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y\Documents\My Docs\Budget\FY 26-27 Budget\"/>
    </mc:Choice>
  </mc:AlternateContent>
  <xr:revisionPtr revIDLastSave="0" documentId="13_ncr:1_{2597C516-C954-48D2-89F4-7FA79FACCE68}" xr6:coauthVersionLast="47" xr6:coauthVersionMax="47" xr10:uidLastSave="{00000000-0000-0000-0000-000000000000}"/>
  <bookViews>
    <workbookView xWindow="-120" yWindow="-120" windowWidth="29040" windowHeight="15720" xr2:uid="{A778C05D-84B9-4424-BFBA-689AC4E2BFDB}"/>
  </bookViews>
  <sheets>
    <sheet name="Proposed Budget FY 26-27 " sheetId="1" r:id="rId1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5" i="1" l="1"/>
  <c r="B70" i="1"/>
  <c r="I18" i="1"/>
  <c r="F18" i="1"/>
  <c r="L16" i="1"/>
  <c r="L15" i="1"/>
  <c r="H10" i="1"/>
  <c r="I20" i="1" s="1"/>
  <c r="E8" i="1"/>
  <c r="E10" i="1" s="1"/>
  <c r="F20" i="1" s="1"/>
  <c r="L7" i="1"/>
  <c r="B6" i="1"/>
  <c r="L6" i="1" s="1"/>
  <c r="L5" i="1"/>
  <c r="L4" i="1"/>
  <c r="L3" i="1"/>
  <c r="B88" i="1" l="1"/>
  <c r="L14" i="1" s="1"/>
  <c r="L17" i="1" s="1"/>
  <c r="L8" i="1"/>
  <c r="B10" i="1"/>
  <c r="L10" i="1" s="1"/>
  <c r="L19" i="1" l="1"/>
</calcChain>
</file>

<file path=xl/sharedStrings.xml><?xml version="1.0" encoding="utf-8"?>
<sst xmlns="http://schemas.openxmlformats.org/spreadsheetml/2006/main" count="117" uniqueCount="98">
  <si>
    <t>Operation Fund (General Fund) (M&amp;O)</t>
  </si>
  <si>
    <t>Capital Fund (All Years)</t>
  </si>
  <si>
    <t>Debt Service (I&amp;S)</t>
  </si>
  <si>
    <t>Total (All Funds)</t>
  </si>
  <si>
    <t>Beginning Balance (Fund Balance)</t>
  </si>
  <si>
    <t>Rollover funds for station</t>
  </si>
  <si>
    <t>Revenue</t>
  </si>
  <si>
    <t>Code Enforcement Income</t>
  </si>
  <si>
    <t>Property Tax Income</t>
  </si>
  <si>
    <t>State Sales Tax Income</t>
  </si>
  <si>
    <t>New  loan for equipment</t>
  </si>
  <si>
    <t>Total Resources</t>
  </si>
  <si>
    <t>Expenses</t>
  </si>
  <si>
    <t xml:space="preserve"> </t>
  </si>
  <si>
    <t>Operations</t>
  </si>
  <si>
    <t>Capital Projects</t>
  </si>
  <si>
    <t>Long Term Liability &amp; Interest</t>
  </si>
  <si>
    <t>Bank Charges</t>
  </si>
  <si>
    <t>Quint 201</t>
  </si>
  <si>
    <t>Principal Loan Payments</t>
  </si>
  <si>
    <t>Capital</t>
  </si>
  <si>
    <t xml:space="preserve">Building Repairs &amp; Maint. </t>
  </si>
  <si>
    <t>Encoders</t>
  </si>
  <si>
    <t>Interest Expense</t>
  </si>
  <si>
    <t>Debt Service</t>
  </si>
  <si>
    <t>Cable</t>
  </si>
  <si>
    <t>Station 702</t>
  </si>
  <si>
    <t>Communications</t>
  </si>
  <si>
    <t>Total Expense</t>
  </si>
  <si>
    <t>Cell Phones</t>
  </si>
  <si>
    <t xml:space="preserve">Increase to Emergency Reserve </t>
  </si>
  <si>
    <t>Internet</t>
  </si>
  <si>
    <t>Total Resources-Expenses</t>
  </si>
  <si>
    <t>Telephone &amp; Fax</t>
  </si>
  <si>
    <t>Computer Maint. &amp; Repair</t>
  </si>
  <si>
    <t>Contingencies</t>
  </si>
  <si>
    <t>Equipment</t>
  </si>
  <si>
    <t>Maintenance &amp; Operating</t>
  </si>
  <si>
    <t>Personnel</t>
  </si>
  <si>
    <t>Professional Fees</t>
  </si>
  <si>
    <t>Copier Lease</t>
  </si>
  <si>
    <t>Dispatch Operating Expense</t>
  </si>
  <si>
    <t>Dues &amp; Subcriptions</t>
  </si>
  <si>
    <t>Employee Clearance</t>
  </si>
  <si>
    <t xml:space="preserve">Employee Appreciation </t>
  </si>
  <si>
    <t xml:space="preserve">Equipment Rental </t>
  </si>
  <si>
    <t>Equipment Repair &amp; Maint.</t>
  </si>
  <si>
    <t>Fire Prevention</t>
  </si>
  <si>
    <t>Fuel</t>
  </si>
  <si>
    <t>Furniture &amp; Equipt. (Less $5k)</t>
  </si>
  <si>
    <t>Insurance</t>
  </si>
  <si>
    <t>Automobile</t>
  </si>
  <si>
    <t>Crime</t>
  </si>
  <si>
    <t>Excess Liability</t>
  </si>
  <si>
    <t>General Liability</t>
  </si>
  <si>
    <t>Management Liability</t>
  </si>
  <si>
    <t>Portable Equipment</t>
  </si>
  <si>
    <t>Property</t>
  </si>
  <si>
    <t>Meals</t>
  </si>
  <si>
    <t xml:space="preserve">Personal Protective Equipment </t>
  </si>
  <si>
    <t>Accounting Fees</t>
  </si>
  <si>
    <t>Appraisal District Fees</t>
  </si>
  <si>
    <t>Consulting Fees</t>
  </si>
  <si>
    <t>Dispatch Services</t>
  </si>
  <si>
    <t>Legal Fees</t>
  </si>
  <si>
    <t>Service Contracts</t>
  </si>
  <si>
    <t>Tax Collection Fees</t>
  </si>
  <si>
    <t>Supplies</t>
  </si>
  <si>
    <t>Fire Fighting</t>
  </si>
  <si>
    <t>Medical</t>
  </si>
  <si>
    <t>Office Supplies</t>
  </si>
  <si>
    <t>Training &amp; Certifications</t>
  </si>
  <si>
    <t>Travel</t>
  </si>
  <si>
    <t>Uniforms</t>
  </si>
  <si>
    <t>Utilities</t>
  </si>
  <si>
    <t>Electric</t>
  </si>
  <si>
    <t>Gas</t>
  </si>
  <si>
    <t>Trash</t>
  </si>
  <si>
    <t>Water</t>
  </si>
  <si>
    <t>Vehicle Repair &amp; Maint.</t>
  </si>
  <si>
    <t>Volunteer Clearance</t>
  </si>
  <si>
    <t>Operations Total</t>
  </si>
  <si>
    <t>Accidental &amp; Sickness</t>
  </si>
  <si>
    <t>Cancer Insurance (Volunteers)</t>
  </si>
  <si>
    <t>Dental</t>
  </si>
  <si>
    <t>Vision</t>
  </si>
  <si>
    <t>Workers' Compensation</t>
  </si>
  <si>
    <t>Salary Expense</t>
  </si>
  <si>
    <t>Payroll Tax Expense</t>
  </si>
  <si>
    <t>Pension Contribution</t>
  </si>
  <si>
    <t xml:space="preserve">Stipend Program </t>
  </si>
  <si>
    <t>Salaries</t>
  </si>
  <si>
    <t>Commissioner Fees</t>
  </si>
  <si>
    <t xml:space="preserve">Personnel Total </t>
  </si>
  <si>
    <t>Approved Proposed 07/29/2026</t>
  </si>
  <si>
    <t>Proposed Tax Rate $0.091712/$100</t>
  </si>
  <si>
    <t>I&amp;S $0.028740</t>
  </si>
  <si>
    <t>M&amp;O $0.062972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</si>
</sst>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;\-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6100"/>
      <name val="Arial"/>
      <family val="2"/>
    </font>
    <font>
      <sz val="11"/>
      <name val="Arial"/>
      <family val="2"/>
    </font>
    <font>
      <sz val="11"/>
      <color rgb="FF9C0006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9C0006"/>
      <name val="Arial"/>
      <family val="2"/>
    </font>
    <font>
      <sz val="12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right"/>
    </xf>
    <xf numFmtId="43" fontId="4" fillId="0" borderId="0" xfId="0" applyNumberFormat="1" applyFont="1"/>
    <xf numFmtId="164" fontId="4" fillId="0" borderId="0" xfId="0" applyNumberFormat="1" applyFont="1"/>
    <xf numFmtId="0" fontId="6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164" fontId="6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/>
    <xf numFmtId="0" fontId="4" fillId="4" borderId="0" xfId="0" applyFont="1" applyFill="1"/>
    <xf numFmtId="0" fontId="4" fillId="5" borderId="0" xfId="0" applyFont="1" applyFill="1"/>
    <xf numFmtId="165" fontId="4" fillId="5" borderId="0" xfId="0" applyNumberFormat="1" applyFont="1" applyFill="1"/>
    <xf numFmtId="165" fontId="4" fillId="0" borderId="0" xfId="0" applyNumberFormat="1" applyFont="1"/>
    <xf numFmtId="0" fontId="4" fillId="6" borderId="0" xfId="0" applyFont="1" applyFill="1"/>
    <xf numFmtId="0" fontId="7" fillId="2" borderId="0" xfId="3" applyNumberFormat="1" applyFont="1" applyBorder="1"/>
    <xf numFmtId="49" fontId="6" fillId="0" borderId="0" xfId="0" applyNumberFormat="1" applyFont="1"/>
    <xf numFmtId="165" fontId="6" fillId="0" borderId="0" xfId="0" applyNumberFormat="1" applyFont="1"/>
    <xf numFmtId="164" fontId="6" fillId="0" borderId="0" xfId="1" applyNumberFormat="1" applyFont="1" applyFill="1" applyBorder="1"/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165" fontId="4" fillId="0" borderId="1" xfId="0" applyNumberFormat="1" applyFont="1" applyBorder="1"/>
    <xf numFmtId="49" fontId="6" fillId="5" borderId="0" xfId="0" applyNumberFormat="1" applyFont="1" applyFill="1" applyAlignment="1">
      <alignment horizontal="left" indent="1"/>
    </xf>
    <xf numFmtId="165" fontId="6" fillId="5" borderId="0" xfId="0" applyNumberFormat="1" applyFont="1" applyFill="1"/>
    <xf numFmtId="49" fontId="9" fillId="3" borderId="1" xfId="4" applyNumberFormat="1" applyFont="1" applyBorder="1"/>
    <xf numFmtId="164" fontId="6" fillId="0" borderId="1" xfId="1" applyNumberFormat="1" applyFont="1" applyFill="1" applyBorder="1"/>
    <xf numFmtId="49" fontId="10" fillId="0" borderId="0" xfId="0" applyNumberFormat="1" applyFont="1"/>
    <xf numFmtId="164" fontId="10" fillId="0" borderId="0" xfId="1" applyNumberFormat="1" applyFont="1" applyFill="1" applyBorder="1"/>
    <xf numFmtId="0" fontId="11" fillId="0" borderId="0" xfId="0" applyFont="1"/>
    <xf numFmtId="164" fontId="6" fillId="0" borderId="0" xfId="0" applyNumberFormat="1" applyFont="1"/>
    <xf numFmtId="49" fontId="8" fillId="0" borderId="0" xfId="0" applyNumberFormat="1" applyFont="1"/>
    <xf numFmtId="49" fontId="12" fillId="0" borderId="0" xfId="0" applyNumberFormat="1" applyFont="1"/>
    <xf numFmtId="49" fontId="6" fillId="5" borderId="0" xfId="0" applyNumberFormat="1" applyFont="1" applyFill="1" applyAlignment="1">
      <alignment horizontal="left" vertical="center" indent="1"/>
    </xf>
    <xf numFmtId="49" fontId="6" fillId="5" borderId="0" xfId="0" applyNumberFormat="1" applyFont="1" applyFill="1"/>
    <xf numFmtId="0" fontId="8" fillId="0" borderId="0" xfId="0" applyFont="1"/>
    <xf numFmtId="49" fontId="10" fillId="0" borderId="0" xfId="0" applyNumberFormat="1" applyFont="1" applyAlignment="1">
      <alignment horizontal="right"/>
    </xf>
    <xf numFmtId="49" fontId="6" fillId="7" borderId="0" xfId="0" applyNumberFormat="1" applyFont="1" applyFill="1"/>
    <xf numFmtId="0" fontId="4" fillId="7" borderId="0" xfId="0" applyFont="1" applyFill="1"/>
    <xf numFmtId="49" fontId="13" fillId="3" borderId="0" xfId="4" applyNumberFormat="1" applyFont="1" applyBorder="1"/>
    <xf numFmtId="164" fontId="11" fillId="0" borderId="0" xfId="0" applyNumberFormat="1" applyFont="1"/>
    <xf numFmtId="9" fontId="4" fillId="0" borderId="0" xfId="2" applyFont="1" applyBorder="1"/>
    <xf numFmtId="9" fontId="4" fillId="0" borderId="0" xfId="2" applyFont="1" applyFill="1" applyBorder="1"/>
    <xf numFmtId="0" fontId="14" fillId="0" borderId="0" xfId="0" applyFont="1"/>
    <xf numFmtId="0" fontId="10" fillId="0" borderId="0" xfId="0" applyFont="1"/>
    <xf numFmtId="0" fontId="6" fillId="0" borderId="0" xfId="0" applyFont="1"/>
    <xf numFmtId="43" fontId="4" fillId="0" borderId="0" xfId="1" applyFont="1" applyBorder="1"/>
    <xf numFmtId="165" fontId="11" fillId="0" borderId="0" xfId="0" applyNumberFormat="1" applyFont="1"/>
    <xf numFmtId="0" fontId="5" fillId="0" borderId="0" xfId="0" applyFont="1" applyAlignment="1">
      <alignment horizontal="center"/>
    </xf>
    <xf numFmtId="164" fontId="13" fillId="3" borderId="0" xfId="1" applyNumberFormat="1" applyFont="1" applyFill="1" applyBorder="1"/>
  </cellXfs>
  <cellStyles count="5">
    <cellStyle name="Bad" xfId="4" builtinId="27"/>
    <cellStyle name="Comma" xfId="1" builtinId="3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4E7B-9315-4A5D-81AA-06E6194480A7}">
  <sheetPr>
    <pageSetUpPr fitToPage="1"/>
  </sheetPr>
  <dimension ref="A2:N105"/>
  <sheetViews>
    <sheetView tabSelected="1" zoomScale="90" zoomScaleNormal="90" workbookViewId="0">
      <selection activeCell="B11" sqref="B11"/>
    </sheetView>
  </sheetViews>
  <sheetFormatPr defaultRowHeight="15.75" x14ac:dyDescent="0.25"/>
  <cols>
    <col min="1" max="1" width="39.140625" style="1" customWidth="1"/>
    <col min="2" max="2" width="20.42578125" style="1" customWidth="1"/>
    <col min="3" max="3" width="7.5703125" style="1" customWidth="1"/>
    <col min="4" max="4" width="24.140625" style="1" customWidth="1"/>
    <col min="5" max="5" width="25.7109375" style="1" bestFit="1" customWidth="1"/>
    <col min="6" max="6" width="12.28515625" style="1" bestFit="1" customWidth="1"/>
    <col min="7" max="7" width="32.85546875" style="1" customWidth="1"/>
    <col min="8" max="8" width="27.140625" style="1" bestFit="1" customWidth="1"/>
    <col min="9" max="9" width="12.28515625" style="1" bestFit="1" customWidth="1"/>
    <col min="10" max="10" width="12.28515625" style="1" customWidth="1"/>
    <col min="11" max="11" width="34" style="1" bestFit="1" customWidth="1"/>
    <col min="12" max="12" width="13.5703125" style="1" customWidth="1"/>
    <col min="13" max="13" width="8.85546875" style="1"/>
    <col min="14" max="14" width="8.85546875" style="48"/>
  </cols>
  <sheetData>
    <row r="2" spans="1:12" x14ac:dyDescent="0.25">
      <c r="B2" s="2" t="s">
        <v>0</v>
      </c>
      <c r="C2" s="2"/>
      <c r="D2" s="2"/>
      <c r="E2" s="53" t="s">
        <v>1</v>
      </c>
      <c r="F2" s="53"/>
      <c r="G2" s="2"/>
      <c r="H2" s="53" t="s">
        <v>2</v>
      </c>
      <c r="I2" s="53"/>
      <c r="J2" s="2"/>
      <c r="K2" s="2" t="s">
        <v>3</v>
      </c>
      <c r="L2" s="2"/>
    </row>
    <row r="3" spans="1:12" x14ac:dyDescent="0.25">
      <c r="A3" s="1" t="s">
        <v>4</v>
      </c>
      <c r="B3" s="3">
        <v>595403</v>
      </c>
      <c r="C3" s="3"/>
      <c r="D3" s="4" t="s">
        <v>5</v>
      </c>
      <c r="E3" s="4">
        <v>6500000</v>
      </c>
      <c r="G3" s="1" t="s">
        <v>4</v>
      </c>
      <c r="H3" s="1">
        <v>0</v>
      </c>
      <c r="K3" s="1" t="s">
        <v>4</v>
      </c>
      <c r="L3" s="5">
        <f t="shared" ref="L3:L8" si="0">SUM(B3:H3)</f>
        <v>7095403</v>
      </c>
    </row>
    <row r="4" spans="1:12" x14ac:dyDescent="0.25">
      <c r="A4" s="1" t="s">
        <v>6</v>
      </c>
      <c r="B4" s="6"/>
      <c r="C4" s="6"/>
      <c r="K4" s="1" t="s">
        <v>6</v>
      </c>
      <c r="L4" s="5">
        <f t="shared" si="0"/>
        <v>0</v>
      </c>
    </row>
    <row r="5" spans="1:12" x14ac:dyDescent="0.25">
      <c r="A5" s="7" t="s">
        <v>7</v>
      </c>
      <c r="B5" s="8">
        <v>500000</v>
      </c>
      <c r="C5" s="8"/>
      <c r="E5" s="1">
        <v>0</v>
      </c>
      <c r="K5" s="7" t="s">
        <v>7</v>
      </c>
      <c r="L5" s="5">
        <f t="shared" si="0"/>
        <v>500000</v>
      </c>
    </row>
    <row r="6" spans="1:12" x14ac:dyDescent="0.25">
      <c r="A6" s="7" t="s">
        <v>8</v>
      </c>
      <c r="B6" s="8">
        <f>7796162-H6</f>
        <v>5314418</v>
      </c>
      <c r="C6" s="8"/>
      <c r="E6" s="1">
        <v>0</v>
      </c>
      <c r="G6" s="7" t="s">
        <v>8</v>
      </c>
      <c r="H6" s="5">
        <v>2481744</v>
      </c>
      <c r="K6" s="7" t="s">
        <v>8</v>
      </c>
      <c r="L6" s="5">
        <f t="shared" si="0"/>
        <v>7796162</v>
      </c>
    </row>
    <row r="7" spans="1:12" x14ac:dyDescent="0.25">
      <c r="A7" s="7" t="s">
        <v>9</v>
      </c>
      <c r="B7" s="8">
        <v>6169142</v>
      </c>
      <c r="C7" s="8"/>
      <c r="E7" s="1">
        <v>0</v>
      </c>
      <c r="K7" s="7" t="s">
        <v>9</v>
      </c>
      <c r="L7" s="5">
        <f t="shared" si="0"/>
        <v>6169142</v>
      </c>
    </row>
    <row r="8" spans="1:12" x14ac:dyDescent="0.25">
      <c r="A8" s="7"/>
      <c r="B8" s="8"/>
      <c r="C8" s="8"/>
      <c r="D8" s="1" t="s">
        <v>10</v>
      </c>
      <c r="E8" s="9">
        <f>1575000+800000</f>
        <v>2375000</v>
      </c>
      <c r="K8" s="10" t="s">
        <v>10</v>
      </c>
      <c r="L8" s="5">
        <f t="shared" si="0"/>
        <v>2375000</v>
      </c>
    </row>
    <row r="9" spans="1:12" x14ac:dyDescent="0.25">
      <c r="A9" s="7"/>
      <c r="B9" s="8"/>
      <c r="C9" s="8"/>
      <c r="H9" s="9"/>
      <c r="K9" s="7"/>
      <c r="L9" s="5"/>
    </row>
    <row r="10" spans="1:12" ht="16.5" thickBot="1" x14ac:dyDescent="0.3">
      <c r="A10" s="11" t="s">
        <v>11</v>
      </c>
      <c r="B10" s="12">
        <f>+SUM(B3:B7)</f>
        <v>12578963</v>
      </c>
      <c r="C10" s="3"/>
      <c r="E10" s="12">
        <f>+SUM(E3:E8)</f>
        <v>8875000</v>
      </c>
      <c r="F10" s="13"/>
      <c r="G10" s="13"/>
      <c r="H10" s="12">
        <f>+SUM(H3:H8)</f>
        <v>2481744</v>
      </c>
      <c r="K10" s="11" t="s">
        <v>11</v>
      </c>
      <c r="L10" s="14">
        <f>SUM(B10:H10)</f>
        <v>23935707</v>
      </c>
    </row>
    <row r="13" spans="1:12" x14ac:dyDescent="0.25">
      <c r="A13" s="15" t="s">
        <v>12</v>
      </c>
      <c r="B13" s="15"/>
      <c r="E13" s="15" t="s">
        <v>12</v>
      </c>
      <c r="F13" s="15" t="s">
        <v>13</v>
      </c>
      <c r="H13" s="15" t="s">
        <v>12</v>
      </c>
      <c r="I13" s="15"/>
    </row>
    <row r="14" spans="1:12" x14ac:dyDescent="0.25">
      <c r="A14" s="16" t="s">
        <v>14</v>
      </c>
      <c r="B14" s="17"/>
      <c r="C14" s="18"/>
      <c r="E14" s="19" t="s">
        <v>15</v>
      </c>
      <c r="H14" s="20" t="s">
        <v>16</v>
      </c>
      <c r="K14" s="5" t="s">
        <v>14</v>
      </c>
      <c r="L14" s="18">
        <f>B88</f>
        <v>12578963</v>
      </c>
    </row>
    <row r="15" spans="1:12" x14ac:dyDescent="0.25">
      <c r="A15" s="21" t="s">
        <v>17</v>
      </c>
      <c r="B15" s="22">
        <v>25000</v>
      </c>
      <c r="C15" s="22"/>
      <c r="E15" s="6" t="s">
        <v>18</v>
      </c>
      <c r="F15" s="23">
        <v>1575000</v>
      </c>
      <c r="G15" s="23"/>
      <c r="H15" s="24" t="s">
        <v>19</v>
      </c>
      <c r="I15" s="5">
        <v>2035886</v>
      </c>
      <c r="J15" s="5"/>
      <c r="K15" s="5" t="s">
        <v>20</v>
      </c>
      <c r="L15" s="5">
        <f>F18</f>
        <v>8875000</v>
      </c>
    </row>
    <row r="16" spans="1:12" x14ac:dyDescent="0.25">
      <c r="A16" s="21" t="s">
        <v>21</v>
      </c>
      <c r="B16" s="22">
        <v>150000</v>
      </c>
      <c r="C16" s="22"/>
      <c r="E16" s="6" t="s">
        <v>22</v>
      </c>
      <c r="F16" s="23">
        <v>800000</v>
      </c>
      <c r="G16" s="23"/>
      <c r="H16" s="25" t="s">
        <v>23</v>
      </c>
      <c r="I16" s="26">
        <v>445858</v>
      </c>
      <c r="J16" s="5"/>
      <c r="K16" s="5" t="s">
        <v>24</v>
      </c>
      <c r="L16" s="5">
        <f>I18</f>
        <v>2481744</v>
      </c>
    </row>
    <row r="17" spans="1:12" ht="16.5" thickBot="1" x14ac:dyDescent="0.3">
      <c r="A17" s="21" t="s">
        <v>25</v>
      </c>
      <c r="B17" s="22">
        <v>12000</v>
      </c>
      <c r="C17" s="22"/>
      <c r="E17" s="7" t="s">
        <v>26</v>
      </c>
      <c r="F17" s="23">
        <v>6500000</v>
      </c>
      <c r="G17" s="23"/>
      <c r="H17" s="10"/>
      <c r="K17" s="5"/>
      <c r="L17" s="27">
        <f>SUM(L14:L16)</f>
        <v>23935707</v>
      </c>
    </row>
    <row r="18" spans="1:12" ht="16.5" thickBot="1" x14ac:dyDescent="0.3">
      <c r="A18" s="28" t="s">
        <v>27</v>
      </c>
      <c r="B18" s="29"/>
      <c r="C18" s="22"/>
      <c r="E18" s="30" t="s">
        <v>28</v>
      </c>
      <c r="F18" s="31">
        <f>SUM(F15:F17)</f>
        <v>8875000</v>
      </c>
      <c r="G18" s="23"/>
      <c r="H18" s="30" t="s">
        <v>28</v>
      </c>
      <c r="I18" s="31">
        <f>SUM(I15:I16)</f>
        <v>2481744</v>
      </c>
      <c r="J18" s="23"/>
      <c r="K18" s="5"/>
    </row>
    <row r="19" spans="1:12" x14ac:dyDescent="0.25">
      <c r="A19" s="21" t="s">
        <v>29</v>
      </c>
      <c r="B19" s="22">
        <v>55566</v>
      </c>
      <c r="C19" s="22"/>
      <c r="E19" s="32"/>
      <c r="F19" s="33"/>
      <c r="G19" s="33"/>
      <c r="K19" s="34" t="s">
        <v>30</v>
      </c>
      <c r="L19" s="5">
        <f>L10-L17</f>
        <v>0</v>
      </c>
    </row>
    <row r="20" spans="1:12" x14ac:dyDescent="0.25">
      <c r="A20" s="21" t="s">
        <v>31</v>
      </c>
      <c r="B20" s="22">
        <v>29100</v>
      </c>
      <c r="C20" s="22"/>
      <c r="E20" s="21" t="s">
        <v>32</v>
      </c>
      <c r="F20" s="33">
        <f>E10-F18</f>
        <v>0</v>
      </c>
      <c r="G20" s="33"/>
      <c r="H20" s="21" t="s">
        <v>32</v>
      </c>
      <c r="I20" s="33">
        <f>H10-I18</f>
        <v>0</v>
      </c>
      <c r="K20" s="5"/>
    </row>
    <row r="21" spans="1:12" x14ac:dyDescent="0.25">
      <c r="A21" s="21" t="s">
        <v>33</v>
      </c>
      <c r="B21" s="22">
        <v>20500</v>
      </c>
      <c r="C21" s="22"/>
      <c r="E21" s="32"/>
      <c r="F21" s="33"/>
      <c r="G21" s="33"/>
      <c r="K21" s="5"/>
    </row>
    <row r="22" spans="1:12" x14ac:dyDescent="0.25">
      <c r="A22" s="21" t="s">
        <v>34</v>
      </c>
      <c r="B22" s="22">
        <v>49700</v>
      </c>
      <c r="C22" s="22"/>
      <c r="E22" s="32"/>
      <c r="F22" s="33"/>
      <c r="G22" s="33"/>
      <c r="K22" s="5"/>
    </row>
    <row r="23" spans="1:12" x14ac:dyDescent="0.25">
      <c r="A23" s="28" t="s">
        <v>35</v>
      </c>
      <c r="B23" s="29"/>
      <c r="C23" s="22"/>
      <c r="E23" s="32"/>
      <c r="F23" s="35"/>
      <c r="G23" s="35"/>
      <c r="K23" s="5"/>
    </row>
    <row r="24" spans="1:12" x14ac:dyDescent="0.25">
      <c r="A24" s="21" t="s">
        <v>36</v>
      </c>
      <c r="B24" s="22">
        <v>50000</v>
      </c>
      <c r="C24" s="22"/>
      <c r="E24" s="32"/>
      <c r="F24" s="33"/>
      <c r="G24" s="33"/>
      <c r="K24" s="5"/>
    </row>
    <row r="25" spans="1:12" x14ac:dyDescent="0.25">
      <c r="A25" s="21" t="s">
        <v>37</v>
      </c>
      <c r="B25" s="22">
        <v>50000</v>
      </c>
      <c r="C25" s="22"/>
      <c r="D25" s="22"/>
      <c r="E25" s="32"/>
      <c r="F25" s="33"/>
      <c r="G25" s="33"/>
      <c r="K25" s="5"/>
    </row>
    <row r="26" spans="1:12" x14ac:dyDescent="0.25">
      <c r="A26" s="21" t="s">
        <v>38</v>
      </c>
      <c r="B26" s="22">
        <v>50000</v>
      </c>
      <c r="C26" s="22"/>
      <c r="D26" s="22"/>
      <c r="E26" s="32"/>
      <c r="F26" s="33"/>
      <c r="G26" s="33"/>
      <c r="K26" s="5"/>
    </row>
    <row r="27" spans="1:12" x14ac:dyDescent="0.25">
      <c r="A27" s="21" t="s">
        <v>39</v>
      </c>
      <c r="B27" s="22">
        <v>50000</v>
      </c>
      <c r="C27" s="22"/>
      <c r="E27" s="32"/>
      <c r="F27" s="33"/>
      <c r="G27" s="33"/>
      <c r="K27" s="5"/>
    </row>
    <row r="28" spans="1:12" x14ac:dyDescent="0.25">
      <c r="A28" s="21" t="s">
        <v>40</v>
      </c>
      <c r="B28" s="22">
        <v>33500</v>
      </c>
      <c r="C28" s="22"/>
      <c r="E28" s="32"/>
      <c r="F28" s="33"/>
      <c r="G28" s="33"/>
      <c r="K28" s="5"/>
    </row>
    <row r="29" spans="1:12" x14ac:dyDescent="0.25">
      <c r="A29" s="36" t="s">
        <v>41</v>
      </c>
      <c r="B29" s="22">
        <v>7000</v>
      </c>
      <c r="C29" s="22"/>
      <c r="E29" s="37"/>
      <c r="F29" s="33"/>
      <c r="G29" s="33"/>
      <c r="K29" s="5"/>
    </row>
    <row r="30" spans="1:12" x14ac:dyDescent="0.25">
      <c r="A30" s="21" t="s">
        <v>42</v>
      </c>
      <c r="B30" s="22">
        <v>595000</v>
      </c>
      <c r="C30" s="22"/>
      <c r="E30" s="32"/>
      <c r="F30" s="33"/>
      <c r="G30" s="33"/>
      <c r="K30" s="5"/>
    </row>
    <row r="31" spans="1:12" x14ac:dyDescent="0.25">
      <c r="A31" s="21" t="s">
        <v>43</v>
      </c>
      <c r="B31" s="22">
        <v>29400</v>
      </c>
      <c r="C31" s="22"/>
      <c r="E31" s="32"/>
      <c r="F31" s="33"/>
      <c r="G31" s="33"/>
      <c r="K31" s="5"/>
    </row>
    <row r="32" spans="1:12" x14ac:dyDescent="0.25">
      <c r="A32" s="21" t="s">
        <v>44</v>
      </c>
      <c r="B32" s="22">
        <v>15750</v>
      </c>
      <c r="C32" s="22"/>
      <c r="E32" s="32"/>
      <c r="F32" s="33"/>
      <c r="G32" s="33"/>
      <c r="K32" s="5"/>
    </row>
    <row r="33" spans="1:11" x14ac:dyDescent="0.25">
      <c r="A33" s="21" t="s">
        <v>45</v>
      </c>
      <c r="B33" s="22">
        <v>11000</v>
      </c>
      <c r="C33" s="22"/>
      <c r="E33" s="32"/>
      <c r="F33" s="33"/>
      <c r="G33" s="33"/>
      <c r="K33" s="5"/>
    </row>
    <row r="34" spans="1:11" x14ac:dyDescent="0.25">
      <c r="A34" s="21" t="s">
        <v>46</v>
      </c>
      <c r="B34" s="22">
        <v>113500</v>
      </c>
      <c r="C34" s="22"/>
      <c r="E34" s="32"/>
      <c r="F34" s="33"/>
      <c r="G34" s="33"/>
      <c r="K34" s="5"/>
    </row>
    <row r="35" spans="1:11" x14ac:dyDescent="0.25">
      <c r="A35" s="21" t="s">
        <v>47</v>
      </c>
      <c r="B35" s="22">
        <v>24900</v>
      </c>
      <c r="C35" s="22"/>
      <c r="E35" s="32"/>
      <c r="F35" s="33"/>
      <c r="G35" s="33"/>
      <c r="K35" s="5"/>
    </row>
    <row r="36" spans="1:11" x14ac:dyDescent="0.25">
      <c r="A36" s="21" t="s">
        <v>48</v>
      </c>
      <c r="B36" s="22">
        <v>211050</v>
      </c>
      <c r="C36" s="22"/>
      <c r="E36" s="32"/>
      <c r="F36" s="33"/>
      <c r="G36" s="33"/>
    </row>
    <row r="37" spans="1:11" x14ac:dyDescent="0.25">
      <c r="A37" s="21" t="s">
        <v>49</v>
      </c>
      <c r="B37" s="22">
        <v>90000</v>
      </c>
      <c r="C37" s="22"/>
      <c r="E37" s="32"/>
      <c r="F37" s="33"/>
      <c r="G37" s="33"/>
    </row>
    <row r="38" spans="1:11" x14ac:dyDescent="0.25">
      <c r="A38" s="38" t="s">
        <v>50</v>
      </c>
      <c r="B38" s="29"/>
      <c r="C38" s="22"/>
      <c r="E38" s="32"/>
      <c r="F38" s="35"/>
      <c r="G38" s="35"/>
    </row>
    <row r="39" spans="1:11" x14ac:dyDescent="0.25">
      <c r="A39" s="21" t="s">
        <v>51</v>
      </c>
      <c r="B39" s="22">
        <v>124000</v>
      </c>
      <c r="C39" s="22"/>
      <c r="E39" s="32"/>
      <c r="F39" s="33"/>
      <c r="G39" s="33"/>
    </row>
    <row r="40" spans="1:11" x14ac:dyDescent="0.25">
      <c r="A40" s="21" t="s">
        <v>52</v>
      </c>
      <c r="B40" s="22">
        <v>1859.55</v>
      </c>
      <c r="C40" s="22"/>
      <c r="E40" s="32"/>
      <c r="F40" s="33"/>
      <c r="G40" s="33"/>
    </row>
    <row r="41" spans="1:11" x14ac:dyDescent="0.25">
      <c r="A41" s="21" t="s">
        <v>53</v>
      </c>
      <c r="B41" s="22">
        <v>7969.5</v>
      </c>
      <c r="C41" s="22"/>
      <c r="E41" s="32"/>
      <c r="F41" s="33"/>
      <c r="G41" s="33"/>
    </row>
    <row r="42" spans="1:11" x14ac:dyDescent="0.25">
      <c r="A42" s="21" t="s">
        <v>54</v>
      </c>
      <c r="B42" s="22">
        <v>31636.5</v>
      </c>
      <c r="C42" s="22"/>
      <c r="E42" s="32"/>
      <c r="F42" s="33"/>
      <c r="G42" s="33"/>
    </row>
    <row r="43" spans="1:11" x14ac:dyDescent="0.25">
      <c r="A43" s="21" t="s">
        <v>55</v>
      </c>
      <c r="B43" s="22">
        <v>7608</v>
      </c>
      <c r="C43" s="22"/>
      <c r="E43" s="32"/>
      <c r="F43" s="33"/>
      <c r="G43" s="33"/>
    </row>
    <row r="44" spans="1:11" x14ac:dyDescent="0.25">
      <c r="A44" s="21" t="s">
        <v>56</v>
      </c>
      <c r="B44" s="22">
        <v>28980</v>
      </c>
      <c r="C44" s="22"/>
      <c r="E44" s="32"/>
      <c r="F44" s="33"/>
      <c r="G44" s="33"/>
    </row>
    <row r="45" spans="1:11" x14ac:dyDescent="0.25">
      <c r="A45" s="21" t="s">
        <v>57</v>
      </c>
      <c r="B45" s="22">
        <v>158700</v>
      </c>
      <c r="C45" s="22"/>
      <c r="E45" s="32"/>
      <c r="F45" s="33"/>
      <c r="G45" s="33"/>
    </row>
    <row r="46" spans="1:11" x14ac:dyDescent="0.25">
      <c r="A46" s="21" t="s">
        <v>58</v>
      </c>
      <c r="B46" s="22">
        <v>32500</v>
      </c>
      <c r="C46" s="22"/>
      <c r="E46" s="32"/>
      <c r="F46" s="33"/>
      <c r="G46" s="33"/>
    </row>
    <row r="47" spans="1:11" x14ac:dyDescent="0.25">
      <c r="A47" s="36" t="s">
        <v>59</v>
      </c>
      <c r="B47" s="22">
        <v>495000</v>
      </c>
      <c r="C47" s="22"/>
      <c r="E47" s="32"/>
      <c r="F47" s="33"/>
      <c r="G47" s="33"/>
    </row>
    <row r="48" spans="1:11" x14ac:dyDescent="0.25">
      <c r="A48" s="39" t="s">
        <v>39</v>
      </c>
      <c r="B48" s="29"/>
      <c r="C48" s="22"/>
      <c r="E48" s="32"/>
      <c r="F48" s="33"/>
      <c r="G48" s="33"/>
    </row>
    <row r="49" spans="1:7" x14ac:dyDescent="0.25">
      <c r="A49" s="21" t="s">
        <v>60</v>
      </c>
      <c r="B49" s="22">
        <v>60000</v>
      </c>
      <c r="C49" s="22"/>
      <c r="E49" s="32"/>
      <c r="F49" s="33"/>
      <c r="G49" s="33"/>
    </row>
    <row r="50" spans="1:7" x14ac:dyDescent="0.25">
      <c r="A50" s="21" t="s">
        <v>61</v>
      </c>
      <c r="B50" s="22">
        <v>117851</v>
      </c>
      <c r="C50" s="22"/>
      <c r="E50" s="32"/>
      <c r="F50" s="33"/>
      <c r="G50" s="33"/>
    </row>
    <row r="51" spans="1:7" x14ac:dyDescent="0.25">
      <c r="A51" s="21" t="s">
        <v>62</v>
      </c>
      <c r="B51" s="22">
        <v>50000</v>
      </c>
      <c r="C51" s="22"/>
      <c r="E51" s="32"/>
      <c r="F51" s="33"/>
      <c r="G51" s="33"/>
    </row>
    <row r="52" spans="1:7" x14ac:dyDescent="0.25">
      <c r="A52" s="21" t="s">
        <v>63</v>
      </c>
      <c r="B52" s="22">
        <v>600000</v>
      </c>
      <c r="C52" s="22"/>
      <c r="E52" s="32"/>
      <c r="F52" s="33"/>
      <c r="G52" s="33"/>
    </row>
    <row r="53" spans="1:7" x14ac:dyDescent="0.25">
      <c r="A53" s="21" t="s">
        <v>64</v>
      </c>
      <c r="B53" s="22">
        <v>45000</v>
      </c>
      <c r="C53" s="22"/>
      <c r="E53" s="32"/>
      <c r="F53" s="33"/>
      <c r="G53" s="33"/>
    </row>
    <row r="54" spans="1:7" x14ac:dyDescent="0.25">
      <c r="A54" s="21" t="s">
        <v>65</v>
      </c>
      <c r="B54" s="22">
        <v>150000</v>
      </c>
      <c r="C54" s="22"/>
      <c r="E54" s="32"/>
      <c r="F54" s="33"/>
      <c r="G54" s="33"/>
    </row>
    <row r="55" spans="1:7" x14ac:dyDescent="0.25">
      <c r="A55" s="21" t="s">
        <v>66</v>
      </c>
      <c r="B55" s="22">
        <v>95721</v>
      </c>
      <c r="C55" s="22"/>
      <c r="E55" s="37"/>
      <c r="F55" s="33"/>
      <c r="G55" s="33"/>
    </row>
    <row r="56" spans="1:7" x14ac:dyDescent="0.25">
      <c r="A56" s="39" t="s">
        <v>67</v>
      </c>
      <c r="B56" s="29"/>
      <c r="C56" s="22"/>
      <c r="E56" s="32"/>
      <c r="F56" s="35"/>
      <c r="G56" s="35"/>
    </row>
    <row r="57" spans="1:7" x14ac:dyDescent="0.25">
      <c r="A57" s="40" t="s">
        <v>68</v>
      </c>
      <c r="B57" s="22">
        <v>56000</v>
      </c>
      <c r="C57" s="22"/>
      <c r="E57" s="32"/>
      <c r="F57" s="33"/>
      <c r="G57" s="33"/>
    </row>
    <row r="58" spans="1:7" x14ac:dyDescent="0.25">
      <c r="A58" s="40" t="s">
        <v>69</v>
      </c>
      <c r="B58" s="22">
        <v>60500</v>
      </c>
      <c r="C58" s="22"/>
      <c r="E58" s="32"/>
      <c r="F58" s="33"/>
      <c r="G58" s="33"/>
    </row>
    <row r="59" spans="1:7" x14ac:dyDescent="0.25">
      <c r="A59" s="21" t="s">
        <v>70</v>
      </c>
      <c r="B59" s="22">
        <v>50000</v>
      </c>
      <c r="C59" s="22"/>
      <c r="E59" s="32"/>
      <c r="F59" s="33"/>
      <c r="G59" s="33"/>
    </row>
    <row r="60" spans="1:7" x14ac:dyDescent="0.25">
      <c r="A60" s="21" t="s">
        <v>71</v>
      </c>
      <c r="B60" s="22">
        <v>110250</v>
      </c>
      <c r="C60" s="22"/>
      <c r="E60" s="32"/>
      <c r="F60" s="33"/>
      <c r="G60" s="33"/>
    </row>
    <row r="61" spans="1:7" x14ac:dyDescent="0.25">
      <c r="A61" s="21" t="s">
        <v>72</v>
      </c>
      <c r="B61" s="22">
        <v>73500</v>
      </c>
      <c r="C61" s="22"/>
      <c r="E61" s="32"/>
      <c r="F61" s="33"/>
      <c r="G61" s="33"/>
    </row>
    <row r="62" spans="1:7" x14ac:dyDescent="0.25">
      <c r="A62" s="21" t="s">
        <v>73</v>
      </c>
      <c r="B62" s="22">
        <v>156240</v>
      </c>
      <c r="C62" s="22"/>
      <c r="E62" s="32"/>
      <c r="F62" s="33"/>
      <c r="G62" s="33"/>
    </row>
    <row r="63" spans="1:7" x14ac:dyDescent="0.25">
      <c r="A63" s="39" t="s">
        <v>74</v>
      </c>
      <c r="B63" s="29"/>
      <c r="C63" s="22"/>
      <c r="E63" s="32"/>
      <c r="F63" s="33"/>
      <c r="G63" s="33"/>
    </row>
    <row r="64" spans="1:7" x14ac:dyDescent="0.25">
      <c r="A64" s="21" t="s">
        <v>75</v>
      </c>
      <c r="B64" s="22">
        <v>150000</v>
      </c>
      <c r="C64" s="22"/>
      <c r="E64" s="32"/>
      <c r="F64" s="33"/>
      <c r="G64" s="33"/>
    </row>
    <row r="65" spans="1:7" x14ac:dyDescent="0.25">
      <c r="A65" s="21" t="s">
        <v>76</v>
      </c>
      <c r="B65" s="22">
        <v>47723</v>
      </c>
      <c r="C65" s="22"/>
      <c r="E65" s="32"/>
      <c r="F65" s="33"/>
      <c r="G65" s="33"/>
    </row>
    <row r="66" spans="1:7" x14ac:dyDescent="0.25">
      <c r="A66" s="21" t="s">
        <v>77</v>
      </c>
      <c r="B66" s="22">
        <v>22000</v>
      </c>
      <c r="C66" s="22"/>
      <c r="E66" s="32"/>
      <c r="F66" s="35"/>
      <c r="G66" s="35"/>
    </row>
    <row r="67" spans="1:7" x14ac:dyDescent="0.25">
      <c r="A67" s="21" t="s">
        <v>78</v>
      </c>
      <c r="B67" s="22">
        <v>28000</v>
      </c>
      <c r="C67" s="22"/>
      <c r="E67" s="32"/>
      <c r="F67" s="33"/>
      <c r="G67" s="33"/>
    </row>
    <row r="68" spans="1:7" x14ac:dyDescent="0.25">
      <c r="A68" s="21" t="s">
        <v>79</v>
      </c>
      <c r="B68" s="22">
        <v>200000</v>
      </c>
      <c r="C68" s="22"/>
      <c r="E68" s="32"/>
      <c r="F68" s="35"/>
      <c r="G68" s="35"/>
    </row>
    <row r="69" spans="1:7" x14ac:dyDescent="0.25">
      <c r="A69" s="21" t="s">
        <v>80</v>
      </c>
      <c r="B69" s="22">
        <v>101966</v>
      </c>
      <c r="C69" s="22"/>
      <c r="E69" s="32"/>
      <c r="F69" s="33"/>
      <c r="G69" s="33"/>
    </row>
    <row r="70" spans="1:7" x14ac:dyDescent="0.25">
      <c r="A70" s="41" t="s">
        <v>81</v>
      </c>
      <c r="B70" s="18">
        <f>SUM(B15:B69)</f>
        <v>4735970.55</v>
      </c>
      <c r="C70" s="18"/>
      <c r="E70" s="32"/>
      <c r="F70" s="33"/>
      <c r="G70" s="33"/>
    </row>
    <row r="71" spans="1:7" x14ac:dyDescent="0.25">
      <c r="A71" s="34" t="s">
        <v>38</v>
      </c>
      <c r="E71" s="32"/>
      <c r="F71" s="33"/>
      <c r="G71" s="33"/>
    </row>
    <row r="72" spans="1:7" x14ac:dyDescent="0.25">
      <c r="A72" s="39" t="s">
        <v>50</v>
      </c>
      <c r="B72" s="29"/>
      <c r="C72" s="22"/>
      <c r="E72" s="32"/>
      <c r="F72" s="33"/>
      <c r="G72" s="33"/>
    </row>
    <row r="73" spans="1:7" x14ac:dyDescent="0.25">
      <c r="A73" s="21" t="s">
        <v>82</v>
      </c>
      <c r="B73" s="22">
        <v>56800</v>
      </c>
      <c r="C73" s="22"/>
      <c r="E73" s="32"/>
      <c r="F73" s="33"/>
      <c r="G73" s="33"/>
    </row>
    <row r="74" spans="1:7" x14ac:dyDescent="0.25">
      <c r="A74" s="21" t="s">
        <v>83</v>
      </c>
      <c r="B74" s="22">
        <v>20900</v>
      </c>
      <c r="C74" s="22"/>
      <c r="E74" s="32"/>
      <c r="F74" s="33"/>
      <c r="G74" s="33"/>
    </row>
    <row r="75" spans="1:7" x14ac:dyDescent="0.25">
      <c r="A75" s="21" t="s">
        <v>84</v>
      </c>
      <c r="B75" s="22">
        <v>26544</v>
      </c>
      <c r="C75" s="22"/>
      <c r="E75" s="32"/>
      <c r="F75" s="35"/>
      <c r="G75" s="35"/>
    </row>
    <row r="76" spans="1:7" x14ac:dyDescent="0.25">
      <c r="A76" s="21" t="s">
        <v>69</v>
      </c>
      <c r="B76" s="22">
        <v>1101576</v>
      </c>
      <c r="C76" s="22"/>
      <c r="E76" s="32"/>
      <c r="F76" s="33"/>
      <c r="G76" s="33"/>
    </row>
    <row r="77" spans="1:7" x14ac:dyDescent="0.25">
      <c r="A77" s="21" t="s">
        <v>85</v>
      </c>
      <c r="B77" s="22">
        <v>7811.45</v>
      </c>
      <c r="C77" s="22"/>
      <c r="E77" s="32"/>
      <c r="F77" s="33"/>
      <c r="G77" s="33"/>
    </row>
    <row r="78" spans="1:7" x14ac:dyDescent="0.25">
      <c r="A78" s="21" t="s">
        <v>86</v>
      </c>
      <c r="B78" s="22">
        <v>290000</v>
      </c>
      <c r="C78" s="22"/>
      <c r="E78" s="32"/>
      <c r="F78" s="33"/>
      <c r="G78" s="33"/>
    </row>
    <row r="79" spans="1:7" x14ac:dyDescent="0.25">
      <c r="A79" s="42" t="s">
        <v>87</v>
      </c>
      <c r="B79" s="43"/>
      <c r="E79" s="32"/>
      <c r="F79" s="33"/>
      <c r="G79" s="33"/>
    </row>
    <row r="80" spans="1:7" x14ac:dyDescent="0.25">
      <c r="A80" s="21" t="s">
        <v>88</v>
      </c>
      <c r="B80" s="22">
        <v>346392</v>
      </c>
      <c r="C80" s="22"/>
      <c r="E80" s="32"/>
      <c r="F80" s="33"/>
      <c r="G80" s="33"/>
    </row>
    <row r="81" spans="1:14" x14ac:dyDescent="0.25">
      <c r="A81" s="21" t="s">
        <v>89</v>
      </c>
      <c r="B81" s="22">
        <v>500355</v>
      </c>
      <c r="C81" s="22"/>
      <c r="E81" s="32"/>
      <c r="F81" s="33"/>
      <c r="G81" s="33"/>
    </row>
    <row r="82" spans="1:14" x14ac:dyDescent="0.25">
      <c r="A82" s="21" t="s">
        <v>90</v>
      </c>
      <c r="B82" s="22">
        <v>1000000</v>
      </c>
      <c r="C82" s="22"/>
    </row>
    <row r="83" spans="1:14" x14ac:dyDescent="0.25">
      <c r="A83" s="21" t="s">
        <v>91</v>
      </c>
      <c r="B83" s="22">
        <v>4456614</v>
      </c>
      <c r="C83" s="22"/>
    </row>
    <row r="84" spans="1:14" x14ac:dyDescent="0.25">
      <c r="A84" s="21" t="s">
        <v>92</v>
      </c>
      <c r="B84" s="22">
        <v>36000</v>
      </c>
      <c r="C84" s="22"/>
    </row>
    <row r="85" spans="1:14" x14ac:dyDescent="0.25">
      <c r="A85" s="41" t="s">
        <v>93</v>
      </c>
      <c r="B85" s="18">
        <f>SUM(B73:B84)</f>
        <v>7842992.4500000002</v>
      </c>
      <c r="C85" s="18"/>
    </row>
    <row r="87" spans="1:14" x14ac:dyDescent="0.25">
      <c r="C87" s="18"/>
    </row>
    <row r="88" spans="1:14" x14ac:dyDescent="0.25">
      <c r="A88" s="44" t="s">
        <v>28</v>
      </c>
      <c r="B88" s="54">
        <f>B70+B85</f>
        <v>12578963</v>
      </c>
      <c r="C88" s="18"/>
    </row>
    <row r="89" spans="1:14" s="1" customFormat="1" x14ac:dyDescent="0.25">
      <c r="C89" s="45"/>
      <c r="N89" s="48"/>
    </row>
    <row r="90" spans="1:14" s="1" customFormat="1" x14ac:dyDescent="0.25">
      <c r="B90" s="46"/>
      <c r="C90" s="47"/>
      <c r="N90" s="48"/>
    </row>
    <row r="91" spans="1:14" s="1" customFormat="1" x14ac:dyDescent="0.25">
      <c r="A91" s="1" t="s">
        <v>94</v>
      </c>
      <c r="N91" s="48"/>
    </row>
    <row r="92" spans="1:14" s="1" customFormat="1" x14ac:dyDescent="0.25">
      <c r="A92" s="1" t="s">
        <v>95</v>
      </c>
      <c r="N92" s="48"/>
    </row>
    <row r="93" spans="1:14" s="1" customFormat="1" x14ac:dyDescent="0.25">
      <c r="A93" s="1" t="s">
        <v>96</v>
      </c>
      <c r="N93" s="48"/>
    </row>
    <row r="94" spans="1:14" s="1" customFormat="1" x14ac:dyDescent="0.25">
      <c r="A94" s="1" t="s">
        <v>97</v>
      </c>
      <c r="N94" s="48"/>
    </row>
    <row r="95" spans="1:14" s="1" customFormat="1" x14ac:dyDescent="0.25">
      <c r="N95" s="48"/>
    </row>
    <row r="97" spans="1:14" s="1" customFormat="1" x14ac:dyDescent="0.25">
      <c r="A97" s="49"/>
      <c r="N97" s="48"/>
    </row>
    <row r="98" spans="1:14" s="1" customFormat="1" x14ac:dyDescent="0.25">
      <c r="A98" s="50"/>
      <c r="B98" s="51"/>
      <c r="N98" s="48"/>
    </row>
    <row r="99" spans="1:14" s="1" customFormat="1" x14ac:dyDescent="0.25">
      <c r="A99" s="21"/>
      <c r="B99" s="51"/>
      <c r="N99" s="48"/>
    </row>
    <row r="100" spans="1:14" s="1" customFormat="1" x14ac:dyDescent="0.25">
      <c r="A100" s="21"/>
      <c r="B100" s="51"/>
      <c r="N100" s="48"/>
    </row>
    <row r="101" spans="1:14" s="1" customFormat="1" x14ac:dyDescent="0.25">
      <c r="A101" s="41"/>
      <c r="B101" s="18"/>
      <c r="N101" s="48"/>
    </row>
    <row r="103" spans="1:14" s="1" customFormat="1" x14ac:dyDescent="0.25">
      <c r="B103" s="4"/>
      <c r="N103" s="48"/>
    </row>
    <row r="105" spans="1:14" s="1" customFormat="1" x14ac:dyDescent="0.25">
      <c r="B105" s="52"/>
      <c r="N105" s="48"/>
    </row>
  </sheetData>
  <sheetProtection sheet="1" objects="1" scenarios="1"/>
  <mergeCells count="2">
    <mergeCell ref="E2:F2"/>
    <mergeCell ref="H2:I2"/>
  </mergeCells>
  <pageMargins left="0.7" right="0.7" top="0.75" bottom="0.75" header="0.3" footer="0.3"/>
  <pageSetup scale="46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Proposed Budget FY 26-27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Rey</dc:creator>
  <cp:lastModifiedBy>Cynthia  Rey</cp:lastModifiedBy>
  <cp:lastPrinted>2026-08-06T21:33:28Z</cp:lastPrinted>
  <dcterms:created xsi:type="dcterms:W3CDTF">2026-08-06T20:40:41Z</dcterms:created>
  <dcterms:modified xsi:type="dcterms:W3CDTF">2026-08-06T22:07:21Z</dcterms:modified>
</cp:coreProperties>
</file>