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195" windowHeight="9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Sheet1!$A$1:$V$44</definedName>
  </definedNames>
  <calcPr calcId="144525"/>
</workbook>
</file>

<file path=xl/calcChain.xml><?xml version="1.0" encoding="utf-8"?>
<calcChain xmlns="http://schemas.openxmlformats.org/spreadsheetml/2006/main">
  <c r="L4" i="1" l="1"/>
  <c r="V4" i="1"/>
  <c r="L5" i="1"/>
  <c r="V5" i="1"/>
  <c r="L6" i="1"/>
  <c r="V6" i="1"/>
  <c r="L7" i="1"/>
  <c r="V7" i="1"/>
  <c r="L8" i="1"/>
  <c r="Q8" i="1"/>
  <c r="V8" i="1"/>
  <c r="L9" i="1"/>
  <c r="Q9" i="1"/>
  <c r="V9" i="1"/>
  <c r="G10" i="1"/>
  <c r="G11" i="1"/>
  <c r="L12" i="1"/>
  <c r="V12" i="1"/>
</calcChain>
</file>

<file path=xl/sharedStrings.xml><?xml version="1.0" encoding="utf-8"?>
<sst xmlns="http://schemas.openxmlformats.org/spreadsheetml/2006/main" count="169" uniqueCount="55">
  <si>
    <t>MHP20S</t>
  </si>
  <si>
    <t>MHP20</t>
  </si>
  <si>
    <t>MHP35</t>
  </si>
  <si>
    <t>MHP50</t>
  </si>
  <si>
    <t>MHP100</t>
  </si>
  <si>
    <t>MHP140</t>
  </si>
  <si>
    <t>SMHP20</t>
  </si>
  <si>
    <t>SMHP35</t>
  </si>
  <si>
    <t>Power Resistor</t>
  </si>
  <si>
    <t>Case style</t>
  </si>
  <si>
    <t>TO126</t>
  </si>
  <si>
    <t>TO220</t>
  </si>
  <si>
    <t>TO247</t>
  </si>
  <si>
    <t>TO263</t>
  </si>
  <si>
    <t>BHP</t>
  </si>
  <si>
    <t>BHPR</t>
  </si>
  <si>
    <t>D series</t>
  </si>
  <si>
    <t>M series</t>
  </si>
  <si>
    <t>W series</t>
  </si>
  <si>
    <t>Compatible</t>
  </si>
  <si>
    <t>Rth °C/W</t>
  </si>
  <si>
    <t>P f/a</t>
  </si>
  <si>
    <t>P max</t>
  </si>
  <si>
    <t>TO227</t>
  </si>
  <si>
    <t>Y</t>
  </si>
  <si>
    <t>N</t>
  </si>
  <si>
    <t>?</t>
  </si>
  <si>
    <t>E series-51</t>
  </si>
  <si>
    <t>TO247/220</t>
  </si>
  <si>
    <t>300ft/min</t>
  </si>
  <si>
    <t>P ltd</t>
  </si>
  <si>
    <t>Heatsink type</t>
  </si>
  <si>
    <t>Ohmite part number</t>
  </si>
  <si>
    <t>DV-T263-101E</t>
  </si>
  <si>
    <t>Degreased</t>
  </si>
  <si>
    <t>Bulk</t>
  </si>
  <si>
    <t>Finish</t>
  </si>
  <si>
    <t>Packaging</t>
  </si>
  <si>
    <t>DA-T263-101E</t>
  </si>
  <si>
    <t>Anodised</t>
  </si>
  <si>
    <t>DV-T263-101E-TR</t>
  </si>
  <si>
    <t>Reel</t>
  </si>
  <si>
    <t>DA-T263-101E-TR</t>
  </si>
  <si>
    <t>MV-102-55E</t>
  </si>
  <si>
    <t>MA-102-55E</t>
  </si>
  <si>
    <t>WV-T247-101E</t>
  </si>
  <si>
    <t>WV-T220-101E</t>
  </si>
  <si>
    <t>WA-T220-101E</t>
  </si>
  <si>
    <t>WA-T247-101E</t>
  </si>
  <si>
    <t>EV-T220-38E</t>
  </si>
  <si>
    <t>EA-T220-38E</t>
  </si>
  <si>
    <t>EV-T220-51E</t>
  </si>
  <si>
    <t>EA-T220-51E</t>
  </si>
  <si>
    <t>250 MOQ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</si>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</sst>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$-409]#,##0.00"/>
  </numFmts>
  <fonts count="4" x14ac:knownFonts="1">
    <font>
      <sz val="10"/>
      <name val="Arial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0" fontId="0" fillId="2" borderId="7" xfId="0" applyFill="1" applyBorder="1" applyAlignment="1">
      <alignment horizontal="center"/>
    </xf>
    <xf numFmtId="0" fontId="1" fillId="0" borderId="8" xfId="0" applyFont="1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2" borderId="10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/>
    <xf numFmtId="0" fontId="0" fillId="0" borderId="0" xfId="0" applyBorder="1" applyAlignment="1">
      <alignment horizontal="center" vertical="top"/>
    </xf>
    <xf numFmtId="164" fontId="0" fillId="0" borderId="10" xfId="0" applyNumberFormat="1" applyFill="1" applyBorder="1" applyAlignment="1">
      <alignment horizontal="center"/>
    </xf>
    <xf numFmtId="164" fontId="0" fillId="2" borderId="10" xfId="0" applyNumberForma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8" xfId="0" applyBorder="1"/>
    <xf numFmtId="0" fontId="0" fillId="0" borderId="1" xfId="0" applyBorder="1" applyAlignment="1">
      <alignment horizontal="center" vertical="top"/>
    </xf>
    <xf numFmtId="0" fontId="0" fillId="0" borderId="12" xfId="0" applyBorder="1"/>
    <xf numFmtId="165" fontId="1" fillId="0" borderId="7" xfId="0" applyNumberFormat="1" applyFont="1" applyBorder="1"/>
    <xf numFmtId="165" fontId="1" fillId="0" borderId="13" xfId="0" applyNumberFormat="1" applyFont="1" applyBorder="1"/>
    <xf numFmtId="0" fontId="3" fillId="0" borderId="17" xfId="0" applyFont="1" applyBorder="1"/>
    <xf numFmtId="0" fontId="3" fillId="0" borderId="18" xfId="0" applyFont="1" applyBorder="1"/>
    <xf numFmtId="165" fontId="3" fillId="0" borderId="7" xfId="0" applyNumberFormat="1" applyFont="1" applyBorder="1"/>
    <xf numFmtId="165" fontId="3" fillId="0" borderId="18" xfId="0" applyNumberFormat="1" applyFont="1" applyBorder="1"/>
    <xf numFmtId="0" fontId="3" fillId="0" borderId="19" xfId="0" applyFont="1" applyBorder="1"/>
    <xf numFmtId="165" fontId="3" fillId="0" borderId="12" xfId="0" applyNumberFormat="1" applyFont="1" applyBorder="1"/>
    <xf numFmtId="165" fontId="3" fillId="0" borderId="19" xfId="0" applyNumberFormat="1" applyFont="1" applyBorder="1"/>
    <xf numFmtId="165" fontId="3" fillId="0" borderId="20" xfId="0" applyNumberFormat="1" applyFont="1" applyBorder="1"/>
    <xf numFmtId="0" fontId="3" fillId="0" borderId="20" xfId="0" applyFont="1" applyBorder="1" applyAlignment="1">
      <alignment horizontal="left" vertical="top"/>
    </xf>
    <xf numFmtId="0" fontId="3" fillId="0" borderId="21" xfId="0" applyFont="1" applyBorder="1"/>
    <xf numFmtId="0" fontId="3" fillId="0" borderId="12" xfId="0" applyFont="1" applyBorder="1"/>
    <xf numFmtId="0" fontId="3" fillId="0" borderId="0" xfId="0" applyFont="1"/>
    <xf numFmtId="0" fontId="3" fillId="0" borderId="4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165" fontId="3" fillId="0" borderId="13" xfId="0" applyNumberFormat="1" applyFont="1" applyBorder="1"/>
    <xf numFmtId="165" fontId="3" fillId="0" borderId="0" xfId="0" applyNumberFormat="1" applyFont="1" applyBorder="1"/>
    <xf numFmtId="0" fontId="3" fillId="0" borderId="11" xfId="0" applyFont="1" applyBorder="1"/>
    <xf numFmtId="0" fontId="3" fillId="0" borderId="7" xfId="0" applyFont="1" applyBorder="1"/>
    <xf numFmtId="0" fontId="3" fillId="0" borderId="22" xfId="0" applyFont="1" applyBorder="1"/>
    <xf numFmtId="0" fontId="3" fillId="0" borderId="23" xfId="0" applyFont="1" applyBorder="1" applyAlignment="1">
      <alignment horizontal="right"/>
    </xf>
    <xf numFmtId="0" fontId="3" fillId="0" borderId="23" xfId="0" applyFont="1" applyBorder="1"/>
    <xf numFmtId="165" fontId="3" fillId="0" borderId="24" xfId="0" applyNumberFormat="1" applyFont="1" applyBorder="1"/>
    <xf numFmtId="165" fontId="3" fillId="0" borderId="23" xfId="0" applyNumberFormat="1" applyFont="1" applyBorder="1"/>
    <xf numFmtId="0" fontId="3" fillId="0" borderId="25" xfId="0" applyFont="1" applyBorder="1" applyAlignment="1">
      <alignment horizontal="left" vertical="top"/>
    </xf>
    <xf numFmtId="0" fontId="3" fillId="0" borderId="26" xfId="0" applyFont="1" applyBorder="1"/>
    <xf numFmtId="0" fontId="3" fillId="0" borderId="24" xfId="0" applyFont="1" applyBorder="1"/>
    <xf numFmtId="0" fontId="3" fillId="0" borderId="0" xfId="0" applyFont="1" applyBorder="1" applyAlignment="1">
      <alignment horizontal="center" vertical="top"/>
    </xf>
    <xf numFmtId="0" fontId="3" fillId="0" borderId="13" xfId="0" applyFont="1" applyBorder="1"/>
    <xf numFmtId="0" fontId="3" fillId="0" borderId="25" xfId="0" applyFont="1" applyBorder="1"/>
    <xf numFmtId="0" fontId="3" fillId="0" borderId="18" xfId="0" applyFont="1" applyBorder="1" applyAlignment="1">
      <alignment horizontal="center" vertical="top"/>
    </xf>
    <xf numFmtId="0" fontId="3" fillId="0" borderId="5" xfId="0" applyFont="1" applyBorder="1"/>
    <xf numFmtId="0" fontId="3" fillId="0" borderId="27" xfId="0" applyFont="1" applyBorder="1"/>
    <xf numFmtId="0" fontId="3" fillId="0" borderId="6" xfId="0" applyFont="1" applyBorder="1"/>
    <xf numFmtId="0" fontId="3" fillId="3" borderId="18" xfId="0" applyFont="1" applyFill="1" applyBorder="1"/>
    <xf numFmtId="165" fontId="3" fillId="3" borderId="7" xfId="0" applyNumberFormat="1" applyFont="1" applyFill="1" applyBorder="1"/>
    <xf numFmtId="0" fontId="3" fillId="3" borderId="20" xfId="0" applyFont="1" applyFill="1" applyBorder="1" applyAlignment="1">
      <alignment horizontal="left" vertical="top"/>
    </xf>
    <xf numFmtId="0" fontId="3" fillId="3" borderId="21" xfId="0" applyFont="1" applyFill="1" applyBorder="1"/>
    <xf numFmtId="0" fontId="3" fillId="3" borderId="25" xfId="0" applyFont="1" applyFill="1" applyBorder="1" applyAlignment="1">
      <alignment horizontal="left" vertical="top"/>
    </xf>
    <xf numFmtId="0" fontId="3" fillId="3" borderId="26" xfId="0" applyFont="1" applyFill="1" applyBorder="1"/>
    <xf numFmtId="0" fontId="3" fillId="3" borderId="23" xfId="0" applyFont="1" applyFill="1" applyBorder="1"/>
    <xf numFmtId="0" fontId="0" fillId="0" borderId="0" xfId="0" applyBorder="1" applyAlignment="1">
      <alignment horizontal="center" vertical="top" wrapText="1"/>
    </xf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8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304800</xdr:colOff>
      <xdr:row>15</xdr:row>
      <xdr:rowOff>0</xdr:rowOff>
    </xdr:from>
    <xdr:to>
      <xdr:col>6</xdr:col>
      <xdr:colOff>304800</xdr:colOff>
      <xdr:row>25</xdr:row>
      <xdr:rowOff>104775</xdr:rowOff>
    </xdr:to>
    <xdr:pic>
      <xdr:nvPicPr>
        <xdr:cNvPr id="1025" name="Picture 1" descr="http://www.ohmite.com/catalog/images/d-sink-axon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71625" y="2447925"/>
          <a:ext cx="2514600" cy="1724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352425</xdr:colOff>
      <xdr:row>14</xdr:row>
      <xdr:rowOff>0</xdr:rowOff>
    </xdr:from>
    <xdr:to>
      <xdr:col>11</xdr:col>
      <xdr:colOff>314325</xdr:colOff>
      <xdr:row>26</xdr:row>
      <xdr:rowOff>47625</xdr:rowOff>
    </xdr:to>
    <xdr:pic>
      <xdr:nvPicPr>
        <xdr:cNvPr id="1026" name="Picture 2" descr="http://www.ohmite.com/catalog/images/e-sink-pic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00600" y="2286000"/>
          <a:ext cx="2495550" cy="199072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57150</xdr:colOff>
      <xdr:row>14</xdr:row>
      <xdr:rowOff>0</xdr:rowOff>
    </xdr:from>
    <xdr:to>
      <xdr:col>15</xdr:col>
      <xdr:colOff>571500</xdr:colOff>
      <xdr:row>25</xdr:row>
      <xdr:rowOff>133350</xdr:rowOff>
    </xdr:to>
    <xdr:pic>
      <xdr:nvPicPr>
        <xdr:cNvPr id="1027" name="Picture 3" descr="http://www.ohmite.com/catalog/images/m-sink-axon.gi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315325" y="2286000"/>
          <a:ext cx="1733550" cy="1914525"/>
        </a:xfrm>
        <a:prstGeom prst="rect">
          <a:avLst/>
        </a:prstGeom>
        <a:noFill/>
      </xdr:spPr>
    </xdr:pic>
    <xdr:clientData/>
  </xdr:twoCellAnchor>
  <xdr:twoCellAnchor editAs="oneCell">
    <xdr:from>
      <xdr:col>19</xdr:col>
      <xdr:colOff>19050</xdr:colOff>
      <xdr:row>13</xdr:row>
      <xdr:rowOff>85725</xdr:rowOff>
    </xdr:from>
    <xdr:to>
      <xdr:col>21</xdr:col>
      <xdr:colOff>95250</xdr:colOff>
      <xdr:row>26</xdr:row>
      <xdr:rowOff>123825</xdr:rowOff>
    </xdr:to>
    <xdr:pic>
      <xdr:nvPicPr>
        <xdr:cNvPr id="1028" name="Picture 4" descr="http://www.ohmite.com/catalog/images/w-sink.gif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t="929" r="62471" b="43646"/>
        <a:stretch>
          <a:fillRect/>
        </a:stretch>
      </xdr:blipFill>
      <xdr:spPr bwMode="auto">
        <a:xfrm>
          <a:off x="11991975" y="2209800"/>
          <a:ext cx="1295400" cy="2143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4"/>
  <sheetViews>
    <sheetView tabSelected="1" zoomScale="67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P37" sqref="P37"/>
    </sheetView>
  </sheetViews>
  <sheetFormatPr defaultRowHeight="12.75" x14ac:dyDescent="0.2"/>
  <cols>
    <col min="2" max="2" width="9.85546875" bestFit="1" customWidth="1"/>
    <col min="3" max="3" width="10.28515625" bestFit="1" customWidth="1"/>
    <col min="7" max="7" width="10" bestFit="1" customWidth="1"/>
    <col min="8" max="8" width="10.5703125" bestFit="1" customWidth="1"/>
    <col min="12" max="12" width="10" bestFit="1" customWidth="1"/>
    <col min="17" max="17" width="10" bestFit="1" customWidth="1"/>
    <col min="22" max="22" width="10" bestFit="1" customWidth="1"/>
  </cols>
  <sheetData>
    <row r="1" spans="1:22" ht="13.5" thickBot="1" x14ac:dyDescent="0.25">
      <c r="C1" s="70" t="s">
        <v>31</v>
      </c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2"/>
    </row>
    <row r="2" spans="1:22" x14ac:dyDescent="0.2">
      <c r="A2" s="73" t="s">
        <v>8</v>
      </c>
      <c r="B2" s="75" t="s">
        <v>9</v>
      </c>
      <c r="C2" s="12" t="s">
        <v>16</v>
      </c>
      <c r="D2" s="2"/>
      <c r="E2" s="2"/>
      <c r="F2" s="2"/>
      <c r="G2" s="3"/>
      <c r="H2" s="18" t="s">
        <v>27</v>
      </c>
      <c r="I2" s="2"/>
      <c r="J2" s="2"/>
      <c r="K2" s="2"/>
      <c r="L2" s="3"/>
      <c r="M2" s="18" t="s">
        <v>17</v>
      </c>
      <c r="N2" s="2"/>
      <c r="O2" s="2"/>
      <c r="P2" s="2"/>
      <c r="Q2" s="3"/>
      <c r="R2" s="18" t="s">
        <v>18</v>
      </c>
      <c r="S2" s="2"/>
      <c r="T2" s="2"/>
      <c r="U2" s="2"/>
      <c r="V2" s="3"/>
    </row>
    <row r="3" spans="1:22" x14ac:dyDescent="0.2">
      <c r="A3" s="74"/>
      <c r="B3" s="76"/>
      <c r="C3" s="13" t="s">
        <v>19</v>
      </c>
      <c r="D3" s="10" t="s">
        <v>20</v>
      </c>
      <c r="E3" s="10" t="s">
        <v>21</v>
      </c>
      <c r="F3" s="10" t="s">
        <v>22</v>
      </c>
      <c r="G3" s="14" t="s">
        <v>30</v>
      </c>
      <c r="H3" s="17" t="s">
        <v>19</v>
      </c>
      <c r="I3" s="10" t="s">
        <v>20</v>
      </c>
      <c r="J3" s="10" t="s">
        <v>21</v>
      </c>
      <c r="K3" s="10" t="s">
        <v>22</v>
      </c>
      <c r="L3" s="14" t="s">
        <v>30</v>
      </c>
      <c r="M3" s="17" t="s">
        <v>19</v>
      </c>
      <c r="N3" s="10" t="s">
        <v>20</v>
      </c>
      <c r="O3" s="10" t="s">
        <v>21</v>
      </c>
      <c r="P3" s="10" t="s">
        <v>22</v>
      </c>
      <c r="Q3" s="14" t="s">
        <v>30</v>
      </c>
      <c r="R3" s="17" t="s">
        <v>19</v>
      </c>
      <c r="S3" s="10" t="s">
        <v>20</v>
      </c>
      <c r="T3" s="10" t="s">
        <v>21</v>
      </c>
      <c r="U3" s="10" t="s">
        <v>22</v>
      </c>
      <c r="V3" s="14" t="s">
        <v>30</v>
      </c>
    </row>
    <row r="4" spans="1:22" x14ac:dyDescent="0.2">
      <c r="A4" s="6" t="s">
        <v>0</v>
      </c>
      <c r="B4" s="5" t="s">
        <v>10</v>
      </c>
      <c r="C4" s="13" t="s">
        <v>25</v>
      </c>
      <c r="D4" s="11"/>
      <c r="E4" s="11"/>
      <c r="F4" s="11"/>
      <c r="G4" s="15"/>
      <c r="H4" s="17" t="s">
        <v>24</v>
      </c>
      <c r="I4" s="16">
        <v>5.2</v>
      </c>
      <c r="J4" s="16">
        <v>1</v>
      </c>
      <c r="K4" s="16">
        <v>20</v>
      </c>
      <c r="L4" s="20">
        <f>130/(5.9+5.2)</f>
        <v>11.711711711711709</v>
      </c>
      <c r="M4" s="17" t="s">
        <v>25</v>
      </c>
      <c r="N4" s="11"/>
      <c r="O4" s="11"/>
      <c r="P4" s="11"/>
      <c r="Q4" s="15"/>
      <c r="R4" s="17" t="s">
        <v>24</v>
      </c>
      <c r="S4" s="16">
        <v>12</v>
      </c>
      <c r="T4" s="16">
        <v>1</v>
      </c>
      <c r="U4" s="16">
        <v>20</v>
      </c>
      <c r="V4" s="20">
        <f>130/(5.9+S4)</f>
        <v>7.2625698324022352</v>
      </c>
    </row>
    <row r="5" spans="1:22" x14ac:dyDescent="0.2">
      <c r="A5" s="6" t="s">
        <v>1</v>
      </c>
      <c r="B5" s="5" t="s">
        <v>11</v>
      </c>
      <c r="C5" s="13" t="s">
        <v>25</v>
      </c>
      <c r="D5" s="11"/>
      <c r="E5" s="11"/>
      <c r="F5" s="11"/>
      <c r="G5" s="15"/>
      <c r="H5" s="17" t="s">
        <v>24</v>
      </c>
      <c r="I5" s="16">
        <v>5.2</v>
      </c>
      <c r="J5" s="16">
        <v>2.25</v>
      </c>
      <c r="K5" s="16">
        <v>20</v>
      </c>
      <c r="L5" s="20">
        <f>130/(5.9+5.2)</f>
        <v>11.711711711711709</v>
      </c>
      <c r="M5" s="17" t="s">
        <v>25</v>
      </c>
      <c r="N5" s="11"/>
      <c r="O5" s="11"/>
      <c r="P5" s="11"/>
      <c r="Q5" s="15"/>
      <c r="R5" s="17" t="s">
        <v>24</v>
      </c>
      <c r="S5" s="16">
        <v>12</v>
      </c>
      <c r="T5" s="16">
        <v>2.25</v>
      </c>
      <c r="U5" s="16">
        <v>20</v>
      </c>
      <c r="V5" s="20">
        <f>130/(5.9+S5)</f>
        <v>7.2625698324022352</v>
      </c>
    </row>
    <row r="6" spans="1:22" x14ac:dyDescent="0.2">
      <c r="A6" s="6" t="s">
        <v>2</v>
      </c>
      <c r="B6" s="5" t="s">
        <v>11</v>
      </c>
      <c r="C6" s="13" t="s">
        <v>25</v>
      </c>
      <c r="D6" s="11"/>
      <c r="E6" s="11"/>
      <c r="F6" s="11"/>
      <c r="G6" s="15"/>
      <c r="H6" s="17" t="s">
        <v>24</v>
      </c>
      <c r="I6" s="16">
        <v>5.2</v>
      </c>
      <c r="J6" s="16">
        <v>2.25</v>
      </c>
      <c r="K6" s="16">
        <v>35</v>
      </c>
      <c r="L6" s="20">
        <f>130/(3.3+5.2)</f>
        <v>15.294117647058824</v>
      </c>
      <c r="M6" s="17" t="s">
        <v>25</v>
      </c>
      <c r="N6" s="11"/>
      <c r="O6" s="11"/>
      <c r="P6" s="11"/>
      <c r="Q6" s="15"/>
      <c r="R6" s="17" t="s">
        <v>24</v>
      </c>
      <c r="S6" s="16">
        <v>12</v>
      </c>
      <c r="T6" s="16">
        <v>2.25</v>
      </c>
      <c r="U6" s="16">
        <v>35</v>
      </c>
      <c r="V6" s="20">
        <f>130/(3.3+S6)</f>
        <v>8.4967320261437909</v>
      </c>
    </row>
    <row r="7" spans="1:22" x14ac:dyDescent="0.2">
      <c r="A7" s="6" t="s">
        <v>3</v>
      </c>
      <c r="B7" s="5" t="s">
        <v>11</v>
      </c>
      <c r="C7" s="13" t="s">
        <v>25</v>
      </c>
      <c r="D7" s="11"/>
      <c r="E7" s="11"/>
      <c r="F7" s="11"/>
      <c r="G7" s="15"/>
      <c r="H7" s="17" t="s">
        <v>24</v>
      </c>
      <c r="I7" s="16">
        <v>5.2</v>
      </c>
      <c r="J7" s="16">
        <v>2.25</v>
      </c>
      <c r="K7" s="16">
        <v>50</v>
      </c>
      <c r="L7" s="20">
        <f>130/(2.3+5.2)</f>
        <v>17.333333333333332</v>
      </c>
      <c r="M7" s="17" t="s">
        <v>25</v>
      </c>
      <c r="N7" s="11"/>
      <c r="O7" s="11"/>
      <c r="P7" s="11"/>
      <c r="Q7" s="15"/>
      <c r="R7" s="17" t="s">
        <v>24</v>
      </c>
      <c r="S7" s="16">
        <v>12</v>
      </c>
      <c r="T7" s="16">
        <v>2.25</v>
      </c>
      <c r="U7" s="16">
        <v>50</v>
      </c>
      <c r="V7" s="20">
        <f>130/(2.3+S7)</f>
        <v>9.0909090909090899</v>
      </c>
    </row>
    <row r="8" spans="1:22" x14ac:dyDescent="0.2">
      <c r="A8" s="6" t="s">
        <v>4</v>
      </c>
      <c r="B8" s="5" t="s">
        <v>12</v>
      </c>
      <c r="C8" s="13" t="s">
        <v>25</v>
      </c>
      <c r="D8" s="11"/>
      <c r="E8" s="11"/>
      <c r="F8" s="11"/>
      <c r="G8" s="15"/>
      <c r="H8" s="17" t="s">
        <v>26</v>
      </c>
      <c r="I8" s="16">
        <v>5.2</v>
      </c>
      <c r="J8" s="16">
        <v>3</v>
      </c>
      <c r="K8" s="16">
        <v>100</v>
      </c>
      <c r="L8" s="20">
        <f>130/(1.3+5.2)</f>
        <v>20</v>
      </c>
      <c r="M8" s="17" t="s">
        <v>24</v>
      </c>
      <c r="N8" s="16">
        <v>3</v>
      </c>
      <c r="O8" s="16">
        <v>3</v>
      </c>
      <c r="P8" s="16">
        <v>100</v>
      </c>
      <c r="Q8" s="20">
        <f>130/(1.3+N8)</f>
        <v>30.232558139534884</v>
      </c>
      <c r="R8" s="17" t="s">
        <v>24</v>
      </c>
      <c r="S8" s="16">
        <v>11</v>
      </c>
      <c r="T8" s="16">
        <v>3</v>
      </c>
      <c r="U8" s="16">
        <v>100</v>
      </c>
      <c r="V8" s="20">
        <f>130/(1.3+S8)</f>
        <v>10.56910569105691</v>
      </c>
    </row>
    <row r="9" spans="1:22" x14ac:dyDescent="0.2">
      <c r="A9" s="6" t="s">
        <v>5</v>
      </c>
      <c r="B9" s="5" t="s">
        <v>12</v>
      </c>
      <c r="C9" s="13" t="s">
        <v>25</v>
      </c>
      <c r="D9" s="11"/>
      <c r="E9" s="11"/>
      <c r="F9" s="11"/>
      <c r="G9" s="15"/>
      <c r="H9" s="17" t="s">
        <v>26</v>
      </c>
      <c r="I9" s="16">
        <v>5.2</v>
      </c>
      <c r="J9" s="16">
        <v>5</v>
      </c>
      <c r="K9" s="16">
        <v>140</v>
      </c>
      <c r="L9" s="20">
        <f>130/(0.9+5.2)</f>
        <v>21.311475409836063</v>
      </c>
      <c r="M9" s="17" t="s">
        <v>24</v>
      </c>
      <c r="N9" s="16">
        <v>3</v>
      </c>
      <c r="O9" s="16">
        <v>5</v>
      </c>
      <c r="P9" s="16">
        <v>140</v>
      </c>
      <c r="Q9" s="20">
        <f>130/(1.3+N9)</f>
        <v>30.232558139534884</v>
      </c>
      <c r="R9" s="17" t="s">
        <v>24</v>
      </c>
      <c r="S9" s="16">
        <v>11</v>
      </c>
      <c r="T9" s="16">
        <v>5</v>
      </c>
      <c r="U9" s="16">
        <v>140</v>
      </c>
      <c r="V9" s="20">
        <f>130/(0.9+S9)</f>
        <v>10.92436974789916</v>
      </c>
    </row>
    <row r="10" spans="1:22" x14ac:dyDescent="0.2">
      <c r="A10" s="6" t="s">
        <v>6</v>
      </c>
      <c r="B10" s="5" t="s">
        <v>13</v>
      </c>
      <c r="C10" s="13" t="s">
        <v>24</v>
      </c>
      <c r="D10" s="9">
        <v>12</v>
      </c>
      <c r="E10" s="9">
        <v>2.25</v>
      </c>
      <c r="F10" s="9">
        <v>20</v>
      </c>
      <c r="G10" s="22">
        <f>130/(0.7+D10)</f>
        <v>10.236220472440946</v>
      </c>
      <c r="H10" s="17" t="s">
        <v>25</v>
      </c>
      <c r="I10" s="11"/>
      <c r="J10" s="11"/>
      <c r="K10" s="11"/>
      <c r="L10" s="15"/>
      <c r="M10" s="17" t="s">
        <v>25</v>
      </c>
      <c r="N10" s="11"/>
      <c r="O10" s="11"/>
      <c r="P10" s="11"/>
      <c r="Q10" s="15"/>
      <c r="R10" s="17" t="s">
        <v>25</v>
      </c>
      <c r="S10" s="11"/>
      <c r="T10" s="11"/>
      <c r="U10" s="11"/>
      <c r="V10" s="21"/>
    </row>
    <row r="11" spans="1:22" x14ac:dyDescent="0.2">
      <c r="A11" s="6" t="s">
        <v>7</v>
      </c>
      <c r="B11" s="5" t="s">
        <v>13</v>
      </c>
      <c r="C11" s="13" t="s">
        <v>24</v>
      </c>
      <c r="D11" s="9">
        <v>12</v>
      </c>
      <c r="E11" s="9">
        <v>2</v>
      </c>
      <c r="F11" s="9">
        <v>35</v>
      </c>
      <c r="G11" s="22">
        <f>130/(0.7+D11)</f>
        <v>10.236220472440946</v>
      </c>
      <c r="H11" s="17" t="s">
        <v>25</v>
      </c>
      <c r="I11" s="11"/>
      <c r="J11" s="11"/>
      <c r="K11" s="11"/>
      <c r="L11" s="15"/>
      <c r="M11" s="17" t="s">
        <v>25</v>
      </c>
      <c r="N11" s="11"/>
      <c r="O11" s="11"/>
      <c r="P11" s="11"/>
      <c r="Q11" s="15"/>
      <c r="R11" s="17" t="s">
        <v>25</v>
      </c>
      <c r="S11" s="11"/>
      <c r="T11" s="11"/>
      <c r="U11" s="11"/>
      <c r="V11" s="21"/>
    </row>
    <row r="12" spans="1:22" x14ac:dyDescent="0.2">
      <c r="A12" s="6" t="s">
        <v>14</v>
      </c>
      <c r="B12" s="5" t="s">
        <v>28</v>
      </c>
      <c r="C12" s="13" t="s">
        <v>25</v>
      </c>
      <c r="D12" s="11"/>
      <c r="E12" s="11"/>
      <c r="F12" s="11"/>
      <c r="G12" s="15"/>
      <c r="H12" s="17" t="s">
        <v>26</v>
      </c>
      <c r="I12" s="16">
        <v>5.2</v>
      </c>
      <c r="J12" s="16">
        <v>2</v>
      </c>
      <c r="K12" s="16">
        <v>20</v>
      </c>
      <c r="L12" s="20">
        <f>130/(5.9+5.2)</f>
        <v>11.711711711711709</v>
      </c>
      <c r="M12" s="17" t="s">
        <v>25</v>
      </c>
      <c r="N12" s="11"/>
      <c r="O12" s="11"/>
      <c r="P12" s="11"/>
      <c r="Q12" s="15"/>
      <c r="R12" s="17" t="s">
        <v>24</v>
      </c>
      <c r="S12" s="16">
        <v>11</v>
      </c>
      <c r="T12" s="16">
        <v>2</v>
      </c>
      <c r="U12" s="16">
        <v>20</v>
      </c>
      <c r="V12" s="20">
        <f>130/(5.9+S12)</f>
        <v>7.6923076923076925</v>
      </c>
    </row>
    <row r="13" spans="1:22" ht="13.5" thickBot="1" x14ac:dyDescent="0.25">
      <c r="A13" s="7" t="s">
        <v>15</v>
      </c>
      <c r="B13" s="8" t="s">
        <v>23</v>
      </c>
      <c r="C13" s="13" t="s">
        <v>25</v>
      </c>
      <c r="D13" s="11"/>
      <c r="E13" s="11"/>
      <c r="F13" s="11"/>
      <c r="G13" s="15"/>
      <c r="H13" s="17" t="s">
        <v>25</v>
      </c>
      <c r="I13" s="11"/>
      <c r="J13" s="11"/>
      <c r="K13" s="11"/>
      <c r="L13" s="15"/>
      <c r="M13" s="17" t="s">
        <v>25</v>
      </c>
      <c r="N13" s="11"/>
      <c r="O13" s="11"/>
      <c r="P13" s="11"/>
      <c r="Q13" s="15"/>
      <c r="R13" s="17" t="s">
        <v>25</v>
      </c>
      <c r="S13" s="11"/>
      <c r="T13" s="11"/>
      <c r="U13" s="11"/>
      <c r="V13" s="15"/>
    </row>
    <row r="14" spans="1:22" x14ac:dyDescent="0.2">
      <c r="C14" s="6"/>
      <c r="D14" s="4" t="s">
        <v>29</v>
      </c>
      <c r="E14" s="4"/>
      <c r="F14" s="4"/>
      <c r="G14" s="5"/>
      <c r="I14" s="4" t="s">
        <v>29</v>
      </c>
      <c r="J14" s="4"/>
      <c r="K14" s="4"/>
      <c r="L14" s="5"/>
      <c r="M14" s="4"/>
      <c r="N14" s="4" t="s">
        <v>29</v>
      </c>
      <c r="O14" s="4"/>
      <c r="P14" s="4"/>
      <c r="Q14" s="5"/>
      <c r="R14" s="4"/>
      <c r="S14" s="4" t="s">
        <v>29</v>
      </c>
      <c r="T14" s="4"/>
      <c r="U14" s="4"/>
      <c r="V14" s="5"/>
    </row>
    <row r="15" spans="1:22" x14ac:dyDescent="0.2">
      <c r="A15" s="1"/>
      <c r="B15" s="1"/>
      <c r="C15" s="6"/>
      <c r="D15" s="4"/>
      <c r="E15" s="4"/>
      <c r="F15" s="4"/>
      <c r="G15" s="5"/>
      <c r="H15" s="69"/>
      <c r="I15" s="4"/>
      <c r="J15" s="4"/>
      <c r="K15" s="4"/>
      <c r="L15" s="5"/>
      <c r="M15" s="69"/>
      <c r="N15" s="4"/>
      <c r="O15" s="4"/>
      <c r="P15" s="4"/>
      <c r="Q15" s="5"/>
      <c r="R15" s="19"/>
      <c r="S15" s="4"/>
      <c r="T15" s="4"/>
      <c r="U15" s="4"/>
      <c r="V15" s="5"/>
    </row>
    <row r="16" spans="1:22" x14ac:dyDescent="0.2">
      <c r="C16" s="77"/>
      <c r="D16" s="4"/>
      <c r="E16" s="4"/>
      <c r="F16" s="4"/>
      <c r="G16" s="5"/>
      <c r="H16" s="69"/>
      <c r="I16" s="4"/>
      <c r="J16" s="4"/>
      <c r="K16" s="4"/>
      <c r="L16" s="5"/>
      <c r="M16" s="69"/>
      <c r="N16" s="4"/>
      <c r="O16" s="4"/>
      <c r="P16" s="4"/>
      <c r="Q16" s="5"/>
      <c r="R16" s="19"/>
      <c r="S16" s="4"/>
      <c r="T16" s="4"/>
      <c r="U16" s="4"/>
      <c r="V16" s="5"/>
    </row>
    <row r="17" spans="1:22" x14ac:dyDescent="0.2">
      <c r="C17" s="77"/>
      <c r="D17" s="4"/>
      <c r="E17" s="4"/>
      <c r="F17" s="4"/>
      <c r="G17" s="5"/>
      <c r="H17" s="69"/>
      <c r="I17" s="4"/>
      <c r="J17" s="4"/>
      <c r="K17" s="4"/>
      <c r="L17" s="5"/>
      <c r="M17" s="69"/>
      <c r="N17" s="4"/>
      <c r="O17" s="4"/>
      <c r="P17" s="4"/>
      <c r="Q17" s="5"/>
      <c r="R17" s="19"/>
      <c r="S17" s="4"/>
      <c r="T17" s="4"/>
      <c r="U17" s="4"/>
      <c r="V17" s="5"/>
    </row>
    <row r="18" spans="1:22" x14ac:dyDescent="0.2">
      <c r="C18" s="77"/>
      <c r="D18" s="4"/>
      <c r="E18" s="4"/>
      <c r="F18" s="4"/>
      <c r="G18" s="5"/>
      <c r="H18" s="69"/>
      <c r="I18" s="4"/>
      <c r="J18" s="4"/>
      <c r="K18" s="4"/>
      <c r="L18" s="5"/>
      <c r="M18" s="69"/>
      <c r="N18" s="4"/>
      <c r="O18" s="4"/>
      <c r="P18" s="4"/>
      <c r="Q18" s="5"/>
      <c r="R18" s="19"/>
      <c r="S18" s="4"/>
      <c r="T18" s="4"/>
      <c r="U18" s="4"/>
      <c r="V18" s="5"/>
    </row>
    <row r="19" spans="1:22" x14ac:dyDescent="0.2">
      <c r="C19" s="77"/>
      <c r="D19" s="4"/>
      <c r="E19" s="4"/>
      <c r="F19" s="4"/>
      <c r="G19" s="5"/>
      <c r="H19" s="69"/>
      <c r="I19" s="4"/>
      <c r="J19" s="4"/>
      <c r="K19" s="4"/>
      <c r="L19" s="5"/>
      <c r="M19" s="69"/>
      <c r="N19" s="4"/>
      <c r="O19" s="4"/>
      <c r="P19" s="4"/>
      <c r="Q19" s="5"/>
      <c r="R19" s="19"/>
      <c r="S19" s="4"/>
      <c r="T19" s="4"/>
      <c r="U19" s="4"/>
      <c r="V19" s="5"/>
    </row>
    <row r="20" spans="1:22" x14ac:dyDescent="0.2">
      <c r="C20" s="77"/>
      <c r="D20" s="4"/>
      <c r="E20" s="4"/>
      <c r="F20" s="4"/>
      <c r="G20" s="5"/>
      <c r="H20" s="69"/>
      <c r="I20" s="4"/>
      <c r="J20" s="4"/>
      <c r="K20" s="4"/>
      <c r="L20" s="5"/>
      <c r="M20" s="69"/>
      <c r="N20" s="4"/>
      <c r="O20" s="4"/>
      <c r="P20" s="4"/>
      <c r="Q20" s="5"/>
      <c r="R20" s="19"/>
      <c r="S20" s="4"/>
      <c r="T20" s="4"/>
      <c r="U20" s="4"/>
      <c r="V20" s="5"/>
    </row>
    <row r="21" spans="1:22" x14ac:dyDescent="0.2">
      <c r="C21" s="77"/>
      <c r="D21" s="4"/>
      <c r="E21" s="4"/>
      <c r="F21" s="4"/>
      <c r="G21" s="5"/>
      <c r="H21" s="69"/>
      <c r="I21" s="4"/>
      <c r="J21" s="4"/>
      <c r="K21" s="4"/>
      <c r="L21" s="5"/>
      <c r="M21" s="69"/>
      <c r="N21" s="4"/>
      <c r="O21" s="4"/>
      <c r="P21" s="4"/>
      <c r="Q21" s="5"/>
      <c r="R21" s="19"/>
      <c r="S21" s="4"/>
      <c r="T21" s="4"/>
      <c r="U21" s="4"/>
      <c r="V21" s="5"/>
    </row>
    <row r="22" spans="1:22" x14ac:dyDescent="0.2">
      <c r="C22" s="6"/>
      <c r="D22" s="4"/>
      <c r="E22" s="4"/>
      <c r="F22" s="4"/>
      <c r="G22" s="5"/>
      <c r="H22" s="4"/>
      <c r="I22" s="4"/>
      <c r="J22" s="4"/>
      <c r="K22" s="4"/>
      <c r="L22" s="5"/>
      <c r="M22" s="4"/>
      <c r="N22" s="4"/>
      <c r="O22" s="4"/>
      <c r="P22" s="4"/>
      <c r="Q22" s="5"/>
      <c r="R22" s="19"/>
      <c r="S22" s="4"/>
      <c r="T22" s="4"/>
      <c r="U22" s="4"/>
      <c r="V22" s="5"/>
    </row>
    <row r="23" spans="1:22" x14ac:dyDescent="0.2">
      <c r="C23" s="6"/>
      <c r="D23" s="4"/>
      <c r="E23" s="4"/>
      <c r="F23" s="4"/>
      <c r="G23" s="5"/>
      <c r="H23" s="4"/>
      <c r="I23" s="4"/>
      <c r="J23" s="4"/>
      <c r="K23" s="4"/>
      <c r="L23" s="5"/>
      <c r="M23" s="4"/>
      <c r="N23" s="4"/>
      <c r="O23" s="4"/>
      <c r="P23" s="4"/>
      <c r="Q23" s="5"/>
      <c r="R23" s="19"/>
      <c r="S23" s="4"/>
      <c r="T23" s="4"/>
      <c r="U23" s="4"/>
      <c r="V23" s="5"/>
    </row>
    <row r="24" spans="1:22" x14ac:dyDescent="0.2">
      <c r="C24" s="6"/>
      <c r="D24" s="4"/>
      <c r="E24" s="4"/>
      <c r="F24" s="4"/>
      <c r="G24" s="5"/>
      <c r="H24" s="4"/>
      <c r="I24" s="4"/>
      <c r="J24" s="4"/>
      <c r="K24" s="4"/>
      <c r="L24" s="5"/>
      <c r="M24" s="4"/>
      <c r="N24" s="4"/>
      <c r="O24" s="4"/>
      <c r="P24" s="4"/>
      <c r="Q24" s="5"/>
      <c r="R24" s="19"/>
      <c r="S24" s="4"/>
      <c r="T24" s="4"/>
      <c r="U24" s="4"/>
      <c r="V24" s="5"/>
    </row>
    <row r="25" spans="1:22" x14ac:dyDescent="0.2">
      <c r="C25" s="6"/>
      <c r="D25" s="4"/>
      <c r="E25" s="4"/>
      <c r="F25" s="4"/>
      <c r="G25" s="5"/>
      <c r="H25" s="4"/>
      <c r="I25" s="4"/>
      <c r="J25" s="4"/>
      <c r="K25" s="4"/>
      <c r="L25" s="5"/>
      <c r="M25" s="4"/>
      <c r="N25" s="4"/>
      <c r="O25" s="4"/>
      <c r="P25" s="4"/>
      <c r="Q25" s="5"/>
      <c r="R25" s="19"/>
      <c r="S25" s="4"/>
      <c r="T25" s="4"/>
      <c r="U25" s="4"/>
      <c r="V25" s="5"/>
    </row>
    <row r="26" spans="1:22" x14ac:dyDescent="0.2">
      <c r="C26" s="6"/>
      <c r="D26" s="4"/>
      <c r="E26" s="4"/>
      <c r="F26" s="4"/>
      <c r="G26" s="5"/>
      <c r="H26" s="4"/>
      <c r="I26" s="4"/>
      <c r="J26" s="4"/>
      <c r="K26" s="4"/>
      <c r="L26" s="5"/>
      <c r="M26" s="4"/>
      <c r="N26" s="4"/>
      <c r="O26" s="4"/>
      <c r="P26" s="4"/>
      <c r="Q26" s="5"/>
      <c r="R26" s="19"/>
      <c r="S26" s="4"/>
      <c r="T26" s="4"/>
      <c r="U26" s="4"/>
      <c r="V26" s="5"/>
    </row>
    <row r="27" spans="1:22" ht="13.5" thickBot="1" x14ac:dyDescent="0.25">
      <c r="C27" s="6"/>
      <c r="D27" s="4"/>
      <c r="E27" s="4"/>
      <c r="F27" s="4"/>
      <c r="G27" s="5"/>
      <c r="H27" s="4"/>
      <c r="I27" s="4"/>
      <c r="J27" s="4"/>
      <c r="K27" s="4"/>
      <c r="L27" s="5"/>
      <c r="M27" s="4"/>
      <c r="N27" s="4"/>
      <c r="O27" s="4"/>
      <c r="P27" s="4"/>
      <c r="Q27" s="5"/>
      <c r="R27" s="19"/>
      <c r="S27" s="4"/>
      <c r="T27" s="4"/>
      <c r="U27" s="4"/>
      <c r="V27" s="5"/>
    </row>
    <row r="28" spans="1:22" x14ac:dyDescent="0.2">
      <c r="A28" s="23"/>
      <c r="B28" s="2"/>
      <c r="C28" s="2"/>
      <c r="D28" s="2"/>
      <c r="E28" s="25">
        <v>100</v>
      </c>
      <c r="F28" s="2">
        <v>1000</v>
      </c>
      <c r="G28" s="25">
        <v>10000</v>
      </c>
      <c r="H28" s="2"/>
      <c r="I28" s="2"/>
      <c r="J28" s="25">
        <v>100</v>
      </c>
      <c r="K28" s="2">
        <v>1000</v>
      </c>
      <c r="L28" s="25">
        <v>10000</v>
      </c>
      <c r="M28" s="2"/>
      <c r="N28" s="2"/>
      <c r="O28" s="25">
        <v>100</v>
      </c>
      <c r="P28" s="2">
        <v>1000</v>
      </c>
      <c r="Q28" s="25">
        <v>10000</v>
      </c>
      <c r="R28" s="24"/>
      <c r="S28" s="2"/>
      <c r="T28" s="25">
        <v>100</v>
      </c>
      <c r="U28" s="2">
        <v>1000</v>
      </c>
      <c r="V28" s="25">
        <v>10000</v>
      </c>
    </row>
    <row r="29" spans="1:22" s="39" customFormat="1" x14ac:dyDescent="0.2">
      <c r="A29" s="28" t="s">
        <v>32</v>
      </c>
      <c r="B29" s="29"/>
      <c r="C29" s="29" t="s">
        <v>33</v>
      </c>
      <c r="D29" s="29"/>
      <c r="E29" s="30" t="s">
        <v>54</v>
      </c>
      <c r="F29" s="30" t="s">
        <v>54</v>
      </c>
      <c r="G29" s="30"/>
      <c r="H29" s="32" t="s">
        <v>49</v>
      </c>
      <c r="I29" s="32"/>
      <c r="J29" s="33" t="s">
        <v>54</v>
      </c>
      <c r="K29" s="33" t="s">
        <v>54</v>
      </c>
      <c r="L29" s="33" t="s">
        <v>54</v>
      </c>
      <c r="M29" s="32" t="s">
        <v>43</v>
      </c>
      <c r="N29" s="32"/>
      <c r="O29" s="33" t="s">
        <v>54</v>
      </c>
      <c r="P29" s="34" t="s">
        <v>54</v>
      </c>
      <c r="Q29" s="35"/>
      <c r="R29" s="36" t="s">
        <v>46</v>
      </c>
      <c r="S29" s="37"/>
      <c r="T29" s="33" t="s">
        <v>54</v>
      </c>
      <c r="U29" s="32"/>
      <c r="V29" s="38"/>
    </row>
    <row r="30" spans="1:22" s="39" customFormat="1" x14ac:dyDescent="0.2">
      <c r="A30" s="40" t="s">
        <v>34</v>
      </c>
      <c r="B30" s="41" t="s">
        <v>36</v>
      </c>
      <c r="C30" s="42"/>
      <c r="D30" s="42"/>
      <c r="E30" s="43"/>
      <c r="F30" s="44"/>
      <c r="G30" s="43"/>
      <c r="H30" s="28"/>
      <c r="I30" s="29"/>
      <c r="J30" s="33" t="s">
        <v>54</v>
      </c>
      <c r="K30" s="33" t="s">
        <v>54</v>
      </c>
      <c r="L30" s="33" t="s">
        <v>54</v>
      </c>
      <c r="M30" s="29"/>
      <c r="N30" s="29"/>
      <c r="O30" s="30"/>
      <c r="P30" s="31"/>
      <c r="Q30" s="35"/>
      <c r="R30" s="28"/>
      <c r="S30" s="45"/>
      <c r="T30" s="33" t="s">
        <v>54</v>
      </c>
      <c r="U30" s="29"/>
      <c r="V30" s="46"/>
    </row>
    <row r="31" spans="1:22" s="39" customFormat="1" x14ac:dyDescent="0.2">
      <c r="A31" s="47" t="s">
        <v>35</v>
      </c>
      <c r="B31" s="48" t="s">
        <v>37</v>
      </c>
      <c r="C31" s="49"/>
      <c r="D31" s="49"/>
      <c r="E31" s="50"/>
      <c r="F31" s="51"/>
      <c r="G31" s="50"/>
      <c r="H31" s="49" t="s">
        <v>51</v>
      </c>
      <c r="I31" s="49"/>
      <c r="J31" s="33" t="s">
        <v>54</v>
      </c>
      <c r="K31" s="33" t="s">
        <v>54</v>
      </c>
      <c r="L31" s="33" t="s">
        <v>54</v>
      </c>
      <c r="M31" s="49"/>
      <c r="N31" s="49"/>
      <c r="O31" s="50"/>
      <c r="P31" s="51"/>
      <c r="Q31" s="35"/>
      <c r="R31" s="52" t="s">
        <v>45</v>
      </c>
      <c r="S31" s="53"/>
      <c r="T31" s="33" t="s">
        <v>54</v>
      </c>
      <c r="U31" s="49"/>
      <c r="V31" s="54"/>
    </row>
    <row r="32" spans="1:22" s="39" customFormat="1" x14ac:dyDescent="0.2">
      <c r="A32" s="40"/>
      <c r="B32" s="42"/>
      <c r="C32" s="42"/>
      <c r="D32" s="42"/>
      <c r="E32" s="43"/>
      <c r="F32" s="44"/>
      <c r="G32" s="43"/>
      <c r="H32" s="42"/>
      <c r="I32" s="42"/>
      <c r="J32" s="33" t="s">
        <v>54</v>
      </c>
      <c r="K32" s="33" t="s">
        <v>54</v>
      </c>
      <c r="L32" s="33" t="s">
        <v>54</v>
      </c>
      <c r="M32" s="42"/>
      <c r="N32" s="42"/>
      <c r="O32" s="43"/>
      <c r="P32" s="44"/>
      <c r="Q32" s="35"/>
      <c r="R32" s="55"/>
      <c r="S32" s="42"/>
      <c r="T32" s="33" t="s">
        <v>54</v>
      </c>
      <c r="U32" s="42"/>
      <c r="V32" s="56"/>
    </row>
    <row r="33" spans="1:22" s="39" customFormat="1" x14ac:dyDescent="0.2">
      <c r="A33" s="28" t="s">
        <v>32</v>
      </c>
      <c r="B33" s="29"/>
      <c r="C33" s="62" t="s">
        <v>38</v>
      </c>
      <c r="D33" s="62"/>
      <c r="E33" s="63" t="s">
        <v>54</v>
      </c>
      <c r="F33" s="31" t="s">
        <v>54</v>
      </c>
      <c r="G33" s="30"/>
      <c r="H33" s="32" t="s">
        <v>50</v>
      </c>
      <c r="I33" s="32"/>
      <c r="J33" s="33" t="s">
        <v>54</v>
      </c>
      <c r="K33" s="33" t="s">
        <v>54</v>
      </c>
      <c r="L33" s="33" t="s">
        <v>54</v>
      </c>
      <c r="M33" s="32" t="s">
        <v>44</v>
      </c>
      <c r="N33" s="32"/>
      <c r="O33" s="33" t="s">
        <v>54</v>
      </c>
      <c r="P33" s="34" t="s">
        <v>54</v>
      </c>
      <c r="Q33" s="35"/>
      <c r="R33" s="64" t="s">
        <v>47</v>
      </c>
      <c r="S33" s="65"/>
      <c r="T33" s="33" t="s">
        <v>54</v>
      </c>
      <c r="U33" s="32"/>
      <c r="V33" s="38"/>
    </row>
    <row r="34" spans="1:22" s="39" customFormat="1" x14ac:dyDescent="0.2">
      <c r="A34" s="40" t="s">
        <v>39</v>
      </c>
      <c r="B34" s="41" t="s">
        <v>36</v>
      </c>
      <c r="C34" s="42"/>
      <c r="D34" s="42"/>
      <c r="E34" s="43"/>
      <c r="F34" s="44"/>
      <c r="G34" s="43"/>
      <c r="H34" s="28"/>
      <c r="I34" s="29"/>
      <c r="J34" s="33" t="s">
        <v>54</v>
      </c>
      <c r="K34" s="33" t="s">
        <v>54</v>
      </c>
      <c r="L34" s="33" t="s">
        <v>54</v>
      </c>
      <c r="M34" s="29"/>
      <c r="N34" s="29"/>
      <c r="O34" s="46"/>
      <c r="P34" s="29"/>
      <c r="Q34" s="28"/>
      <c r="R34" s="28"/>
      <c r="S34" s="45"/>
      <c r="T34" s="33" t="s">
        <v>54</v>
      </c>
      <c r="U34" s="29"/>
      <c r="V34" s="46"/>
    </row>
    <row r="35" spans="1:22" s="39" customFormat="1" x14ac:dyDescent="0.2">
      <c r="A35" s="47" t="s">
        <v>35</v>
      </c>
      <c r="B35" s="48" t="s">
        <v>37</v>
      </c>
      <c r="C35" s="49"/>
      <c r="D35" s="49"/>
      <c r="E35" s="50"/>
      <c r="F35" s="51"/>
      <c r="G35" s="50"/>
      <c r="H35" s="68" t="s">
        <v>52</v>
      </c>
      <c r="I35" s="68"/>
      <c r="J35" s="33" t="s">
        <v>54</v>
      </c>
      <c r="K35" s="33" t="s">
        <v>54</v>
      </c>
      <c r="L35" s="33" t="s">
        <v>54</v>
      </c>
      <c r="M35" s="49"/>
      <c r="N35" s="49"/>
      <c r="O35" s="54"/>
      <c r="P35" s="49"/>
      <c r="Q35" s="57"/>
      <c r="R35" s="66" t="s">
        <v>48</v>
      </c>
      <c r="S35" s="67"/>
      <c r="T35" s="33" t="s">
        <v>54</v>
      </c>
      <c r="U35" s="49"/>
      <c r="V35" s="54"/>
    </row>
    <row r="36" spans="1:22" s="39" customFormat="1" x14ac:dyDescent="0.2">
      <c r="A36" s="40"/>
      <c r="B36" s="42"/>
      <c r="C36" s="42"/>
      <c r="D36" s="42"/>
      <c r="E36" s="26" t="s">
        <v>53</v>
      </c>
      <c r="F36" s="44"/>
      <c r="G36" s="43"/>
      <c r="H36" s="42"/>
      <c r="I36" s="42"/>
      <c r="J36" s="56"/>
      <c r="K36" s="42"/>
      <c r="L36" s="56"/>
      <c r="M36" s="42"/>
      <c r="N36" s="42"/>
      <c r="O36" s="56"/>
      <c r="P36" s="42"/>
      <c r="Q36" s="56"/>
      <c r="R36" s="55"/>
      <c r="S36" s="42"/>
      <c r="T36" s="56"/>
      <c r="U36" s="42"/>
      <c r="V36" s="56"/>
    </row>
    <row r="37" spans="1:22" s="39" customFormat="1" x14ac:dyDescent="0.2">
      <c r="A37" s="28" t="s">
        <v>32</v>
      </c>
      <c r="B37" s="29"/>
      <c r="C37" s="29" t="s">
        <v>40</v>
      </c>
      <c r="D37" s="29"/>
      <c r="E37" s="30" t="s">
        <v>54</v>
      </c>
      <c r="F37" s="31" t="s">
        <v>54</v>
      </c>
      <c r="G37" s="30" t="s">
        <v>54</v>
      </c>
      <c r="H37" s="29"/>
      <c r="I37" s="29"/>
      <c r="J37" s="46"/>
      <c r="K37" s="29"/>
      <c r="L37" s="46"/>
      <c r="M37" s="29"/>
      <c r="N37" s="29"/>
      <c r="O37" s="46"/>
      <c r="P37" s="29"/>
      <c r="Q37" s="46"/>
      <c r="R37" s="58"/>
      <c r="S37" s="29"/>
      <c r="T37" s="46"/>
      <c r="U37" s="29"/>
      <c r="V37" s="46"/>
    </row>
    <row r="38" spans="1:22" s="39" customFormat="1" x14ac:dyDescent="0.2">
      <c r="A38" s="40" t="s">
        <v>34</v>
      </c>
      <c r="B38" s="41" t="s">
        <v>36</v>
      </c>
      <c r="C38" s="42"/>
      <c r="D38" s="42"/>
      <c r="E38" s="43"/>
      <c r="F38" s="44"/>
      <c r="G38" s="43"/>
      <c r="H38" s="42"/>
      <c r="I38" s="42"/>
      <c r="J38" s="56"/>
      <c r="K38" s="42"/>
      <c r="L38" s="56"/>
      <c r="M38" s="42"/>
      <c r="N38" s="42"/>
      <c r="O38" s="56"/>
      <c r="P38" s="42"/>
      <c r="Q38" s="56"/>
      <c r="R38" s="55"/>
      <c r="S38" s="42"/>
      <c r="T38" s="56"/>
      <c r="U38" s="42"/>
      <c r="V38" s="56"/>
    </row>
    <row r="39" spans="1:22" s="39" customFormat="1" x14ac:dyDescent="0.2">
      <c r="A39" s="47" t="s">
        <v>41</v>
      </c>
      <c r="B39" s="48" t="s">
        <v>37</v>
      </c>
      <c r="C39" s="49"/>
      <c r="D39" s="49"/>
      <c r="E39" s="50"/>
      <c r="F39" s="51"/>
      <c r="G39" s="50"/>
      <c r="H39" s="49"/>
      <c r="I39" s="49"/>
      <c r="J39" s="54"/>
      <c r="K39" s="49"/>
      <c r="L39" s="54"/>
      <c r="M39" s="49"/>
      <c r="N39" s="49"/>
      <c r="O39" s="54"/>
      <c r="P39" s="49"/>
      <c r="Q39" s="54"/>
      <c r="R39" s="49"/>
      <c r="S39" s="49"/>
      <c r="T39" s="54"/>
      <c r="U39" s="49"/>
      <c r="V39" s="54"/>
    </row>
    <row r="40" spans="1:22" s="39" customFormat="1" x14ac:dyDescent="0.2">
      <c r="A40" s="40"/>
      <c r="B40" s="42"/>
      <c r="C40" s="42"/>
      <c r="D40" s="42"/>
      <c r="E40" s="27" t="s">
        <v>53</v>
      </c>
      <c r="F40" s="44"/>
      <c r="G40" s="43"/>
      <c r="H40" s="42"/>
      <c r="I40" s="42"/>
      <c r="J40" s="56"/>
      <c r="K40" s="42"/>
      <c r="L40" s="56"/>
      <c r="M40" s="42"/>
      <c r="N40" s="42"/>
      <c r="O40" s="56"/>
      <c r="P40" s="42"/>
      <c r="Q40" s="56"/>
      <c r="R40" s="42"/>
      <c r="S40" s="42"/>
      <c r="T40" s="56"/>
      <c r="U40" s="42"/>
      <c r="V40" s="56"/>
    </row>
    <row r="41" spans="1:22" s="39" customFormat="1" x14ac:dyDescent="0.2">
      <c r="A41" s="28" t="s">
        <v>32</v>
      </c>
      <c r="B41" s="29"/>
      <c r="C41" s="29" t="s">
        <v>42</v>
      </c>
      <c r="D41" s="29"/>
      <c r="E41" s="30" t="s">
        <v>54</v>
      </c>
      <c r="F41" s="31" t="s">
        <v>54</v>
      </c>
      <c r="G41" s="30" t="s">
        <v>54</v>
      </c>
      <c r="H41" s="29"/>
      <c r="I41" s="29"/>
      <c r="J41" s="46"/>
      <c r="K41" s="29"/>
      <c r="L41" s="46"/>
      <c r="M41" s="29"/>
      <c r="N41" s="29"/>
      <c r="O41" s="46"/>
      <c r="P41" s="29"/>
      <c r="Q41" s="46"/>
      <c r="R41" s="29"/>
      <c r="S41" s="29"/>
      <c r="T41" s="46"/>
      <c r="U41" s="29"/>
      <c r="V41" s="46"/>
    </row>
    <row r="42" spans="1:22" s="39" customFormat="1" x14ac:dyDescent="0.2">
      <c r="A42" s="40" t="s">
        <v>39</v>
      </c>
      <c r="B42" s="41" t="s">
        <v>36</v>
      </c>
      <c r="C42" s="42"/>
      <c r="D42" s="42"/>
      <c r="E42" s="56"/>
      <c r="F42" s="42"/>
      <c r="G42" s="56"/>
      <c r="H42" s="42"/>
      <c r="I42" s="42"/>
      <c r="J42" s="56"/>
      <c r="K42" s="42"/>
      <c r="L42" s="56"/>
      <c r="M42" s="42"/>
      <c r="N42" s="42"/>
      <c r="O42" s="56"/>
      <c r="P42" s="42"/>
      <c r="Q42" s="56"/>
      <c r="R42" s="42"/>
      <c r="S42" s="42"/>
      <c r="T42" s="56"/>
      <c r="U42" s="42"/>
      <c r="V42" s="56"/>
    </row>
    <row r="43" spans="1:22" s="39" customFormat="1" x14ac:dyDescent="0.2">
      <c r="A43" s="47" t="s">
        <v>41</v>
      </c>
      <c r="B43" s="48" t="s">
        <v>37</v>
      </c>
      <c r="C43" s="49"/>
      <c r="D43" s="49"/>
      <c r="E43" s="54"/>
      <c r="F43" s="49"/>
      <c r="G43" s="54"/>
      <c r="H43" s="49"/>
      <c r="I43" s="49"/>
      <c r="J43" s="54"/>
      <c r="K43" s="49"/>
      <c r="L43" s="54"/>
      <c r="M43" s="49"/>
      <c r="N43" s="49"/>
      <c r="O43" s="54"/>
      <c r="P43" s="49"/>
      <c r="Q43" s="54"/>
      <c r="R43" s="49"/>
      <c r="S43" s="49"/>
      <c r="T43" s="54"/>
      <c r="U43" s="49"/>
      <c r="V43" s="54"/>
    </row>
    <row r="44" spans="1:22" s="39" customFormat="1" ht="13.5" thickBot="1" x14ac:dyDescent="0.25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1"/>
    </row>
  </sheetData>
  <mergeCells count="6">
    <mergeCell ref="M15:M21"/>
    <mergeCell ref="C1:V1"/>
    <mergeCell ref="A2:A3"/>
    <mergeCell ref="B2:B3"/>
    <mergeCell ref="C16:C21"/>
    <mergeCell ref="H15:H21"/>
  </mergeCells>
  <phoneticPr fontId="0" type="noConversion"/>
  <pageMargins left="0.75" right="0.75" top="1" bottom="1" header="0.5" footer="0.5"/>
  <pageSetup paperSize="9" scale="6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WELWYN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Atkinson</dc:creator>
  <cp:lastModifiedBy> </cp:lastModifiedBy>
  <cp:lastPrinted>2011-08-22T08:39:14Z</cp:lastPrinted>
  <dcterms:created xsi:type="dcterms:W3CDTF">2010-11-12T11:44:39Z</dcterms:created>
  <dcterms:modified xsi:type="dcterms:W3CDTF">2011-09-01T12:07:34Z</dcterms:modified>
</cp:coreProperties>
</file>