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jeenkomst 10 mei 2025\"/>
    </mc:Choice>
  </mc:AlternateContent>
  <xr:revisionPtr revIDLastSave="0" documentId="8_{4713B10F-EE13-4082-BD92-D1B0B2B46AC2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voorblad" sheetId="1" r:id="rId1"/>
    <sheet name="inhoudsopgave" sheetId="2" r:id="rId2"/>
    <sheet name="gegevens" sheetId="10" r:id="rId3"/>
    <sheet name="Balans" sheetId="3" r:id="rId4"/>
    <sheet name="resultatenrekening" sheetId="4" r:id="rId5"/>
    <sheet name="toelichting balans" sheetId="6" r:id="rId6"/>
    <sheet name="toelichting resultatenrekening" sheetId="7" r:id="rId7"/>
  </sheets>
  <definedNames>
    <definedName name="_xlnm.Print_Area" localSheetId="3">Balans!$A$1:$D$20</definedName>
  </definedNames>
  <calcPr calcId="181029"/>
</workbook>
</file>

<file path=xl/calcChain.xml><?xml version="1.0" encoding="utf-8"?>
<calcChain xmlns="http://schemas.openxmlformats.org/spreadsheetml/2006/main">
  <c r="B18" i="4" l="1"/>
  <c r="E8" i="7"/>
  <c r="E22" i="7"/>
  <c r="E25" i="7" s="1"/>
  <c r="E11" i="7"/>
  <c r="B9" i="4"/>
  <c r="D9" i="3"/>
  <c r="G18" i="7"/>
  <c r="E18" i="7"/>
  <c r="E9" i="7" l="1"/>
  <c r="E14" i="7" s="1"/>
  <c r="G9" i="7"/>
  <c r="G14" i="7" s="1"/>
  <c r="G25" i="7" l="1"/>
  <c r="D11" i="3"/>
  <c r="B11" i="3"/>
  <c r="E15" i="6" l="1"/>
  <c r="B9" i="3"/>
  <c r="B16" i="3"/>
  <c r="B18" i="3" s="1"/>
  <c r="B16" i="4"/>
  <c r="B10" i="4"/>
  <c r="E7" i="6"/>
  <c r="F7" i="6"/>
  <c r="F16" i="4"/>
  <c r="F10" i="4"/>
  <c r="F14" i="6"/>
  <c r="D15" i="6"/>
  <c r="D13" i="3"/>
  <c r="C15" i="6"/>
  <c r="D16" i="3"/>
  <c r="B13" i="3"/>
  <c r="D16" i="4"/>
  <c r="D10" i="4"/>
  <c r="F18" i="4" l="1"/>
  <c r="F22" i="4"/>
  <c r="B22" i="4"/>
  <c r="B25" i="4" s="1"/>
  <c r="D18" i="3"/>
  <c r="D22" i="4"/>
  <c r="D25" i="4" s="1"/>
  <c r="D26" i="4" s="1"/>
  <c r="D18" i="4"/>
  <c r="F25" i="4"/>
  <c r="F26" i="4" s="1"/>
  <c r="F15" i="6"/>
  <c r="B2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IMaes</author>
  </authors>
  <commentList>
    <comment ref="E12" authorId="0" shapeId="0" xr:uid="{00000000-0006-0000-0600-000001000000}">
      <text>
        <r>
          <rPr>
            <sz val="8"/>
            <color indexed="81"/>
            <rFont val="Tahoma"/>
            <family val="2"/>
          </rPr>
          <t>Overige mutaties dienen altijd te worden toegelicht</t>
        </r>
      </text>
    </comment>
  </commentList>
</comments>
</file>

<file path=xl/sharedStrings.xml><?xml version="1.0" encoding="utf-8"?>
<sst xmlns="http://schemas.openxmlformats.org/spreadsheetml/2006/main" count="93" uniqueCount="75">
  <si>
    <t>Jaarrekening 2012</t>
  </si>
  <si>
    <t>INHOUDSOPGAVE</t>
  </si>
  <si>
    <t>2. Jaarrekening</t>
  </si>
  <si>
    <t>JAARREKENING</t>
  </si>
  <si>
    <t>(na resultaatbestemming)</t>
  </si>
  <si>
    <t>ACTIVA</t>
  </si>
  <si>
    <t>Vlottende activa</t>
  </si>
  <si>
    <t>Liquide middelen</t>
  </si>
  <si>
    <t>Totaal vlottende activa</t>
  </si>
  <si>
    <t>Totaal activa</t>
  </si>
  <si>
    <t>PASSIVA</t>
  </si>
  <si>
    <t>Eigen vermogen</t>
  </si>
  <si>
    <t>Vermogen</t>
  </si>
  <si>
    <t>Totaal Passiva</t>
  </si>
  <si>
    <t>Realisatie</t>
  </si>
  <si>
    <t>Begroting</t>
  </si>
  <si>
    <t>BATEN</t>
  </si>
  <si>
    <t>LASTEN</t>
  </si>
  <si>
    <t>Algemene beheerslasten</t>
  </si>
  <si>
    <t>Som der lasten</t>
  </si>
  <si>
    <t>BRUTO EXPLOITATIERESULTAAT</t>
  </si>
  <si>
    <t>Financiële baten en lasten</t>
  </si>
  <si>
    <t>RESULTAAT</t>
  </si>
  <si>
    <t>Resultaatsbestemming:</t>
  </si>
  <si>
    <t>Samenstelling bestuur</t>
  </si>
  <si>
    <t>Grondslag en doel</t>
  </si>
  <si>
    <t>1.4 TOELICHTING OP DE BALANS</t>
  </si>
  <si>
    <t>1.5 TOELICHTING OP DE STAAT VAN BATEN EN LASTEN</t>
  </si>
  <si>
    <t>Bankkosten</t>
  </si>
  <si>
    <t>Automatiseringskosten</t>
  </si>
  <si>
    <t>Som der baten</t>
  </si>
  <si>
    <t>Gegevens van de rechtspersoon</t>
  </si>
  <si>
    <t>Naam rechtspersoon:</t>
  </si>
  <si>
    <t>Statutaire vestigingsplaats:</t>
  </si>
  <si>
    <t>De jaarrekening wordt opgesteld onder verantwoordelijkheid van het bestuur.</t>
  </si>
  <si>
    <t xml:space="preserve">Gegevens van de rechtspersoon </t>
  </si>
  <si>
    <t>Saldo per</t>
  </si>
  <si>
    <t>Resultaat-</t>
  </si>
  <si>
    <t>Overige</t>
  </si>
  <si>
    <t>Het verloop is als volgt weer te geven:</t>
  </si>
  <si>
    <t>bestemming</t>
  </si>
  <si>
    <t>mutaties</t>
  </si>
  <si>
    <t>Totaal eigen vermogen</t>
  </si>
  <si>
    <t>De vereniging heeft ten doel het opkomen voor de belangen van mensen met</t>
  </si>
  <si>
    <t>Leber Opticus Atrofie/Leber's Heriditaire Opticus Atrofie (LOA/LHON),</t>
  </si>
  <si>
    <t>alsmede het bijdragen aan het lichamelijk en sociaal welzijn van deze patiënten</t>
  </si>
  <si>
    <t>alsmede dragers en familieleden.</t>
  </si>
  <si>
    <t>Belangenvereniging LOA/LHON</t>
  </si>
  <si>
    <t>A. Alblas, voorzitter</t>
  </si>
  <si>
    <t>Sponsorbijdragen</t>
  </si>
  <si>
    <t>Contributies</t>
  </si>
  <si>
    <t>Contactdagen</t>
  </si>
  <si>
    <t>Overige kosten</t>
  </si>
  <si>
    <t>SNS bank</t>
  </si>
  <si>
    <t>De vereniging is bij de Kamer van Koophandel ingeschreven onder nummer 71077235.</t>
  </si>
  <si>
    <t>Veenendaal</t>
  </si>
  <si>
    <t>Vergoeding beoordeling expertisecentra</t>
  </si>
  <si>
    <t>Totaal baten</t>
  </si>
  <si>
    <t>Vergoeding beoordeling exêrtisecentra</t>
  </si>
  <si>
    <t>N.N.</t>
  </si>
  <si>
    <t>jaarrekening 2024</t>
  </si>
  <si>
    <t>Balans per 31 december 2024</t>
  </si>
  <si>
    <t>Staat van baten en lasten over 2024</t>
  </si>
  <si>
    <t>Toelichting op de balans per 31 december 2024</t>
  </si>
  <si>
    <t>Toelichting op de staat van baten en lasten over 2024</t>
  </si>
  <si>
    <t>(per 31-12-2024):</t>
  </si>
  <si>
    <t>H. Nijenhuis, lid</t>
  </si>
  <si>
    <t>A. Alblas, penningmeester</t>
  </si>
  <si>
    <t>G.N. Baars, lid</t>
  </si>
  <si>
    <t>J. Suijker, secretaris</t>
  </si>
  <si>
    <t>1.1 BALANS PER 31 DECEMBER 2024</t>
  </si>
  <si>
    <t>1.2 STAAT VAN BATEN EN LASTEN OVER 2024</t>
  </si>
  <si>
    <t>Medewerking Onderzoek</t>
  </si>
  <si>
    <t>Medewerking onderzoek</t>
  </si>
  <si>
    <t>Contributie VSOP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</si>
</sst>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€&quot;\ * #,##0_ ;_ &quot;€&quot;\ * \-#,##0_ ;_ &quot;€&quot;\ * &quot;-&quot;_ ;_ @_ "/>
    <numFmt numFmtId="165" formatCode="_ * #,##0_ ;_ * \-#,##0_ ;_ * &quot;-&quot;_ ;_ @_ "/>
  </numFmts>
  <fonts count="31" x14ac:knownFonts="1">
    <font>
      <sz val="11"/>
      <color theme="1"/>
      <name val="Calibri"/>
      <family val="2"/>
      <scheme val="minor"/>
    </font>
    <font>
      <b/>
      <sz val="20"/>
      <name val="Verdana"/>
      <family val="2"/>
    </font>
    <font>
      <sz val="11"/>
      <name val="Verdana"/>
      <family val="2"/>
    </font>
    <font>
      <b/>
      <sz val="36"/>
      <name val="Verdana"/>
      <family val="2"/>
    </font>
    <font>
      <b/>
      <sz val="11"/>
      <name val="Verdana"/>
      <family val="2"/>
    </font>
    <font>
      <b/>
      <sz val="2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sz val="11"/>
      <name val="Calibri"/>
      <family val="2"/>
      <scheme val="minor"/>
    </font>
    <font>
      <b/>
      <sz val="14"/>
      <name val="Verdana"/>
      <family val="2"/>
    </font>
    <font>
      <i/>
      <sz val="10"/>
      <name val="Verdana"/>
      <family val="2"/>
    </font>
    <font>
      <b/>
      <sz val="12"/>
      <name val="Verdana"/>
      <family val="2"/>
    </font>
    <font>
      <b/>
      <sz val="11"/>
      <name val="Calibri"/>
      <family val="2"/>
      <scheme val="minor"/>
    </font>
    <font>
      <sz val="14"/>
      <name val="Verdana"/>
      <family val="2"/>
    </font>
    <font>
      <b/>
      <i/>
      <sz val="10"/>
      <name val="Verdana"/>
      <family val="2"/>
    </font>
    <font>
      <b/>
      <sz val="22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indexed="81"/>
      <name val="Tahoma"/>
      <family val="2"/>
    </font>
    <font>
      <b/>
      <sz val="10"/>
      <color theme="1"/>
      <name val="Verdana"/>
      <family val="2"/>
    </font>
    <font>
      <b/>
      <sz val="12"/>
      <name val="Times New Roman"/>
      <family val="1"/>
    </font>
    <font>
      <b/>
      <sz val="9"/>
      <name val="Verdana"/>
      <family val="2"/>
    </font>
    <font>
      <sz val="9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i/>
      <sz val="9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double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 indent="10"/>
    </xf>
    <xf numFmtId="0" fontId="2" fillId="0" borderId="0" xfId="0" applyFont="1" applyAlignment="1">
      <alignment horizontal="right" vertical="justify" indent="9"/>
    </xf>
    <xf numFmtId="0" fontId="2" fillId="0" borderId="0" xfId="0" applyFont="1" applyAlignment="1">
      <alignment horizontal="right" indent="6"/>
    </xf>
    <xf numFmtId="0" fontId="2" fillId="0" borderId="0" xfId="0" applyFont="1" applyAlignment="1">
      <alignment horizontal="right" indent="8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5" fontId="2" fillId="0" borderId="0" xfId="0" applyNumberFormat="1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3" fontId="7" fillId="0" borderId="0" xfId="0" applyNumberFormat="1" applyFont="1"/>
    <xf numFmtId="0" fontId="10" fillId="0" borderId="0" xfId="0" applyFont="1"/>
    <xf numFmtId="3" fontId="6" fillId="0" borderId="0" xfId="0" applyNumberFormat="1" applyFont="1"/>
    <xf numFmtId="0" fontId="11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/>
    <xf numFmtId="3" fontId="7" fillId="0" borderId="0" xfId="0" applyNumberFormat="1" applyFont="1" applyAlignment="1">
      <alignment horizontal="right"/>
    </xf>
    <xf numFmtId="3" fontId="6" fillId="0" borderId="3" xfId="0" applyNumberFormat="1" applyFont="1" applyBorder="1"/>
    <xf numFmtId="0" fontId="13" fillId="0" borderId="0" xfId="0" applyFont="1" applyAlignment="1">
      <alignment horizontal="left"/>
    </xf>
    <xf numFmtId="0" fontId="14" fillId="0" borderId="0" xfId="0" applyFont="1"/>
    <xf numFmtId="3" fontId="14" fillId="0" borderId="0" xfId="0" applyNumberFormat="1" applyFont="1"/>
    <xf numFmtId="3" fontId="6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2" xfId="0" applyNumberFormat="1" applyFont="1" applyBorder="1"/>
    <xf numFmtId="0" fontId="15" fillId="0" borderId="0" xfId="0" applyFont="1"/>
    <xf numFmtId="3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49" fontId="12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center"/>
    </xf>
    <xf numFmtId="3" fontId="0" fillId="0" borderId="0" xfId="0" applyNumberFormat="1"/>
    <xf numFmtId="0" fontId="16" fillId="0" borderId="0" xfId="0" applyFont="1"/>
    <xf numFmtId="3" fontId="9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18" fillId="0" borderId="0" xfId="0" applyFont="1"/>
    <xf numFmtId="0" fontId="6" fillId="0" borderId="0" xfId="0" applyFont="1" applyAlignment="1">
      <alignment horizontal="right"/>
    </xf>
    <xf numFmtId="0" fontId="17" fillId="0" borderId="0" xfId="0" applyFont="1"/>
    <xf numFmtId="3" fontId="19" fillId="0" borderId="0" xfId="0" applyNumberFormat="1" applyFont="1"/>
    <xf numFmtId="0" fontId="21" fillId="0" borderId="0" xfId="1" applyFont="1"/>
    <xf numFmtId="0" fontId="23" fillId="0" borderId="0" xfId="0" applyFont="1"/>
    <xf numFmtId="0" fontId="12" fillId="0" borderId="0" xfId="0" applyFont="1" applyAlignment="1">
      <alignment horizontal="left"/>
    </xf>
    <xf numFmtId="0" fontId="24" fillId="0" borderId="0" xfId="1" applyFont="1"/>
    <xf numFmtId="0" fontId="19" fillId="0" borderId="0" xfId="0" applyFont="1"/>
    <xf numFmtId="49" fontId="19" fillId="0" borderId="0" xfId="0" applyNumberFormat="1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5" fillId="0" borderId="1" xfId="0" applyFont="1" applyBorder="1" applyAlignment="1">
      <alignment horizontal="center"/>
    </xf>
    <xf numFmtId="3" fontId="26" fillId="0" borderId="0" xfId="0" applyNumberFormat="1" applyFont="1"/>
    <xf numFmtId="0" fontId="29" fillId="0" borderId="0" xfId="0" applyFont="1"/>
    <xf numFmtId="3" fontId="26" fillId="0" borderId="0" xfId="0" applyNumberFormat="1" applyFont="1" applyAlignment="1">
      <alignment horizontal="right"/>
    </xf>
    <xf numFmtId="0" fontId="30" fillId="0" borderId="0" xfId="0" applyFont="1"/>
    <xf numFmtId="165" fontId="26" fillId="0" borderId="0" xfId="0" applyNumberFormat="1" applyFont="1" applyAlignment="1">
      <alignment horizontal="right"/>
    </xf>
    <xf numFmtId="4" fontId="27" fillId="0" borderId="0" xfId="0" applyNumberFormat="1" applyFont="1"/>
    <xf numFmtId="3" fontId="26" fillId="0" borderId="6" xfId="0" applyNumberFormat="1" applyFont="1" applyBorder="1"/>
    <xf numFmtId="3" fontId="25" fillId="0" borderId="0" xfId="0" applyNumberFormat="1" applyFont="1"/>
    <xf numFmtId="3" fontId="27" fillId="0" borderId="0" xfId="0" applyNumberFormat="1" applyFont="1"/>
    <xf numFmtId="0" fontId="28" fillId="0" borderId="0" xfId="0" applyFont="1" applyAlignment="1">
      <alignment horizontal="center"/>
    </xf>
    <xf numFmtId="15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3" fontId="30" fillId="0" borderId="0" xfId="0" applyNumberFormat="1" applyFont="1"/>
    <xf numFmtId="3" fontId="30" fillId="0" borderId="6" xfId="0" applyNumberFormat="1" applyFont="1" applyBorder="1"/>
    <xf numFmtId="3" fontId="6" fillId="0" borderId="6" xfId="0" applyNumberFormat="1" applyFont="1" applyBorder="1"/>
    <xf numFmtId="3" fontId="6" fillId="0" borderId="0" xfId="0" applyNumberFormat="1" applyFont="1" applyAlignment="1">
      <alignment horizontal="right"/>
    </xf>
    <xf numFmtId="3" fontId="23" fillId="0" borderId="0" xfId="0" applyNumberFormat="1" applyFont="1"/>
    <xf numFmtId="3" fontId="6" fillId="0" borderId="5" xfId="0" applyNumberFormat="1" applyFont="1" applyBorder="1"/>
    <xf numFmtId="3" fontId="19" fillId="0" borderId="6" xfId="0" applyNumberFormat="1" applyFont="1" applyBorder="1"/>
    <xf numFmtId="4" fontId="0" fillId="0" borderId="0" xfId="0" applyNumberFormat="1"/>
    <xf numFmtId="3" fontId="17" fillId="0" borderId="0" xfId="0" applyNumberFormat="1" applyFont="1"/>
    <xf numFmtId="4" fontId="26" fillId="0" borderId="0" xfId="0" applyNumberFormat="1" applyFont="1"/>
    <xf numFmtId="4" fontId="7" fillId="0" borderId="0" xfId="0" applyNumberFormat="1" applyFont="1"/>
    <xf numFmtId="1" fontId="6" fillId="0" borderId="4" xfId="0" applyNumberFormat="1" applyFont="1" applyBorder="1" applyAlignment="1">
      <alignment horizontal="center"/>
    </xf>
    <xf numFmtId="3" fontId="0" fillId="0" borderId="6" xfId="0" applyNumberFormat="1" applyBorder="1"/>
  </cellXfs>
  <cellStyles count="2">
    <cellStyle name="Standaard" xfId="0" builtinId="0"/>
    <cellStyle name="Standaard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259080</xdr:colOff>
      <xdr:row>16</xdr:row>
      <xdr:rowOff>22860</xdr:rowOff>
    </xdr:to>
    <xdr:pic>
      <xdr:nvPicPr>
        <xdr:cNvPr id="12" name="Afbeelding 11" descr="C:\Users\Bernadette\Downloads\Belangenvereniging LOA LHON LR (2).png">
          <a:extLst>
            <a:ext uri="{FF2B5EF4-FFF2-40B4-BE49-F238E27FC236}">
              <a16:creationId xmlns:a16="http://schemas.microsoft.com/office/drawing/2014/main" id="{07530E13-EB35-4FA2-ABC1-E6367218AC3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26280" cy="3467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workbookViewId="0">
      <selection activeCell="C21" sqref="C21"/>
    </sheetView>
  </sheetViews>
  <sheetFormatPr defaultRowHeight="15" x14ac:dyDescent="0.25"/>
  <sheetData>
    <row r="1" spans="1:10" ht="24.75" x14ac:dyDescent="0.3">
      <c r="A1" s="1"/>
      <c r="B1" s="14"/>
      <c r="C1" s="14"/>
      <c r="D1" s="14"/>
      <c r="E1" s="14"/>
      <c r="F1" s="14"/>
      <c r="G1" s="14"/>
      <c r="H1" s="14"/>
      <c r="J1" s="14"/>
    </row>
    <row r="2" spans="1:10" x14ac:dyDescent="0.25">
      <c r="A2" s="2"/>
      <c r="B2" s="14"/>
      <c r="C2" s="14"/>
      <c r="D2" s="45"/>
      <c r="E2" s="14"/>
      <c r="F2" s="14"/>
      <c r="G2" s="14"/>
      <c r="H2" s="14"/>
      <c r="I2" s="14"/>
      <c r="J2" s="14"/>
    </row>
    <row r="3" spans="1:10" x14ac:dyDescent="0.25">
      <c r="A3" s="2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2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2"/>
      <c r="B5" s="14"/>
      <c r="C5" s="14"/>
      <c r="D5" s="14"/>
      <c r="E5" s="14"/>
      <c r="F5" s="14"/>
      <c r="G5" s="14"/>
      <c r="H5" s="14"/>
      <c r="I5" s="14"/>
      <c r="J5" s="14"/>
    </row>
    <row r="6" spans="1:10" x14ac:dyDescent="0.25">
      <c r="A6" s="2"/>
      <c r="B6" s="14"/>
      <c r="C6" s="14"/>
      <c r="D6" s="14"/>
      <c r="E6" s="14"/>
      <c r="F6" s="14"/>
      <c r="G6" s="14"/>
      <c r="H6" s="14"/>
      <c r="I6" s="14"/>
      <c r="J6" s="14"/>
    </row>
    <row r="7" spans="1:10" x14ac:dyDescent="0.25">
      <c r="A7" s="2"/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25">
      <c r="A8" s="2"/>
      <c r="B8" s="14"/>
      <c r="C8" s="14"/>
      <c r="D8" s="14"/>
      <c r="E8" s="14"/>
      <c r="F8" s="14"/>
      <c r="G8" s="14"/>
      <c r="H8" s="14"/>
      <c r="I8" s="14"/>
      <c r="J8" s="14"/>
    </row>
    <row r="9" spans="1:10" x14ac:dyDescent="0.25">
      <c r="A9" s="2"/>
      <c r="B9" s="14"/>
      <c r="C9" s="14"/>
      <c r="D9" s="14"/>
      <c r="E9" s="14"/>
      <c r="F9" s="14"/>
      <c r="G9" s="14"/>
      <c r="H9" s="14"/>
      <c r="I9" s="14"/>
      <c r="J9" s="14"/>
    </row>
    <row r="10" spans="1:10" ht="45.75" x14ac:dyDescent="0.6">
      <c r="A10" s="3" t="s">
        <v>0</v>
      </c>
      <c r="B10" s="14"/>
      <c r="C10" s="14"/>
      <c r="D10" s="14"/>
      <c r="E10" s="14"/>
      <c r="F10" s="14"/>
      <c r="G10" s="14"/>
      <c r="H10" s="14"/>
      <c r="I10" s="14"/>
      <c r="J10" s="14"/>
    </row>
    <row r="11" spans="1:10" x14ac:dyDescent="0.25">
      <c r="A11" s="2"/>
      <c r="B11" s="14"/>
      <c r="C11" s="14"/>
      <c r="D11" s="14"/>
      <c r="E11" s="14"/>
      <c r="F11" s="14"/>
      <c r="G11" s="14"/>
      <c r="H11" s="14"/>
      <c r="I11" s="14"/>
      <c r="J11" s="14"/>
    </row>
    <row r="12" spans="1:10" x14ac:dyDescent="0.25">
      <c r="A12" s="4"/>
      <c r="B12" s="14"/>
      <c r="C12" s="14"/>
      <c r="D12" s="14"/>
      <c r="E12" s="14"/>
      <c r="F12" s="14"/>
      <c r="G12" s="14"/>
      <c r="H12" s="14"/>
      <c r="I12" s="14"/>
      <c r="J12" s="14"/>
    </row>
    <row r="13" spans="1:10" x14ac:dyDescent="0.25">
      <c r="A13" s="2"/>
      <c r="B13" s="14"/>
      <c r="C13" s="14"/>
      <c r="D13" s="14"/>
      <c r="E13" s="14"/>
      <c r="F13" s="14"/>
      <c r="G13" s="14"/>
      <c r="H13" s="14"/>
      <c r="I13" s="14"/>
      <c r="J13" s="14"/>
    </row>
    <row r="14" spans="1:10" x14ac:dyDescent="0.25">
      <c r="A14" s="5"/>
      <c r="B14" s="14"/>
      <c r="C14" s="14"/>
      <c r="D14" s="14"/>
      <c r="E14" s="14"/>
      <c r="F14" s="14"/>
      <c r="G14" s="14"/>
      <c r="H14" s="14"/>
      <c r="I14" s="14"/>
      <c r="J14" s="14"/>
    </row>
    <row r="15" spans="1:10" x14ac:dyDescent="0.25">
      <c r="A15" s="2"/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25">
      <c r="A16" s="6"/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25">
      <c r="A17" s="2"/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7"/>
      <c r="B18" s="14"/>
      <c r="C18" s="14"/>
      <c r="D18" s="14"/>
      <c r="E18" s="14"/>
      <c r="F18" s="14"/>
      <c r="G18" s="14"/>
      <c r="H18" s="14"/>
      <c r="I18" s="14"/>
      <c r="J18" s="14"/>
    </row>
    <row r="19" spans="1:10" ht="35.25" x14ac:dyDescent="0.25">
      <c r="A19" s="14"/>
      <c r="B19" s="14"/>
      <c r="C19" s="14"/>
      <c r="D19" s="14"/>
      <c r="E19" s="8"/>
      <c r="F19" s="14"/>
      <c r="G19" s="14"/>
      <c r="H19" s="14"/>
      <c r="I19" s="14"/>
      <c r="J19" s="14"/>
    </row>
    <row r="20" spans="1:10" ht="27" x14ac:dyDescent="0.35">
      <c r="A20" s="7"/>
      <c r="B20" s="14"/>
      <c r="C20" s="42" t="s">
        <v>60</v>
      </c>
      <c r="D20" s="14"/>
      <c r="E20" s="14"/>
      <c r="F20" s="14"/>
      <c r="G20" s="14"/>
      <c r="H20" s="14"/>
      <c r="I20" s="14"/>
      <c r="J20" s="14"/>
    </row>
    <row r="21" spans="1:10" x14ac:dyDescent="0.25">
      <c r="A21" s="2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5">
      <c r="A22" s="2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7"/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5">
      <c r="A24" s="7"/>
      <c r="B24" s="14"/>
      <c r="C24" s="14"/>
      <c r="D24" s="14"/>
      <c r="E24" s="14"/>
      <c r="F24" s="14"/>
      <c r="G24" s="14"/>
      <c r="H24" s="14"/>
      <c r="I24" s="14"/>
      <c r="J24" s="14"/>
    </row>
    <row r="25" spans="1:10" x14ac:dyDescent="0.25">
      <c r="A25" s="7"/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5">
      <c r="A26" s="7"/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A27" s="7"/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25">
      <c r="A28" s="7"/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25">
      <c r="A29" s="7"/>
      <c r="B29" s="14"/>
      <c r="C29" s="14"/>
      <c r="D29" s="14"/>
      <c r="E29" s="14"/>
      <c r="F29" s="14"/>
      <c r="G29" s="14"/>
      <c r="H29" s="14"/>
      <c r="I29" s="14"/>
      <c r="J29" s="14"/>
    </row>
    <row r="30" spans="1:10" x14ac:dyDescent="0.25">
      <c r="A30" s="7"/>
      <c r="B30" s="14"/>
      <c r="C30" s="14"/>
      <c r="D30" s="14"/>
      <c r="E30" s="14"/>
      <c r="F30" s="14"/>
      <c r="G30" s="14"/>
      <c r="H30" s="14"/>
      <c r="I30" s="14"/>
      <c r="J30" s="14"/>
    </row>
    <row r="31" spans="1:10" x14ac:dyDescent="0.25">
      <c r="A31" s="7"/>
      <c r="B31" s="14"/>
      <c r="C31" s="14"/>
      <c r="D31" s="14"/>
      <c r="E31" s="14"/>
      <c r="F31" s="14"/>
      <c r="G31" s="14"/>
      <c r="H31" s="14"/>
      <c r="I31" s="14"/>
      <c r="J31" s="14"/>
    </row>
    <row r="32" spans="1:10" x14ac:dyDescent="0.25">
      <c r="A32" s="7"/>
      <c r="B32" s="14"/>
      <c r="C32" s="14"/>
      <c r="D32" s="14"/>
      <c r="E32" s="14"/>
      <c r="F32" s="14"/>
      <c r="G32" s="14"/>
      <c r="H32" s="14"/>
      <c r="I32" s="14"/>
      <c r="J32" s="14"/>
    </row>
    <row r="33" spans="1:10" x14ac:dyDescent="0.25">
      <c r="A33" s="7"/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5">
      <c r="A34" s="7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5">
      <c r="A35" s="7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 s="7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9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5">
      <c r="A38" s="2"/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25">
      <c r="A39" s="7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0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2"/>
      <c r="B41" s="14"/>
      <c r="C41" s="14"/>
      <c r="D41" s="14"/>
      <c r="E41" s="14"/>
      <c r="F41" s="14"/>
      <c r="G41" s="14"/>
      <c r="H41" s="14"/>
      <c r="I41" s="14"/>
      <c r="J41" s="14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workbookViewId="0">
      <selection activeCell="A12" sqref="A12"/>
    </sheetView>
  </sheetViews>
  <sheetFormatPr defaultRowHeight="15" x14ac:dyDescent="0.25"/>
  <cols>
    <col min="1" max="1" width="20.85546875" bestFit="1" customWidth="1"/>
  </cols>
  <sheetData>
    <row r="1" spans="1:7" ht="24.75" x14ac:dyDescent="0.3">
      <c r="A1" s="1"/>
      <c r="B1" s="1"/>
      <c r="C1" s="12"/>
      <c r="D1" s="12"/>
      <c r="E1" s="12"/>
      <c r="F1" s="12"/>
      <c r="G1" s="14"/>
    </row>
    <row r="2" spans="1:7" x14ac:dyDescent="0.25">
      <c r="A2" s="11" t="s">
        <v>1</v>
      </c>
      <c r="B2" s="12"/>
      <c r="C2" s="12"/>
      <c r="D2" s="12"/>
      <c r="E2" s="12"/>
      <c r="F2" s="53">
        <v>2</v>
      </c>
      <c r="G2" s="14"/>
    </row>
    <row r="3" spans="1:7" x14ac:dyDescent="0.25">
      <c r="A3" s="11"/>
      <c r="B3" s="12"/>
      <c r="C3" s="12"/>
      <c r="D3" s="12"/>
      <c r="E3" s="12"/>
      <c r="G3" s="14"/>
    </row>
    <row r="4" spans="1:7" x14ac:dyDescent="0.25">
      <c r="A4" s="11" t="s">
        <v>35</v>
      </c>
      <c r="B4" s="12"/>
      <c r="C4" s="12"/>
      <c r="D4" s="12"/>
      <c r="E4" s="12"/>
      <c r="F4" s="53">
        <v>3</v>
      </c>
      <c r="G4" s="14"/>
    </row>
    <row r="5" spans="1:7" x14ac:dyDescent="0.25">
      <c r="A5" s="13"/>
      <c r="B5" s="12"/>
      <c r="C5" s="12"/>
      <c r="D5" s="12"/>
      <c r="E5" s="12"/>
      <c r="F5" s="12"/>
      <c r="G5" s="14"/>
    </row>
    <row r="6" spans="1:7" x14ac:dyDescent="0.25">
      <c r="A6" s="11" t="s">
        <v>2</v>
      </c>
      <c r="B6" s="12"/>
      <c r="C6" s="12"/>
      <c r="D6" s="12"/>
      <c r="E6" s="12"/>
      <c r="F6" s="12"/>
      <c r="G6" s="14"/>
    </row>
    <row r="7" spans="1:7" x14ac:dyDescent="0.25">
      <c r="A7" s="11"/>
      <c r="B7" s="12"/>
      <c r="C7" s="12"/>
      <c r="D7" s="12"/>
      <c r="E7" s="12"/>
      <c r="F7" s="12"/>
      <c r="G7" s="14"/>
    </row>
    <row r="8" spans="1:7" x14ac:dyDescent="0.25">
      <c r="A8" s="12" t="s">
        <v>61</v>
      </c>
      <c r="B8" s="12"/>
      <c r="C8" s="12"/>
      <c r="D8" s="12"/>
      <c r="E8" s="12"/>
      <c r="F8" s="12">
        <v>4</v>
      </c>
      <c r="G8" s="14"/>
    </row>
    <row r="9" spans="1:7" x14ac:dyDescent="0.25">
      <c r="A9" s="12" t="s">
        <v>62</v>
      </c>
      <c r="B9" s="12"/>
      <c r="C9" s="12"/>
      <c r="D9" s="12"/>
      <c r="E9" s="12"/>
      <c r="F9" s="12">
        <v>5</v>
      </c>
      <c r="G9" s="14"/>
    </row>
    <row r="10" spans="1:7" x14ac:dyDescent="0.25">
      <c r="A10" s="12" t="s">
        <v>63</v>
      </c>
      <c r="B10" s="12"/>
      <c r="C10" s="12"/>
      <c r="D10" s="12"/>
      <c r="E10" s="12"/>
      <c r="F10" s="12">
        <v>6</v>
      </c>
      <c r="G10" s="14"/>
    </row>
    <row r="11" spans="1:7" x14ac:dyDescent="0.25">
      <c r="A11" s="12" t="s">
        <v>64</v>
      </c>
      <c r="B11" s="12"/>
      <c r="C11" s="12"/>
      <c r="D11" s="12"/>
      <c r="E11" s="12"/>
      <c r="F11" s="12">
        <v>7</v>
      </c>
      <c r="G11" s="1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1"/>
  <sheetViews>
    <sheetView zoomScaleNormal="100" workbookViewId="0">
      <selection activeCell="A10" sqref="A10:XFD10"/>
    </sheetView>
  </sheetViews>
  <sheetFormatPr defaultRowHeight="15" x14ac:dyDescent="0.25"/>
  <cols>
    <col min="1" max="1" width="28.140625" style="49" bestFit="1" customWidth="1"/>
    <col min="2" max="2" width="9.7109375" style="49" customWidth="1"/>
    <col min="3" max="3" width="7.140625" style="49" customWidth="1"/>
    <col min="4" max="4" width="16.7109375" style="49" customWidth="1"/>
    <col min="5" max="7" width="9.140625" style="49"/>
    <col min="8" max="8" width="10.42578125" style="49" customWidth="1"/>
    <col min="9" max="257" width="9.140625" style="49"/>
    <col min="258" max="258" width="9.7109375" style="49" customWidth="1"/>
    <col min="259" max="259" width="5.85546875" style="49" customWidth="1"/>
    <col min="260" max="260" width="16.7109375" style="49" customWidth="1"/>
    <col min="261" max="263" width="9.140625" style="49"/>
    <col min="264" max="264" width="10.42578125" style="49" customWidth="1"/>
    <col min="265" max="513" width="9.140625" style="49"/>
    <col min="514" max="514" width="9.7109375" style="49" customWidth="1"/>
    <col min="515" max="515" width="5.85546875" style="49" customWidth="1"/>
    <col min="516" max="516" width="16.7109375" style="49" customWidth="1"/>
    <col min="517" max="519" width="9.140625" style="49"/>
    <col min="520" max="520" width="10.42578125" style="49" customWidth="1"/>
    <col min="521" max="769" width="9.140625" style="49"/>
    <col min="770" max="770" width="9.7109375" style="49" customWidth="1"/>
    <col min="771" max="771" width="5.85546875" style="49" customWidth="1"/>
    <col min="772" max="772" width="16.7109375" style="49" customWidth="1"/>
    <col min="773" max="775" width="9.140625" style="49"/>
    <col min="776" max="776" width="10.42578125" style="49" customWidth="1"/>
    <col min="777" max="1025" width="9.140625" style="49"/>
    <col min="1026" max="1026" width="9.7109375" style="49" customWidth="1"/>
    <col min="1027" max="1027" width="5.85546875" style="49" customWidth="1"/>
    <col min="1028" max="1028" width="16.7109375" style="49" customWidth="1"/>
    <col min="1029" max="1031" width="9.140625" style="49"/>
    <col min="1032" max="1032" width="10.42578125" style="49" customWidth="1"/>
    <col min="1033" max="1281" width="9.140625" style="49"/>
    <col min="1282" max="1282" width="9.7109375" style="49" customWidth="1"/>
    <col min="1283" max="1283" width="5.85546875" style="49" customWidth="1"/>
    <col min="1284" max="1284" width="16.7109375" style="49" customWidth="1"/>
    <col min="1285" max="1287" width="9.140625" style="49"/>
    <col min="1288" max="1288" width="10.42578125" style="49" customWidth="1"/>
    <col min="1289" max="1537" width="9.140625" style="49"/>
    <col min="1538" max="1538" width="9.7109375" style="49" customWidth="1"/>
    <col min="1539" max="1539" width="5.85546875" style="49" customWidth="1"/>
    <col min="1540" max="1540" width="16.7109375" style="49" customWidth="1"/>
    <col min="1541" max="1543" width="9.140625" style="49"/>
    <col min="1544" max="1544" width="10.42578125" style="49" customWidth="1"/>
    <col min="1545" max="1793" width="9.140625" style="49"/>
    <col min="1794" max="1794" width="9.7109375" style="49" customWidth="1"/>
    <col min="1795" max="1795" width="5.85546875" style="49" customWidth="1"/>
    <col min="1796" max="1796" width="16.7109375" style="49" customWidth="1"/>
    <col min="1797" max="1799" width="9.140625" style="49"/>
    <col min="1800" max="1800" width="10.42578125" style="49" customWidth="1"/>
    <col min="1801" max="2049" width="9.140625" style="49"/>
    <col min="2050" max="2050" width="9.7109375" style="49" customWidth="1"/>
    <col min="2051" max="2051" width="5.85546875" style="49" customWidth="1"/>
    <col min="2052" max="2052" width="16.7109375" style="49" customWidth="1"/>
    <col min="2053" max="2055" width="9.140625" style="49"/>
    <col min="2056" max="2056" width="10.42578125" style="49" customWidth="1"/>
    <col min="2057" max="2305" width="9.140625" style="49"/>
    <col min="2306" max="2306" width="9.7109375" style="49" customWidth="1"/>
    <col min="2307" max="2307" width="5.85546875" style="49" customWidth="1"/>
    <col min="2308" max="2308" width="16.7109375" style="49" customWidth="1"/>
    <col min="2309" max="2311" width="9.140625" style="49"/>
    <col min="2312" max="2312" width="10.42578125" style="49" customWidth="1"/>
    <col min="2313" max="2561" width="9.140625" style="49"/>
    <col min="2562" max="2562" width="9.7109375" style="49" customWidth="1"/>
    <col min="2563" max="2563" width="5.85546875" style="49" customWidth="1"/>
    <col min="2564" max="2564" width="16.7109375" style="49" customWidth="1"/>
    <col min="2565" max="2567" width="9.140625" style="49"/>
    <col min="2568" max="2568" width="10.42578125" style="49" customWidth="1"/>
    <col min="2569" max="2817" width="9.140625" style="49"/>
    <col min="2818" max="2818" width="9.7109375" style="49" customWidth="1"/>
    <col min="2819" max="2819" width="5.85546875" style="49" customWidth="1"/>
    <col min="2820" max="2820" width="16.7109375" style="49" customWidth="1"/>
    <col min="2821" max="2823" width="9.140625" style="49"/>
    <col min="2824" max="2824" width="10.42578125" style="49" customWidth="1"/>
    <col min="2825" max="3073" width="9.140625" style="49"/>
    <col min="3074" max="3074" width="9.7109375" style="49" customWidth="1"/>
    <col min="3075" max="3075" width="5.85546875" style="49" customWidth="1"/>
    <col min="3076" max="3076" width="16.7109375" style="49" customWidth="1"/>
    <col min="3077" max="3079" width="9.140625" style="49"/>
    <col min="3080" max="3080" width="10.42578125" style="49" customWidth="1"/>
    <col min="3081" max="3329" width="9.140625" style="49"/>
    <col min="3330" max="3330" width="9.7109375" style="49" customWidth="1"/>
    <col min="3331" max="3331" width="5.85546875" style="49" customWidth="1"/>
    <col min="3332" max="3332" width="16.7109375" style="49" customWidth="1"/>
    <col min="3333" max="3335" width="9.140625" style="49"/>
    <col min="3336" max="3336" width="10.42578125" style="49" customWidth="1"/>
    <col min="3337" max="3585" width="9.140625" style="49"/>
    <col min="3586" max="3586" width="9.7109375" style="49" customWidth="1"/>
    <col min="3587" max="3587" width="5.85546875" style="49" customWidth="1"/>
    <col min="3588" max="3588" width="16.7109375" style="49" customWidth="1"/>
    <col min="3589" max="3591" width="9.140625" style="49"/>
    <col min="3592" max="3592" width="10.42578125" style="49" customWidth="1"/>
    <col min="3593" max="3841" width="9.140625" style="49"/>
    <col min="3842" max="3842" width="9.7109375" style="49" customWidth="1"/>
    <col min="3843" max="3843" width="5.85546875" style="49" customWidth="1"/>
    <col min="3844" max="3844" width="16.7109375" style="49" customWidth="1"/>
    <col min="3845" max="3847" width="9.140625" style="49"/>
    <col min="3848" max="3848" width="10.42578125" style="49" customWidth="1"/>
    <col min="3849" max="4097" width="9.140625" style="49"/>
    <col min="4098" max="4098" width="9.7109375" style="49" customWidth="1"/>
    <col min="4099" max="4099" width="5.85546875" style="49" customWidth="1"/>
    <col min="4100" max="4100" width="16.7109375" style="49" customWidth="1"/>
    <col min="4101" max="4103" width="9.140625" style="49"/>
    <col min="4104" max="4104" width="10.42578125" style="49" customWidth="1"/>
    <col min="4105" max="4353" width="9.140625" style="49"/>
    <col min="4354" max="4354" width="9.7109375" style="49" customWidth="1"/>
    <col min="4355" max="4355" width="5.85546875" style="49" customWidth="1"/>
    <col min="4356" max="4356" width="16.7109375" style="49" customWidth="1"/>
    <col min="4357" max="4359" width="9.140625" style="49"/>
    <col min="4360" max="4360" width="10.42578125" style="49" customWidth="1"/>
    <col min="4361" max="4609" width="9.140625" style="49"/>
    <col min="4610" max="4610" width="9.7109375" style="49" customWidth="1"/>
    <col min="4611" max="4611" width="5.85546875" style="49" customWidth="1"/>
    <col min="4612" max="4612" width="16.7109375" style="49" customWidth="1"/>
    <col min="4613" max="4615" width="9.140625" style="49"/>
    <col min="4616" max="4616" width="10.42578125" style="49" customWidth="1"/>
    <col min="4617" max="4865" width="9.140625" style="49"/>
    <col min="4866" max="4866" width="9.7109375" style="49" customWidth="1"/>
    <col min="4867" max="4867" width="5.85546875" style="49" customWidth="1"/>
    <col min="4868" max="4868" width="16.7109375" style="49" customWidth="1"/>
    <col min="4869" max="4871" width="9.140625" style="49"/>
    <col min="4872" max="4872" width="10.42578125" style="49" customWidth="1"/>
    <col min="4873" max="5121" width="9.140625" style="49"/>
    <col min="5122" max="5122" width="9.7109375" style="49" customWidth="1"/>
    <col min="5123" max="5123" width="5.85546875" style="49" customWidth="1"/>
    <col min="5124" max="5124" width="16.7109375" style="49" customWidth="1"/>
    <col min="5125" max="5127" width="9.140625" style="49"/>
    <col min="5128" max="5128" width="10.42578125" style="49" customWidth="1"/>
    <col min="5129" max="5377" width="9.140625" style="49"/>
    <col min="5378" max="5378" width="9.7109375" style="49" customWidth="1"/>
    <col min="5379" max="5379" width="5.85546875" style="49" customWidth="1"/>
    <col min="5380" max="5380" width="16.7109375" style="49" customWidth="1"/>
    <col min="5381" max="5383" width="9.140625" style="49"/>
    <col min="5384" max="5384" width="10.42578125" style="49" customWidth="1"/>
    <col min="5385" max="5633" width="9.140625" style="49"/>
    <col min="5634" max="5634" width="9.7109375" style="49" customWidth="1"/>
    <col min="5635" max="5635" width="5.85546875" style="49" customWidth="1"/>
    <col min="5636" max="5636" width="16.7109375" style="49" customWidth="1"/>
    <col min="5637" max="5639" width="9.140625" style="49"/>
    <col min="5640" max="5640" width="10.42578125" style="49" customWidth="1"/>
    <col min="5641" max="5889" width="9.140625" style="49"/>
    <col min="5890" max="5890" width="9.7109375" style="49" customWidth="1"/>
    <col min="5891" max="5891" width="5.85546875" style="49" customWidth="1"/>
    <col min="5892" max="5892" width="16.7109375" style="49" customWidth="1"/>
    <col min="5893" max="5895" width="9.140625" style="49"/>
    <col min="5896" max="5896" width="10.42578125" style="49" customWidth="1"/>
    <col min="5897" max="6145" width="9.140625" style="49"/>
    <col min="6146" max="6146" width="9.7109375" style="49" customWidth="1"/>
    <col min="6147" max="6147" width="5.85546875" style="49" customWidth="1"/>
    <col min="6148" max="6148" width="16.7109375" style="49" customWidth="1"/>
    <col min="6149" max="6151" width="9.140625" style="49"/>
    <col min="6152" max="6152" width="10.42578125" style="49" customWidth="1"/>
    <col min="6153" max="6401" width="9.140625" style="49"/>
    <col min="6402" max="6402" width="9.7109375" style="49" customWidth="1"/>
    <col min="6403" max="6403" width="5.85546875" style="49" customWidth="1"/>
    <col min="6404" max="6404" width="16.7109375" style="49" customWidth="1"/>
    <col min="6405" max="6407" width="9.140625" style="49"/>
    <col min="6408" max="6408" width="10.42578125" style="49" customWidth="1"/>
    <col min="6409" max="6657" width="9.140625" style="49"/>
    <col min="6658" max="6658" width="9.7109375" style="49" customWidth="1"/>
    <col min="6659" max="6659" width="5.85546875" style="49" customWidth="1"/>
    <col min="6660" max="6660" width="16.7109375" style="49" customWidth="1"/>
    <col min="6661" max="6663" width="9.140625" style="49"/>
    <col min="6664" max="6664" width="10.42578125" style="49" customWidth="1"/>
    <col min="6665" max="6913" width="9.140625" style="49"/>
    <col min="6914" max="6914" width="9.7109375" style="49" customWidth="1"/>
    <col min="6915" max="6915" width="5.85546875" style="49" customWidth="1"/>
    <col min="6916" max="6916" width="16.7109375" style="49" customWidth="1"/>
    <col min="6917" max="6919" width="9.140625" style="49"/>
    <col min="6920" max="6920" width="10.42578125" style="49" customWidth="1"/>
    <col min="6921" max="7169" width="9.140625" style="49"/>
    <col min="7170" max="7170" width="9.7109375" style="49" customWidth="1"/>
    <col min="7171" max="7171" width="5.85546875" style="49" customWidth="1"/>
    <col min="7172" max="7172" width="16.7109375" style="49" customWidth="1"/>
    <col min="7173" max="7175" width="9.140625" style="49"/>
    <col min="7176" max="7176" width="10.42578125" style="49" customWidth="1"/>
    <col min="7177" max="7425" width="9.140625" style="49"/>
    <col min="7426" max="7426" width="9.7109375" style="49" customWidth="1"/>
    <col min="7427" max="7427" width="5.85546875" style="49" customWidth="1"/>
    <col min="7428" max="7428" width="16.7109375" style="49" customWidth="1"/>
    <col min="7429" max="7431" width="9.140625" style="49"/>
    <col min="7432" max="7432" width="10.42578125" style="49" customWidth="1"/>
    <col min="7433" max="7681" width="9.140625" style="49"/>
    <col min="7682" max="7682" width="9.7109375" style="49" customWidth="1"/>
    <col min="7683" max="7683" width="5.85546875" style="49" customWidth="1"/>
    <col min="7684" max="7684" width="16.7109375" style="49" customWidth="1"/>
    <col min="7685" max="7687" width="9.140625" style="49"/>
    <col min="7688" max="7688" width="10.42578125" style="49" customWidth="1"/>
    <col min="7689" max="7937" width="9.140625" style="49"/>
    <col min="7938" max="7938" width="9.7109375" style="49" customWidth="1"/>
    <col min="7939" max="7939" width="5.85546875" style="49" customWidth="1"/>
    <col min="7940" max="7940" width="16.7109375" style="49" customWidth="1"/>
    <col min="7941" max="7943" width="9.140625" style="49"/>
    <col min="7944" max="7944" width="10.42578125" style="49" customWidth="1"/>
    <col min="7945" max="8193" width="9.140625" style="49"/>
    <col min="8194" max="8194" width="9.7109375" style="49" customWidth="1"/>
    <col min="8195" max="8195" width="5.85546875" style="49" customWidth="1"/>
    <col min="8196" max="8196" width="16.7109375" style="49" customWidth="1"/>
    <col min="8197" max="8199" width="9.140625" style="49"/>
    <col min="8200" max="8200" width="10.42578125" style="49" customWidth="1"/>
    <col min="8201" max="8449" width="9.140625" style="49"/>
    <col min="8450" max="8450" width="9.7109375" style="49" customWidth="1"/>
    <col min="8451" max="8451" width="5.85546875" style="49" customWidth="1"/>
    <col min="8452" max="8452" width="16.7109375" style="49" customWidth="1"/>
    <col min="8453" max="8455" width="9.140625" style="49"/>
    <col min="8456" max="8456" width="10.42578125" style="49" customWidth="1"/>
    <col min="8457" max="8705" width="9.140625" style="49"/>
    <col min="8706" max="8706" width="9.7109375" style="49" customWidth="1"/>
    <col min="8707" max="8707" width="5.85546875" style="49" customWidth="1"/>
    <col min="8708" max="8708" width="16.7109375" style="49" customWidth="1"/>
    <col min="8709" max="8711" width="9.140625" style="49"/>
    <col min="8712" max="8712" width="10.42578125" style="49" customWidth="1"/>
    <col min="8713" max="8961" width="9.140625" style="49"/>
    <col min="8962" max="8962" width="9.7109375" style="49" customWidth="1"/>
    <col min="8963" max="8963" width="5.85546875" style="49" customWidth="1"/>
    <col min="8964" max="8964" width="16.7109375" style="49" customWidth="1"/>
    <col min="8965" max="8967" width="9.140625" style="49"/>
    <col min="8968" max="8968" width="10.42578125" style="49" customWidth="1"/>
    <col min="8969" max="9217" width="9.140625" style="49"/>
    <col min="9218" max="9218" width="9.7109375" style="49" customWidth="1"/>
    <col min="9219" max="9219" width="5.85546875" style="49" customWidth="1"/>
    <col min="9220" max="9220" width="16.7109375" style="49" customWidth="1"/>
    <col min="9221" max="9223" width="9.140625" style="49"/>
    <col min="9224" max="9224" width="10.42578125" style="49" customWidth="1"/>
    <col min="9225" max="9473" width="9.140625" style="49"/>
    <col min="9474" max="9474" width="9.7109375" style="49" customWidth="1"/>
    <col min="9475" max="9475" width="5.85546875" style="49" customWidth="1"/>
    <col min="9476" max="9476" width="16.7109375" style="49" customWidth="1"/>
    <col min="9477" max="9479" width="9.140625" style="49"/>
    <col min="9480" max="9480" width="10.42578125" style="49" customWidth="1"/>
    <col min="9481" max="9729" width="9.140625" style="49"/>
    <col min="9730" max="9730" width="9.7109375" style="49" customWidth="1"/>
    <col min="9731" max="9731" width="5.85546875" style="49" customWidth="1"/>
    <col min="9732" max="9732" width="16.7109375" style="49" customWidth="1"/>
    <col min="9733" max="9735" width="9.140625" style="49"/>
    <col min="9736" max="9736" width="10.42578125" style="49" customWidth="1"/>
    <col min="9737" max="9985" width="9.140625" style="49"/>
    <col min="9986" max="9986" width="9.7109375" style="49" customWidth="1"/>
    <col min="9987" max="9987" width="5.85546875" style="49" customWidth="1"/>
    <col min="9988" max="9988" width="16.7109375" style="49" customWidth="1"/>
    <col min="9989" max="9991" width="9.140625" style="49"/>
    <col min="9992" max="9992" width="10.42578125" style="49" customWidth="1"/>
    <col min="9993" max="10241" width="9.140625" style="49"/>
    <col min="10242" max="10242" width="9.7109375" style="49" customWidth="1"/>
    <col min="10243" max="10243" width="5.85546875" style="49" customWidth="1"/>
    <col min="10244" max="10244" width="16.7109375" style="49" customWidth="1"/>
    <col min="10245" max="10247" width="9.140625" style="49"/>
    <col min="10248" max="10248" width="10.42578125" style="49" customWidth="1"/>
    <col min="10249" max="10497" width="9.140625" style="49"/>
    <col min="10498" max="10498" width="9.7109375" style="49" customWidth="1"/>
    <col min="10499" max="10499" width="5.85546875" style="49" customWidth="1"/>
    <col min="10500" max="10500" width="16.7109375" style="49" customWidth="1"/>
    <col min="10501" max="10503" width="9.140625" style="49"/>
    <col min="10504" max="10504" width="10.42578125" style="49" customWidth="1"/>
    <col min="10505" max="10753" width="9.140625" style="49"/>
    <col min="10754" max="10754" width="9.7109375" style="49" customWidth="1"/>
    <col min="10755" max="10755" width="5.85546875" style="49" customWidth="1"/>
    <col min="10756" max="10756" width="16.7109375" style="49" customWidth="1"/>
    <col min="10757" max="10759" width="9.140625" style="49"/>
    <col min="10760" max="10760" width="10.42578125" style="49" customWidth="1"/>
    <col min="10761" max="11009" width="9.140625" style="49"/>
    <col min="11010" max="11010" width="9.7109375" style="49" customWidth="1"/>
    <col min="11011" max="11011" width="5.85546875" style="49" customWidth="1"/>
    <col min="11012" max="11012" width="16.7109375" style="49" customWidth="1"/>
    <col min="11013" max="11015" width="9.140625" style="49"/>
    <col min="11016" max="11016" width="10.42578125" style="49" customWidth="1"/>
    <col min="11017" max="11265" width="9.140625" style="49"/>
    <col min="11266" max="11266" width="9.7109375" style="49" customWidth="1"/>
    <col min="11267" max="11267" width="5.85546875" style="49" customWidth="1"/>
    <col min="11268" max="11268" width="16.7109375" style="49" customWidth="1"/>
    <col min="11269" max="11271" width="9.140625" style="49"/>
    <col min="11272" max="11272" width="10.42578125" style="49" customWidth="1"/>
    <col min="11273" max="11521" width="9.140625" style="49"/>
    <col min="11522" max="11522" width="9.7109375" style="49" customWidth="1"/>
    <col min="11523" max="11523" width="5.85546875" style="49" customWidth="1"/>
    <col min="11524" max="11524" width="16.7109375" style="49" customWidth="1"/>
    <col min="11525" max="11527" width="9.140625" style="49"/>
    <col min="11528" max="11528" width="10.42578125" style="49" customWidth="1"/>
    <col min="11529" max="11777" width="9.140625" style="49"/>
    <col min="11778" max="11778" width="9.7109375" style="49" customWidth="1"/>
    <col min="11779" max="11779" width="5.85546875" style="49" customWidth="1"/>
    <col min="11780" max="11780" width="16.7109375" style="49" customWidth="1"/>
    <col min="11781" max="11783" width="9.140625" style="49"/>
    <col min="11784" max="11784" width="10.42578125" style="49" customWidth="1"/>
    <col min="11785" max="12033" width="9.140625" style="49"/>
    <col min="12034" max="12034" width="9.7109375" style="49" customWidth="1"/>
    <col min="12035" max="12035" width="5.85546875" style="49" customWidth="1"/>
    <col min="12036" max="12036" width="16.7109375" style="49" customWidth="1"/>
    <col min="12037" max="12039" width="9.140625" style="49"/>
    <col min="12040" max="12040" width="10.42578125" style="49" customWidth="1"/>
    <col min="12041" max="12289" width="9.140625" style="49"/>
    <col min="12290" max="12290" width="9.7109375" style="49" customWidth="1"/>
    <col min="12291" max="12291" width="5.85546875" style="49" customWidth="1"/>
    <col min="12292" max="12292" width="16.7109375" style="49" customWidth="1"/>
    <col min="12293" max="12295" width="9.140625" style="49"/>
    <col min="12296" max="12296" width="10.42578125" style="49" customWidth="1"/>
    <col min="12297" max="12545" width="9.140625" style="49"/>
    <col min="12546" max="12546" width="9.7109375" style="49" customWidth="1"/>
    <col min="12547" max="12547" width="5.85546875" style="49" customWidth="1"/>
    <col min="12548" max="12548" width="16.7109375" style="49" customWidth="1"/>
    <col min="12549" max="12551" width="9.140625" style="49"/>
    <col min="12552" max="12552" width="10.42578125" style="49" customWidth="1"/>
    <col min="12553" max="12801" width="9.140625" style="49"/>
    <col min="12802" max="12802" width="9.7109375" style="49" customWidth="1"/>
    <col min="12803" max="12803" width="5.85546875" style="49" customWidth="1"/>
    <col min="12804" max="12804" width="16.7109375" style="49" customWidth="1"/>
    <col min="12805" max="12807" width="9.140625" style="49"/>
    <col min="12808" max="12808" width="10.42578125" style="49" customWidth="1"/>
    <col min="12809" max="13057" width="9.140625" style="49"/>
    <col min="13058" max="13058" width="9.7109375" style="49" customWidth="1"/>
    <col min="13059" max="13059" width="5.85546875" style="49" customWidth="1"/>
    <col min="13060" max="13060" width="16.7109375" style="49" customWidth="1"/>
    <col min="13061" max="13063" width="9.140625" style="49"/>
    <col min="13064" max="13064" width="10.42578125" style="49" customWidth="1"/>
    <col min="13065" max="13313" width="9.140625" style="49"/>
    <col min="13314" max="13314" width="9.7109375" style="49" customWidth="1"/>
    <col min="13315" max="13315" width="5.85546875" style="49" customWidth="1"/>
    <col min="13316" max="13316" width="16.7109375" style="49" customWidth="1"/>
    <col min="13317" max="13319" width="9.140625" style="49"/>
    <col min="13320" max="13320" width="10.42578125" style="49" customWidth="1"/>
    <col min="13321" max="13569" width="9.140625" style="49"/>
    <col min="13570" max="13570" width="9.7109375" style="49" customWidth="1"/>
    <col min="13571" max="13571" width="5.85546875" style="49" customWidth="1"/>
    <col min="13572" max="13572" width="16.7109375" style="49" customWidth="1"/>
    <col min="13573" max="13575" width="9.140625" style="49"/>
    <col min="13576" max="13576" width="10.42578125" style="49" customWidth="1"/>
    <col min="13577" max="13825" width="9.140625" style="49"/>
    <col min="13826" max="13826" width="9.7109375" style="49" customWidth="1"/>
    <col min="13827" max="13827" width="5.85546875" style="49" customWidth="1"/>
    <col min="13828" max="13828" width="16.7109375" style="49" customWidth="1"/>
    <col min="13829" max="13831" width="9.140625" style="49"/>
    <col min="13832" max="13832" width="10.42578125" style="49" customWidth="1"/>
    <col min="13833" max="14081" width="9.140625" style="49"/>
    <col min="14082" max="14082" width="9.7109375" style="49" customWidth="1"/>
    <col min="14083" max="14083" width="5.85546875" style="49" customWidth="1"/>
    <col min="14084" max="14084" width="16.7109375" style="49" customWidth="1"/>
    <col min="14085" max="14087" width="9.140625" style="49"/>
    <col min="14088" max="14088" width="10.42578125" style="49" customWidth="1"/>
    <col min="14089" max="14337" width="9.140625" style="49"/>
    <col min="14338" max="14338" width="9.7109375" style="49" customWidth="1"/>
    <col min="14339" max="14339" width="5.85546875" style="49" customWidth="1"/>
    <col min="14340" max="14340" width="16.7109375" style="49" customWidth="1"/>
    <col min="14341" max="14343" width="9.140625" style="49"/>
    <col min="14344" max="14344" width="10.42578125" style="49" customWidth="1"/>
    <col min="14345" max="14593" width="9.140625" style="49"/>
    <col min="14594" max="14594" width="9.7109375" style="49" customWidth="1"/>
    <col min="14595" max="14595" width="5.85546875" style="49" customWidth="1"/>
    <col min="14596" max="14596" width="16.7109375" style="49" customWidth="1"/>
    <col min="14597" max="14599" width="9.140625" style="49"/>
    <col min="14600" max="14600" width="10.42578125" style="49" customWidth="1"/>
    <col min="14601" max="14849" width="9.140625" style="49"/>
    <col min="14850" max="14850" width="9.7109375" style="49" customWidth="1"/>
    <col min="14851" max="14851" width="5.85546875" style="49" customWidth="1"/>
    <col min="14852" max="14852" width="16.7109375" style="49" customWidth="1"/>
    <col min="14853" max="14855" width="9.140625" style="49"/>
    <col min="14856" max="14856" width="10.42578125" style="49" customWidth="1"/>
    <col min="14857" max="15105" width="9.140625" style="49"/>
    <col min="15106" max="15106" width="9.7109375" style="49" customWidth="1"/>
    <col min="15107" max="15107" width="5.85546875" style="49" customWidth="1"/>
    <col min="15108" max="15108" width="16.7109375" style="49" customWidth="1"/>
    <col min="15109" max="15111" width="9.140625" style="49"/>
    <col min="15112" max="15112" width="10.42578125" style="49" customWidth="1"/>
    <col min="15113" max="15361" width="9.140625" style="49"/>
    <col min="15362" max="15362" width="9.7109375" style="49" customWidth="1"/>
    <col min="15363" max="15363" width="5.85546875" style="49" customWidth="1"/>
    <col min="15364" max="15364" width="16.7109375" style="49" customWidth="1"/>
    <col min="15365" max="15367" width="9.140625" style="49"/>
    <col min="15368" max="15368" width="10.42578125" style="49" customWidth="1"/>
    <col min="15369" max="15617" width="9.140625" style="49"/>
    <col min="15618" max="15618" width="9.7109375" style="49" customWidth="1"/>
    <col min="15619" max="15619" width="5.85546875" style="49" customWidth="1"/>
    <col min="15620" max="15620" width="16.7109375" style="49" customWidth="1"/>
    <col min="15621" max="15623" width="9.140625" style="49"/>
    <col min="15624" max="15624" width="10.42578125" style="49" customWidth="1"/>
    <col min="15625" max="15873" width="9.140625" style="49"/>
    <col min="15874" max="15874" width="9.7109375" style="49" customWidth="1"/>
    <col min="15875" max="15875" width="5.85546875" style="49" customWidth="1"/>
    <col min="15876" max="15876" width="16.7109375" style="49" customWidth="1"/>
    <col min="15877" max="15879" width="9.140625" style="49"/>
    <col min="15880" max="15880" width="10.42578125" style="49" customWidth="1"/>
    <col min="15881" max="16129" width="9.140625" style="49"/>
    <col min="16130" max="16130" width="9.7109375" style="49" customWidth="1"/>
    <col min="16131" max="16131" width="5.85546875" style="49" customWidth="1"/>
    <col min="16132" max="16132" width="16.7109375" style="49" customWidth="1"/>
    <col min="16133" max="16135" width="9.140625" style="49"/>
    <col min="16136" max="16136" width="10.42578125" style="49" customWidth="1"/>
    <col min="16137" max="16384" width="9.140625" style="49"/>
  </cols>
  <sheetData>
    <row r="1" spans="1:5" x14ac:dyDescent="0.25">
      <c r="E1" s="39"/>
    </row>
    <row r="2" spans="1:5" s="52" customFormat="1" ht="15.75" x14ac:dyDescent="0.25">
      <c r="A2" s="51" t="s">
        <v>31</v>
      </c>
    </row>
    <row r="3" spans="1:5" x14ac:dyDescent="0.25">
      <c r="A3" s="13"/>
    </row>
    <row r="4" spans="1:5" x14ac:dyDescent="0.25">
      <c r="A4" s="13" t="s">
        <v>32</v>
      </c>
      <c r="D4" s="13" t="s">
        <v>47</v>
      </c>
    </row>
    <row r="5" spans="1:5" x14ac:dyDescent="0.25">
      <c r="A5" s="13" t="s">
        <v>33</v>
      </c>
      <c r="D5" s="13" t="s">
        <v>55</v>
      </c>
    </row>
    <row r="6" spans="1:5" x14ac:dyDescent="0.25">
      <c r="A6" s="13"/>
    </row>
    <row r="7" spans="1:5" x14ac:dyDescent="0.25">
      <c r="A7" s="13" t="s">
        <v>24</v>
      </c>
    </row>
    <row r="8" spans="1:5" x14ac:dyDescent="0.25">
      <c r="A8" s="13" t="s">
        <v>65</v>
      </c>
      <c r="D8" s="13" t="s">
        <v>48</v>
      </c>
    </row>
    <row r="9" spans="1:5" x14ac:dyDescent="0.25">
      <c r="D9" s="13" t="s">
        <v>67</v>
      </c>
    </row>
    <row r="10" spans="1:5" x14ac:dyDescent="0.25">
      <c r="D10" s="13" t="s">
        <v>69</v>
      </c>
    </row>
    <row r="11" spans="1:5" x14ac:dyDescent="0.25">
      <c r="D11" s="13" t="s">
        <v>68</v>
      </c>
    </row>
    <row r="12" spans="1:5" x14ac:dyDescent="0.25">
      <c r="D12" s="13" t="s">
        <v>66</v>
      </c>
    </row>
    <row r="14" spans="1:5" x14ac:dyDescent="0.25">
      <c r="A14" s="13" t="s">
        <v>34</v>
      </c>
    </row>
    <row r="15" spans="1:5" x14ac:dyDescent="0.25">
      <c r="A15" s="13"/>
    </row>
    <row r="16" spans="1:5" ht="15.75" x14ac:dyDescent="0.25">
      <c r="A16" s="23" t="s">
        <v>25</v>
      </c>
    </row>
    <row r="17" spans="1:1" x14ac:dyDescent="0.25">
      <c r="A17" s="32"/>
    </row>
    <row r="18" spans="1:1" x14ac:dyDescent="0.25">
      <c r="A18" s="12" t="s">
        <v>43</v>
      </c>
    </row>
    <row r="19" spans="1:1" x14ac:dyDescent="0.25">
      <c r="A19" s="12" t="s">
        <v>44</v>
      </c>
    </row>
    <row r="20" spans="1:1" x14ac:dyDescent="0.25">
      <c r="A20" s="12" t="s">
        <v>45</v>
      </c>
    </row>
    <row r="21" spans="1:1" x14ac:dyDescent="0.25">
      <c r="A21" s="12" t="s">
        <v>46</v>
      </c>
    </row>
    <row r="22" spans="1:1" x14ac:dyDescent="0.25">
      <c r="A22" s="12"/>
    </row>
    <row r="23" spans="1:1" x14ac:dyDescent="0.25">
      <c r="A23" s="13" t="s">
        <v>54</v>
      </c>
    </row>
    <row r="24" spans="1:1" x14ac:dyDescent="0.25">
      <c r="A24" s="12"/>
    </row>
    <row r="25" spans="1:1" x14ac:dyDescent="0.25">
      <c r="A25" s="12"/>
    </row>
    <row r="26" spans="1:1" x14ac:dyDescent="0.25">
      <c r="A26" s="12"/>
    </row>
    <row r="27" spans="1:1" x14ac:dyDescent="0.25">
      <c r="A27" s="12"/>
    </row>
    <row r="28" spans="1:1" x14ac:dyDescent="0.25">
      <c r="A28" s="12"/>
    </row>
    <row r="29" spans="1:1" x14ac:dyDescent="0.25">
      <c r="A29" s="12"/>
    </row>
    <row r="30" spans="1:1" x14ac:dyDescent="0.25">
      <c r="A30" s="12"/>
    </row>
    <row r="31" spans="1:1" x14ac:dyDescent="0.25">
      <c r="A31" s="12"/>
    </row>
    <row r="32" spans="1:1" x14ac:dyDescent="0.25">
      <c r="A32" s="12"/>
    </row>
    <row r="33" spans="1:1" x14ac:dyDescent="0.25">
      <c r="A33" s="12"/>
    </row>
    <row r="34" spans="1:1" x14ac:dyDescent="0.25">
      <c r="A34" s="12"/>
    </row>
    <row r="35" spans="1:1" x14ac:dyDescent="0.25">
      <c r="A35" s="13"/>
    </row>
    <row r="37" spans="1:1" x14ac:dyDescent="0.25">
      <c r="A37" s="13"/>
    </row>
    <row r="38" spans="1:1" x14ac:dyDescent="0.25">
      <c r="A38" s="13"/>
    </row>
    <row r="39" spans="1:1" x14ac:dyDescent="0.25">
      <c r="A39" s="13"/>
    </row>
    <row r="40" spans="1:1" x14ac:dyDescent="0.25">
      <c r="A40" s="13"/>
    </row>
    <row r="41" spans="1:1" x14ac:dyDescent="0.25">
      <c r="A41" s="13"/>
    </row>
  </sheetData>
  <pageMargins left="0.70866141732283472" right="0.70866141732283472" top="0.74803149606299213" bottom="0.74803149606299213" header="0.31496062992125984" footer="0.31496062992125984"/>
  <pageSetup paperSize="9" firstPageNumber="2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"/>
  <sheetViews>
    <sheetView zoomScaleNormal="100" workbookViewId="0">
      <selection activeCell="B16" sqref="B16"/>
    </sheetView>
  </sheetViews>
  <sheetFormatPr defaultRowHeight="15" x14ac:dyDescent="0.25"/>
  <cols>
    <col min="1" max="1" width="42.7109375" bestFit="1" customWidth="1"/>
    <col min="2" max="2" width="14" style="41" bestFit="1" customWidth="1"/>
    <col min="3" max="3" width="3" customWidth="1"/>
    <col min="4" max="4" width="12.7109375" bestFit="1" customWidth="1"/>
    <col min="5" max="5" width="11.7109375" bestFit="1" customWidth="1"/>
    <col min="7" max="7" width="11.7109375" bestFit="1" customWidth="1"/>
  </cols>
  <sheetData>
    <row r="1" spans="1:8" ht="18" x14ac:dyDescent="0.25">
      <c r="A1" s="18" t="s">
        <v>3</v>
      </c>
      <c r="B1" s="17"/>
      <c r="C1" s="12"/>
      <c r="D1" s="15"/>
      <c r="E1" s="17"/>
      <c r="F1" s="12"/>
      <c r="G1" s="17"/>
    </row>
    <row r="2" spans="1:8" x14ac:dyDescent="0.25">
      <c r="A2" s="12"/>
      <c r="B2" s="17"/>
      <c r="C2" s="12"/>
      <c r="D2" s="39"/>
      <c r="E2" s="17"/>
      <c r="F2" s="12"/>
      <c r="G2" s="17"/>
    </row>
    <row r="3" spans="1:8" x14ac:dyDescent="0.25">
      <c r="A3" s="11" t="s">
        <v>70</v>
      </c>
      <c r="B3" s="17"/>
      <c r="C3" s="12"/>
      <c r="D3" s="15"/>
      <c r="E3" s="17"/>
      <c r="F3" s="11"/>
      <c r="G3" s="19"/>
    </row>
    <row r="4" spans="1:8" x14ac:dyDescent="0.25">
      <c r="A4" s="20" t="s">
        <v>4</v>
      </c>
      <c r="B4" s="17"/>
      <c r="C4" s="12"/>
      <c r="D4" s="15"/>
      <c r="E4" s="17"/>
      <c r="F4" s="12"/>
      <c r="G4" s="17"/>
    </row>
    <row r="5" spans="1:8" x14ac:dyDescent="0.25">
      <c r="A5" s="12"/>
    </row>
    <row r="6" spans="1:8" ht="15.75" x14ac:dyDescent="0.25">
      <c r="A6" s="23" t="s">
        <v>5</v>
      </c>
      <c r="B6" s="40">
        <v>2024</v>
      </c>
      <c r="C6" s="21"/>
      <c r="D6" s="40">
        <v>2023</v>
      </c>
    </row>
    <row r="7" spans="1:8" x14ac:dyDescent="0.25">
      <c r="A7" s="11" t="s">
        <v>6</v>
      </c>
      <c r="B7" s="17"/>
      <c r="C7" s="12"/>
      <c r="D7" s="17"/>
    </row>
    <row r="8" spans="1:8" x14ac:dyDescent="0.25">
      <c r="A8" s="12" t="s">
        <v>7</v>
      </c>
      <c r="B8" s="48">
        <v>6991.42</v>
      </c>
      <c r="C8" s="17"/>
      <c r="D8" s="48">
        <v>7024</v>
      </c>
    </row>
    <row r="9" spans="1:8" s="47" customFormat="1" x14ac:dyDescent="0.25">
      <c r="A9" s="11" t="s">
        <v>8</v>
      </c>
      <c r="B9" s="76">
        <f>SUM(B8:B8)</f>
        <v>6991.42</v>
      </c>
      <c r="C9" s="19"/>
      <c r="D9" s="31">
        <f>D8</f>
        <v>7024</v>
      </c>
    </row>
    <row r="10" spans="1:8" x14ac:dyDescent="0.25">
      <c r="A10" s="12"/>
      <c r="C10" s="17"/>
      <c r="D10" s="17"/>
      <c r="H10" s="41"/>
    </row>
    <row r="11" spans="1:8" ht="15.75" thickBot="1" x14ac:dyDescent="0.3">
      <c r="A11" s="11" t="s">
        <v>9</v>
      </c>
      <c r="B11" s="25">
        <f>B8</f>
        <v>6991.42</v>
      </c>
      <c r="C11" s="17"/>
      <c r="D11" s="25">
        <f>D8</f>
        <v>7024</v>
      </c>
      <c r="F11" s="41"/>
      <c r="G11" s="41"/>
    </row>
    <row r="12" spans="1:8" ht="15.75" thickTop="1" x14ac:dyDescent="0.25">
      <c r="A12" s="12"/>
      <c r="B12" s="17"/>
      <c r="C12" s="17"/>
      <c r="D12" s="17"/>
    </row>
    <row r="13" spans="1:8" ht="15.75" x14ac:dyDescent="0.25">
      <c r="A13" s="23" t="s">
        <v>10</v>
      </c>
      <c r="B13" s="40">
        <f>B6</f>
        <v>2024</v>
      </c>
      <c r="C13" s="21"/>
      <c r="D13" s="40">
        <f>D6</f>
        <v>2023</v>
      </c>
    </row>
    <row r="14" spans="1:8" x14ac:dyDescent="0.25">
      <c r="A14" s="11" t="s">
        <v>11</v>
      </c>
      <c r="B14" s="17"/>
      <c r="C14" s="17"/>
      <c r="D14" s="17"/>
    </row>
    <row r="15" spans="1:8" x14ac:dyDescent="0.25">
      <c r="A15" s="12" t="s">
        <v>12</v>
      </c>
      <c r="B15" s="48">
        <v>6991.24</v>
      </c>
      <c r="C15" s="17"/>
      <c r="D15" s="48">
        <v>7024</v>
      </c>
      <c r="G15" s="41"/>
    </row>
    <row r="16" spans="1:8" s="47" customFormat="1" x14ac:dyDescent="0.25">
      <c r="A16" s="11" t="s">
        <v>42</v>
      </c>
      <c r="B16" s="76">
        <f>SUM(B15:B15)</f>
        <v>6991.24</v>
      </c>
      <c r="C16" s="19"/>
      <c r="D16" s="76">
        <f>SUM(D15:D15)</f>
        <v>7024</v>
      </c>
    </row>
    <row r="17" spans="1:4" x14ac:dyDescent="0.25">
      <c r="A17" s="12"/>
      <c r="C17" s="17"/>
      <c r="D17" s="17"/>
    </row>
    <row r="18" spans="1:4" ht="15.75" thickBot="1" x14ac:dyDescent="0.3">
      <c r="A18" s="11" t="s">
        <v>13</v>
      </c>
      <c r="B18" s="25">
        <f>B16</f>
        <v>6991.24</v>
      </c>
      <c r="C18" s="17"/>
      <c r="D18" s="25">
        <f>D16</f>
        <v>7024</v>
      </c>
    </row>
    <row r="19" spans="1:4" ht="15.75" thickTop="1" x14ac:dyDescent="0.25"/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7"/>
  <sheetViews>
    <sheetView tabSelected="1" zoomScaleNormal="100" workbookViewId="0">
      <selection activeCell="D16" sqref="D16"/>
    </sheetView>
  </sheetViews>
  <sheetFormatPr defaultRowHeight="15" x14ac:dyDescent="0.25"/>
  <cols>
    <col min="1" max="1" width="38.140625" bestFit="1" customWidth="1"/>
    <col min="2" max="2" width="12.42578125" style="41" bestFit="1" customWidth="1"/>
    <col min="3" max="3" width="2.7109375" customWidth="1"/>
    <col min="4" max="4" width="10.85546875" bestFit="1" customWidth="1"/>
    <col min="5" max="5" width="2.7109375" customWidth="1"/>
    <col min="6" max="6" width="12.42578125" bestFit="1" customWidth="1"/>
  </cols>
  <sheetData>
    <row r="1" spans="1:6" x14ac:dyDescent="0.25">
      <c r="A1" s="12"/>
      <c r="B1" s="17"/>
      <c r="C1" s="12"/>
      <c r="D1" s="17"/>
      <c r="E1" s="12"/>
      <c r="F1" s="12"/>
    </row>
    <row r="2" spans="1:6" ht="18" x14ac:dyDescent="0.25">
      <c r="A2" s="18" t="s">
        <v>71</v>
      </c>
      <c r="B2" s="28"/>
      <c r="C2" s="27"/>
      <c r="D2" s="28"/>
      <c r="E2" s="27"/>
      <c r="F2" s="27"/>
    </row>
    <row r="3" spans="1:6" x14ac:dyDescent="0.25">
      <c r="A3" s="12"/>
      <c r="B3" s="17"/>
      <c r="C3" s="12"/>
      <c r="D3" s="17"/>
      <c r="E3" s="12"/>
      <c r="F3" s="12"/>
    </row>
    <row r="4" spans="1:6" x14ac:dyDescent="0.25">
      <c r="A4" s="12"/>
      <c r="B4" s="29" t="s">
        <v>14</v>
      </c>
      <c r="C4" s="22"/>
      <c r="D4" s="29" t="s">
        <v>15</v>
      </c>
      <c r="E4" s="21"/>
      <c r="F4" s="21" t="s">
        <v>14</v>
      </c>
    </row>
    <row r="5" spans="1:6" x14ac:dyDescent="0.25">
      <c r="A5" s="11" t="s">
        <v>16</v>
      </c>
      <c r="B5" s="82">
        <v>2024</v>
      </c>
      <c r="C5" s="22"/>
      <c r="D5" s="30">
        <v>2024</v>
      </c>
      <c r="E5" s="21"/>
      <c r="F5" s="30">
        <v>2023</v>
      </c>
    </row>
    <row r="6" spans="1:6" x14ac:dyDescent="0.25">
      <c r="A6" s="12" t="s">
        <v>49</v>
      </c>
      <c r="B6" s="48">
        <v>8966</v>
      </c>
      <c r="C6" s="12"/>
      <c r="D6" s="17">
        <v>2000</v>
      </c>
      <c r="E6" s="17"/>
      <c r="F6" s="48">
        <v>5725</v>
      </c>
    </row>
    <row r="7" spans="1:6" x14ac:dyDescent="0.25">
      <c r="A7" s="12" t="s">
        <v>58</v>
      </c>
      <c r="B7" s="48">
        <v>0</v>
      </c>
      <c r="C7" s="12"/>
      <c r="D7" s="17">
        <v>0</v>
      </c>
      <c r="E7" s="17"/>
      <c r="F7" s="48">
        <v>400</v>
      </c>
    </row>
    <row r="8" spans="1:6" x14ac:dyDescent="0.25">
      <c r="A8" s="12" t="s">
        <v>72</v>
      </c>
      <c r="B8" s="48">
        <v>180</v>
      </c>
      <c r="C8" s="12"/>
      <c r="D8" s="17">
        <v>0</v>
      </c>
      <c r="E8" s="17"/>
      <c r="F8" s="48">
        <v>0</v>
      </c>
    </row>
    <row r="9" spans="1:6" x14ac:dyDescent="0.25">
      <c r="A9" s="12" t="s">
        <v>50</v>
      </c>
      <c r="B9" s="48">
        <f>66*21</f>
        <v>1386</v>
      </c>
      <c r="C9" s="12"/>
      <c r="D9" s="17">
        <v>1100</v>
      </c>
      <c r="E9" s="17"/>
      <c r="F9" s="48">
        <v>1096</v>
      </c>
    </row>
    <row r="10" spans="1:6" ht="15.75" thickBot="1" x14ac:dyDescent="0.3">
      <c r="A10" s="11" t="s">
        <v>30</v>
      </c>
      <c r="B10" s="73">
        <f>SUM(B6:B9)</f>
        <v>10532</v>
      </c>
      <c r="C10" s="11"/>
      <c r="D10" s="73">
        <f>SUM(D6:D9)</f>
        <v>3100</v>
      </c>
      <c r="E10" s="19"/>
      <c r="F10" s="73">
        <f>SUM(F6:F9)</f>
        <v>7221</v>
      </c>
    </row>
    <row r="11" spans="1:6" ht="15.75" thickTop="1" x14ac:dyDescent="0.25">
      <c r="A11" s="12"/>
      <c r="C11" s="12"/>
      <c r="D11" s="17"/>
      <c r="E11" s="17"/>
      <c r="F11" s="17"/>
    </row>
    <row r="12" spans="1:6" x14ac:dyDescent="0.25">
      <c r="A12" s="11" t="s">
        <v>17</v>
      </c>
      <c r="C12" s="12"/>
      <c r="D12" s="17"/>
      <c r="E12" s="17"/>
      <c r="F12" s="17"/>
    </row>
    <row r="13" spans="1:6" x14ac:dyDescent="0.25">
      <c r="A13" s="12" t="s">
        <v>51</v>
      </c>
      <c r="B13" s="48">
        <v>9325</v>
      </c>
      <c r="C13" s="12"/>
      <c r="D13" s="17">
        <v>2500</v>
      </c>
      <c r="E13" s="17"/>
      <c r="F13" s="48">
        <v>6916</v>
      </c>
    </row>
    <row r="14" spans="1:6" x14ac:dyDescent="0.25">
      <c r="A14" s="12" t="s">
        <v>28</v>
      </c>
      <c r="B14" s="48">
        <v>171</v>
      </c>
      <c r="C14" s="12"/>
      <c r="D14" s="17">
        <v>180</v>
      </c>
      <c r="E14" s="17"/>
      <c r="F14" s="48">
        <v>159</v>
      </c>
    </row>
    <row r="15" spans="1:6" x14ac:dyDescent="0.25">
      <c r="A15" s="12" t="s">
        <v>52</v>
      </c>
      <c r="B15" s="41">
        <v>1069</v>
      </c>
      <c r="C15" s="12"/>
      <c r="D15" s="17">
        <v>500</v>
      </c>
      <c r="E15" s="17"/>
      <c r="F15" s="41">
        <v>422</v>
      </c>
    </row>
    <row r="16" spans="1:6" s="47" customFormat="1" ht="15.75" thickBot="1" x14ac:dyDescent="0.3">
      <c r="A16" s="11" t="s">
        <v>19</v>
      </c>
      <c r="B16" s="73">
        <f>SUM(B13:B15)</f>
        <v>10565</v>
      </c>
      <c r="C16" s="11"/>
      <c r="D16" s="73">
        <f>SUM(D13:D15)</f>
        <v>3180</v>
      </c>
      <c r="E16" s="19"/>
      <c r="F16" s="73">
        <f>SUM(F13:F15)</f>
        <v>7497</v>
      </c>
    </row>
    <row r="17" spans="1:9" ht="15.75" thickTop="1" x14ac:dyDescent="0.25">
      <c r="A17" s="11"/>
      <c r="C17" s="12"/>
      <c r="D17" s="17"/>
      <c r="E17" s="17"/>
      <c r="F17" s="17"/>
    </row>
    <row r="18" spans="1:9" s="47" customFormat="1" x14ac:dyDescent="0.25">
      <c r="A18" s="11" t="s">
        <v>20</v>
      </c>
      <c r="B18" s="19">
        <f>B10-B16</f>
        <v>-33</v>
      </c>
      <c r="C18" s="11"/>
      <c r="D18" s="19">
        <f>D10-D16</f>
        <v>-80</v>
      </c>
      <c r="E18" s="19"/>
      <c r="F18" s="19">
        <f>F10-F16-1</f>
        <v>-277</v>
      </c>
    </row>
    <row r="19" spans="1:9" x14ac:dyDescent="0.25">
      <c r="A19" s="12"/>
      <c r="C19" s="12"/>
      <c r="D19" s="17"/>
      <c r="E19" s="17"/>
      <c r="F19" s="17"/>
      <c r="I19" s="41"/>
    </row>
    <row r="20" spans="1:9" s="50" customFormat="1" ht="12.75" x14ac:dyDescent="0.2">
      <c r="A20" s="11" t="s">
        <v>21</v>
      </c>
      <c r="B20" s="75">
        <v>0</v>
      </c>
      <c r="C20" s="11"/>
      <c r="D20" s="74">
        <v>0</v>
      </c>
      <c r="E20" s="19"/>
      <c r="F20" s="75">
        <v>0</v>
      </c>
    </row>
    <row r="21" spans="1:9" x14ac:dyDescent="0.25">
      <c r="A21" s="12"/>
      <c r="C21" s="12"/>
      <c r="D21" s="17"/>
      <c r="E21" s="17"/>
      <c r="F21" s="17"/>
    </row>
    <row r="22" spans="1:9" s="47" customFormat="1" ht="15.75" thickBot="1" x14ac:dyDescent="0.3">
      <c r="A22" s="11" t="s">
        <v>22</v>
      </c>
      <c r="B22" s="73">
        <f>B18</f>
        <v>-33</v>
      </c>
      <c r="C22" s="11"/>
      <c r="D22" s="73">
        <f>D10-D16+D20</f>
        <v>-80</v>
      </c>
      <c r="E22" s="19"/>
      <c r="F22" s="73">
        <f>F10-F16+F20-1</f>
        <v>-277</v>
      </c>
      <c r="I22" s="79"/>
    </row>
    <row r="23" spans="1:9" ht="15.75" thickTop="1" x14ac:dyDescent="0.25">
      <c r="A23" s="15"/>
      <c r="C23" s="15"/>
      <c r="D23" s="16"/>
      <c r="E23" s="16"/>
      <c r="F23" s="16"/>
    </row>
    <row r="24" spans="1:9" s="53" customFormat="1" ht="12.75" x14ac:dyDescent="0.2">
      <c r="A24" s="12" t="s">
        <v>23</v>
      </c>
      <c r="B24" s="48"/>
      <c r="C24" s="12"/>
      <c r="D24" s="17"/>
      <c r="E24" s="17"/>
      <c r="F24" s="17"/>
    </row>
    <row r="25" spans="1:9" s="53" customFormat="1" ht="12.75" x14ac:dyDescent="0.2">
      <c r="A25" s="12" t="s">
        <v>12</v>
      </c>
      <c r="B25" s="48">
        <f>B22</f>
        <v>-33</v>
      </c>
      <c r="C25" s="12"/>
      <c r="D25" s="17">
        <f>D22</f>
        <v>-80</v>
      </c>
      <c r="E25" s="17"/>
      <c r="F25" s="48">
        <f>F22</f>
        <v>-277</v>
      </c>
    </row>
    <row r="26" spans="1:9" s="50" customFormat="1" ht="13.5" thickBot="1" x14ac:dyDescent="0.25">
      <c r="A26" s="11" t="s">
        <v>22</v>
      </c>
      <c r="B26" s="73">
        <f>SUM(B25:B25)</f>
        <v>-33</v>
      </c>
      <c r="C26" s="46"/>
      <c r="D26" s="73">
        <f>SUM(D25:D25)</f>
        <v>-80</v>
      </c>
      <c r="E26" s="11"/>
      <c r="F26" s="73">
        <f>SUM(F24:F25)</f>
        <v>-277</v>
      </c>
    </row>
    <row r="27" spans="1:9" ht="15.75" thickTop="1" x14ac:dyDescent="0.25"/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3"/>
  <sheetViews>
    <sheetView zoomScaleNormal="100" workbookViewId="0">
      <selection activeCell="D15" sqref="D15"/>
    </sheetView>
  </sheetViews>
  <sheetFormatPr defaultRowHeight="15" x14ac:dyDescent="0.25"/>
  <cols>
    <col min="1" max="1" width="36.85546875" bestFit="1" customWidth="1"/>
    <col min="2" max="2" width="3.28515625" customWidth="1"/>
    <col min="3" max="3" width="11.140625" customWidth="1"/>
    <col min="4" max="4" width="12.7109375" customWidth="1"/>
    <col min="5" max="5" width="11.42578125" customWidth="1"/>
    <col min="6" max="6" width="12" style="41" bestFit="1" customWidth="1"/>
    <col min="7" max="7" width="9.85546875" style="41" customWidth="1"/>
    <col min="8" max="8" width="11.7109375" customWidth="1"/>
    <col min="9" max="9" width="12.140625" style="48" customWidth="1"/>
    <col min="10" max="10" width="10.42578125" bestFit="1" customWidth="1"/>
    <col min="11" max="11" width="10.42578125" style="78" bestFit="1" customWidth="1"/>
  </cols>
  <sheetData>
    <row r="1" spans="1:11" x14ac:dyDescent="0.25">
      <c r="A1" s="11" t="s">
        <v>26</v>
      </c>
      <c r="B1" s="11"/>
      <c r="C1" s="12"/>
      <c r="D1" s="12"/>
      <c r="E1" s="12"/>
      <c r="F1" s="17"/>
      <c r="G1" s="17"/>
      <c r="H1" s="12"/>
      <c r="I1" s="17"/>
    </row>
    <row r="2" spans="1:11" x14ac:dyDescent="0.25">
      <c r="A2" s="11"/>
      <c r="B2" s="11"/>
      <c r="C2" s="12"/>
      <c r="D2" s="12"/>
      <c r="E2" s="12"/>
      <c r="F2" s="17"/>
      <c r="G2" s="17"/>
      <c r="H2" s="12"/>
      <c r="I2" s="17"/>
    </row>
    <row r="3" spans="1:11" x14ac:dyDescent="0.25">
      <c r="A3" s="39" t="s">
        <v>5</v>
      </c>
      <c r="B3" s="11"/>
      <c r="C3" s="12"/>
      <c r="D3" s="12"/>
      <c r="E3" s="12"/>
      <c r="F3" s="17"/>
      <c r="G3" s="17"/>
      <c r="H3" s="12"/>
      <c r="I3" s="17"/>
    </row>
    <row r="4" spans="1:11" x14ac:dyDescent="0.25">
      <c r="A4" s="12"/>
      <c r="B4" s="12"/>
      <c r="C4" s="12"/>
      <c r="D4" s="12"/>
      <c r="E4" s="12"/>
      <c r="F4" s="33"/>
      <c r="G4" s="33"/>
      <c r="H4" s="22"/>
      <c r="I4" s="33"/>
    </row>
    <row r="5" spans="1:11" x14ac:dyDescent="0.25">
      <c r="A5" s="55" t="s">
        <v>7</v>
      </c>
      <c r="B5" s="60"/>
      <c r="C5" s="56"/>
      <c r="D5" s="56"/>
      <c r="E5" s="58">
        <v>2024</v>
      </c>
      <c r="F5" s="58">
        <v>2023</v>
      </c>
      <c r="G5" s="61"/>
      <c r="J5" s="57"/>
      <c r="K5" s="64"/>
    </row>
    <row r="6" spans="1:11" x14ac:dyDescent="0.25">
      <c r="A6" s="56" t="s">
        <v>53</v>
      </c>
      <c r="B6" s="56"/>
      <c r="C6" s="56"/>
      <c r="D6" s="56"/>
      <c r="E6" s="71">
        <v>6991.42</v>
      </c>
      <c r="F6" s="59">
        <v>7024</v>
      </c>
      <c r="G6" s="59"/>
      <c r="H6" s="59"/>
      <c r="J6" s="57"/>
      <c r="K6" s="64"/>
    </row>
    <row r="7" spans="1:11" ht="15.75" thickBot="1" x14ac:dyDescent="0.3">
      <c r="A7" s="56"/>
      <c r="B7" s="60"/>
      <c r="C7" s="56"/>
      <c r="D7" s="56"/>
      <c r="E7" s="65">
        <f>SUM(E6:E6)</f>
        <v>6991.42</v>
      </c>
      <c r="F7" s="65">
        <f>SUM(F6:F6)</f>
        <v>7024</v>
      </c>
      <c r="G7" s="61"/>
      <c r="H7" s="41"/>
      <c r="J7" s="57"/>
      <c r="K7" s="64"/>
    </row>
    <row r="8" spans="1:11" ht="15.75" thickTop="1" x14ac:dyDescent="0.25">
      <c r="A8" s="56"/>
      <c r="B8" s="60"/>
      <c r="C8" s="56"/>
      <c r="D8" s="56"/>
      <c r="E8" s="59"/>
      <c r="F8" s="59"/>
      <c r="G8" s="61"/>
      <c r="H8" s="41"/>
      <c r="J8" s="57"/>
      <c r="K8" s="64"/>
    </row>
    <row r="9" spans="1:11" x14ac:dyDescent="0.25">
      <c r="A9" s="39" t="s">
        <v>10</v>
      </c>
      <c r="B9" s="60"/>
      <c r="C9" s="56"/>
      <c r="D9" s="56"/>
      <c r="E9" s="56"/>
      <c r="F9" s="61"/>
      <c r="G9" s="61"/>
      <c r="H9" s="63"/>
      <c r="I9" s="61"/>
      <c r="J9" s="57"/>
      <c r="K9" s="64"/>
    </row>
    <row r="10" spans="1:11" x14ac:dyDescent="0.25">
      <c r="A10" s="55"/>
      <c r="B10" s="60"/>
      <c r="C10" s="56"/>
      <c r="D10" s="56"/>
      <c r="E10" s="56"/>
      <c r="F10" s="59"/>
      <c r="G10" s="59"/>
      <c r="H10" s="66"/>
      <c r="I10" s="66"/>
      <c r="J10" s="57"/>
      <c r="K10" s="64"/>
    </row>
    <row r="11" spans="1:11" x14ac:dyDescent="0.25">
      <c r="A11" s="55" t="s">
        <v>12</v>
      </c>
      <c r="B11" s="57"/>
      <c r="C11" s="57"/>
      <c r="D11" s="57"/>
      <c r="E11" s="67"/>
      <c r="F11" s="67"/>
      <c r="G11" s="67"/>
      <c r="H11" s="67"/>
      <c r="I11" s="67"/>
      <c r="J11" s="57"/>
      <c r="K11" s="64"/>
    </row>
    <row r="12" spans="1:11" x14ac:dyDescent="0.25">
      <c r="A12" s="62"/>
      <c r="B12" s="62"/>
      <c r="C12" s="68" t="s">
        <v>36</v>
      </c>
      <c r="D12" s="68" t="s">
        <v>37</v>
      </c>
      <c r="E12" s="68" t="s">
        <v>38</v>
      </c>
      <c r="F12" s="68" t="s">
        <v>36</v>
      </c>
      <c r="J12" s="57"/>
      <c r="K12" s="64"/>
    </row>
    <row r="13" spans="1:11" x14ac:dyDescent="0.25">
      <c r="A13" s="56" t="s">
        <v>39</v>
      </c>
      <c r="B13" s="62"/>
      <c r="C13" s="69">
        <v>45292</v>
      </c>
      <c r="D13" s="70" t="s">
        <v>40</v>
      </c>
      <c r="E13" s="70" t="s">
        <v>41</v>
      </c>
      <c r="F13" s="69">
        <v>45657</v>
      </c>
      <c r="J13" s="57"/>
      <c r="K13" s="64"/>
    </row>
    <row r="14" spans="1:11" x14ac:dyDescent="0.25">
      <c r="A14" s="56" t="s">
        <v>12</v>
      </c>
      <c r="B14" s="62"/>
      <c r="C14" s="71">
        <v>7024</v>
      </c>
      <c r="D14" s="71">
        <v>-33</v>
      </c>
      <c r="E14" s="71">
        <v>0</v>
      </c>
      <c r="F14" s="71">
        <f>SUM(C14:E14)</f>
        <v>6991</v>
      </c>
      <c r="J14" s="57"/>
      <c r="K14" s="64"/>
    </row>
    <row r="15" spans="1:11" ht="15.75" thickBot="1" x14ac:dyDescent="0.3">
      <c r="A15" s="62"/>
      <c r="B15" s="62"/>
      <c r="C15" s="72">
        <f>SUM(C14:C14)</f>
        <v>7024</v>
      </c>
      <c r="D15" s="72">
        <f>SUM(D14:D14)</f>
        <v>-33</v>
      </c>
      <c r="E15" s="72">
        <f>SUM(E14:E14)</f>
        <v>0</v>
      </c>
      <c r="F15" s="72">
        <f>SUM(F14:F14)</f>
        <v>6991</v>
      </c>
      <c r="J15" s="57"/>
      <c r="K15" s="64"/>
    </row>
    <row r="16" spans="1:11" ht="15.75" thickTop="1" x14ac:dyDescent="0.25">
      <c r="B16" s="62"/>
      <c r="C16" s="62"/>
      <c r="D16" s="62"/>
      <c r="E16" s="62"/>
      <c r="F16" s="62"/>
      <c r="G16" s="62"/>
      <c r="H16" s="62"/>
      <c r="I16" s="62"/>
      <c r="J16" s="57"/>
      <c r="K16" s="64"/>
    </row>
    <row r="17" spans="1:9" x14ac:dyDescent="0.25">
      <c r="A17" s="56"/>
      <c r="B17" s="57"/>
      <c r="C17" s="80"/>
      <c r="D17" s="80"/>
      <c r="E17" s="81"/>
      <c r="F17" s="81"/>
      <c r="G17" s="81"/>
      <c r="H17" s="17"/>
      <c r="I17" s="17"/>
    </row>
    <row r="18" spans="1:9" x14ac:dyDescent="0.25">
      <c r="A18" s="56"/>
      <c r="B18" s="57"/>
      <c r="C18" s="80"/>
      <c r="D18" s="80"/>
      <c r="E18" s="81"/>
      <c r="F18" s="78"/>
      <c r="G18" s="78"/>
    </row>
    <row r="19" spans="1:9" x14ac:dyDescent="0.25">
      <c r="A19" s="56"/>
      <c r="B19" s="57"/>
      <c r="C19" s="80"/>
      <c r="D19" s="80"/>
      <c r="E19" s="81"/>
      <c r="F19" s="78"/>
      <c r="G19" s="78"/>
    </row>
    <row r="20" spans="1:9" x14ac:dyDescent="0.25">
      <c r="A20" s="56"/>
      <c r="B20" s="57"/>
      <c r="C20" s="80"/>
      <c r="D20" s="80"/>
      <c r="E20" s="81"/>
      <c r="F20" s="78"/>
      <c r="G20" s="78"/>
    </row>
    <row r="21" spans="1:9" x14ac:dyDescent="0.25">
      <c r="A21" s="56"/>
      <c r="B21" s="57"/>
      <c r="C21" s="80"/>
      <c r="D21" s="80"/>
      <c r="E21" s="81"/>
      <c r="F21" s="78"/>
      <c r="G21" s="78"/>
    </row>
    <row r="22" spans="1:9" x14ac:dyDescent="0.25">
      <c r="A22" s="56"/>
      <c r="B22" s="57"/>
      <c r="C22" s="80"/>
      <c r="D22" s="80"/>
      <c r="E22" s="81"/>
      <c r="F22" s="78"/>
      <c r="G22" s="78"/>
    </row>
    <row r="23" spans="1:9" x14ac:dyDescent="0.25">
      <c r="E23" s="78"/>
      <c r="G23" s="78"/>
    </row>
  </sheetData>
  <pageMargins left="0.23622047244094491" right="0.23622047244094491" top="0.35433070866141736" bottom="0.35433070866141736" header="0.31496062992125984" footer="0.31496062992125984"/>
  <pageSetup paperSize="9" orientation="landscape" r:id="rId1"/>
  <headerFooter>
    <oddFooter>&amp;C&amp;P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view="pageBreakPreview" topLeftCell="A2" zoomScaleNormal="100" zoomScaleSheetLayoutView="100" workbookViewId="0">
      <selection activeCell="E22" sqref="E22"/>
    </sheetView>
  </sheetViews>
  <sheetFormatPr defaultRowHeight="15" x14ac:dyDescent="0.25"/>
  <cols>
    <col min="1" max="1" width="34.85546875" bestFit="1" customWidth="1"/>
    <col min="2" max="2" width="7.140625" customWidth="1"/>
    <col min="4" max="4" width="8.7109375" style="44" customWidth="1"/>
    <col min="5" max="5" width="11.140625" style="41" bestFit="1" customWidth="1"/>
    <col min="6" max="6" width="1.42578125" customWidth="1"/>
    <col min="7" max="7" width="10.85546875" style="41" bestFit="1" customWidth="1"/>
  </cols>
  <sheetData>
    <row r="1" spans="1:7" ht="15.75" x14ac:dyDescent="0.25">
      <c r="A1" s="36" t="s">
        <v>27</v>
      </c>
      <c r="B1" s="15"/>
      <c r="C1" s="35"/>
      <c r="D1" s="43"/>
      <c r="E1" s="16"/>
      <c r="F1" s="16"/>
    </row>
    <row r="2" spans="1:7" ht="15.75" x14ac:dyDescent="0.25">
      <c r="A2" s="36"/>
      <c r="B2" s="15"/>
      <c r="C2" s="35"/>
      <c r="D2" s="43"/>
      <c r="E2" s="16"/>
      <c r="F2" s="16"/>
    </row>
    <row r="3" spans="1:7" x14ac:dyDescent="0.25">
      <c r="A3" s="11" t="s">
        <v>16</v>
      </c>
      <c r="B3" s="12"/>
      <c r="C3" s="33"/>
      <c r="D3" s="24"/>
      <c r="E3" s="11">
        <v>2024</v>
      </c>
      <c r="F3" s="17"/>
      <c r="G3" s="50">
        <v>2023</v>
      </c>
    </row>
    <row r="4" spans="1:7" x14ac:dyDescent="0.25">
      <c r="A4" s="12"/>
      <c r="B4" s="54"/>
      <c r="C4" s="33"/>
      <c r="D4" s="24"/>
      <c r="F4" s="17"/>
      <c r="G4" s="17"/>
    </row>
    <row r="5" spans="1:7" x14ac:dyDescent="0.25">
      <c r="A5" s="11" t="s">
        <v>49</v>
      </c>
      <c r="B5" s="54"/>
      <c r="C5" s="33"/>
      <c r="D5" s="24"/>
      <c r="F5" s="17"/>
      <c r="G5" s="53"/>
    </row>
    <row r="6" spans="1:7" x14ac:dyDescent="0.25">
      <c r="A6" s="12" t="s">
        <v>59</v>
      </c>
      <c r="B6" s="54"/>
      <c r="C6" s="33"/>
      <c r="D6" s="24"/>
      <c r="E6" s="41">
        <v>4000</v>
      </c>
      <c r="F6" s="17"/>
      <c r="G6" s="41">
        <v>2500</v>
      </c>
    </row>
    <row r="7" spans="1:7" x14ac:dyDescent="0.25">
      <c r="A7" s="12" t="s">
        <v>59</v>
      </c>
      <c r="B7" s="54"/>
      <c r="C7" s="33"/>
      <c r="D7" s="24"/>
      <c r="E7" s="41">
        <v>4500</v>
      </c>
      <c r="F7" s="17"/>
      <c r="G7" s="41">
        <v>3200</v>
      </c>
    </row>
    <row r="8" spans="1:7" x14ac:dyDescent="0.25">
      <c r="A8" s="12" t="s">
        <v>59</v>
      </c>
      <c r="B8" s="54"/>
      <c r="C8" s="33"/>
      <c r="D8" s="24"/>
      <c r="E8" s="41">
        <f>463+3</f>
        <v>466</v>
      </c>
      <c r="F8" s="17"/>
      <c r="G8" s="41">
        <v>25</v>
      </c>
    </row>
    <row r="9" spans="1:7" ht="15.75" thickBot="1" x14ac:dyDescent="0.3">
      <c r="A9" s="53"/>
      <c r="B9" s="54"/>
      <c r="C9" s="33"/>
      <c r="D9" s="24"/>
      <c r="E9" s="77">
        <f>SUM(E6:E8)</f>
        <v>8966</v>
      </c>
      <c r="F9" s="17"/>
      <c r="G9" s="77">
        <f>SUM(G6:G8)</f>
        <v>5725</v>
      </c>
    </row>
    <row r="10" spans="1:7" ht="15.75" thickTop="1" x14ac:dyDescent="0.25">
      <c r="A10" s="12"/>
      <c r="B10" s="54"/>
      <c r="C10" s="33"/>
      <c r="D10" s="24"/>
      <c r="E10" s="48"/>
      <c r="F10" s="17"/>
      <c r="G10" s="17"/>
    </row>
    <row r="11" spans="1:7" x14ac:dyDescent="0.25">
      <c r="A11" s="11" t="s">
        <v>50</v>
      </c>
      <c r="B11" s="12"/>
      <c r="C11" s="33"/>
      <c r="D11" s="24"/>
      <c r="E11" s="48">
        <f>66*21</f>
        <v>1386</v>
      </c>
      <c r="F11" s="17"/>
      <c r="G11" s="17">
        <v>1096</v>
      </c>
    </row>
    <row r="12" spans="1:7" x14ac:dyDescent="0.25">
      <c r="A12" s="11" t="s">
        <v>73</v>
      </c>
      <c r="B12" s="12"/>
      <c r="C12" s="33"/>
      <c r="D12" s="24"/>
      <c r="E12" s="48">
        <v>180</v>
      </c>
      <c r="F12" s="17"/>
      <c r="G12" s="17">
        <v>0</v>
      </c>
    </row>
    <row r="13" spans="1:7" x14ac:dyDescent="0.25">
      <c r="A13" s="11" t="s">
        <v>56</v>
      </c>
      <c r="B13" s="12"/>
      <c r="C13" s="33"/>
      <c r="D13" s="24"/>
      <c r="E13" s="48">
        <v>0</v>
      </c>
      <c r="F13" s="17"/>
      <c r="G13" s="17">
        <v>400</v>
      </c>
    </row>
    <row r="14" spans="1:7" ht="15.75" thickBot="1" x14ac:dyDescent="0.3">
      <c r="A14" s="11" t="s">
        <v>57</v>
      </c>
      <c r="B14" s="12"/>
      <c r="C14" s="33"/>
      <c r="D14" s="24"/>
      <c r="E14" s="77">
        <f>SUM(E11:E13)+E9</f>
        <v>10532</v>
      </c>
      <c r="F14" s="17"/>
      <c r="G14" s="77">
        <f>G9+G11+G13</f>
        <v>7221</v>
      </c>
    </row>
    <row r="15" spans="1:7" ht="15.75" thickTop="1" x14ac:dyDescent="0.25">
      <c r="A15" s="11"/>
      <c r="B15" s="12"/>
      <c r="C15" s="33"/>
      <c r="D15" s="24"/>
      <c r="E15" s="48"/>
      <c r="F15" s="17"/>
      <c r="G15" s="48"/>
    </row>
    <row r="16" spans="1:7" x14ac:dyDescent="0.25">
      <c r="A16" s="11" t="s">
        <v>17</v>
      </c>
      <c r="B16" s="12"/>
      <c r="C16" s="33"/>
      <c r="D16" s="24"/>
      <c r="F16" s="17"/>
      <c r="G16" s="17"/>
    </row>
    <row r="17" spans="1:7" x14ac:dyDescent="0.25">
      <c r="A17" s="12"/>
      <c r="B17" s="34"/>
      <c r="C17" s="12"/>
      <c r="D17" s="24"/>
      <c r="F17" s="17"/>
      <c r="G17" s="24"/>
    </row>
    <row r="18" spans="1:7" x14ac:dyDescent="0.25">
      <c r="A18" s="11"/>
      <c r="B18" s="34"/>
      <c r="C18" s="33"/>
      <c r="D18" s="24"/>
      <c r="E18" s="46">
        <f>E3</f>
        <v>2024</v>
      </c>
      <c r="F18" s="17"/>
      <c r="G18" s="46">
        <f>G3</f>
        <v>2023</v>
      </c>
    </row>
    <row r="19" spans="1:7" x14ac:dyDescent="0.25">
      <c r="A19" s="11" t="s">
        <v>18</v>
      </c>
      <c r="B19" s="38"/>
      <c r="C19" s="53"/>
      <c r="D19" s="24"/>
      <c r="E19" s="48"/>
      <c r="F19" s="17"/>
      <c r="G19" s="24"/>
    </row>
    <row r="20" spans="1:7" x14ac:dyDescent="0.25">
      <c r="A20" s="12" t="s">
        <v>29</v>
      </c>
      <c r="B20" s="34"/>
      <c r="C20" s="48"/>
      <c r="D20" s="48"/>
      <c r="E20" s="41">
        <v>198.44</v>
      </c>
      <c r="F20" s="17"/>
      <c r="G20" s="41">
        <v>334</v>
      </c>
    </row>
    <row r="21" spans="1:7" x14ac:dyDescent="0.25">
      <c r="A21" s="12" t="s">
        <v>28</v>
      </c>
      <c r="B21" s="34"/>
      <c r="C21" s="48"/>
      <c r="D21" s="48"/>
      <c r="E21" s="48">
        <v>171</v>
      </c>
      <c r="F21" s="17"/>
      <c r="G21" s="41">
        <v>159</v>
      </c>
    </row>
    <row r="22" spans="1:7" x14ac:dyDescent="0.25">
      <c r="A22" s="12" t="s">
        <v>51</v>
      </c>
      <c r="B22" s="34"/>
      <c r="C22" s="48"/>
      <c r="D22" s="48"/>
      <c r="E22" s="48">
        <f>8500+525+108+128.99+63</f>
        <v>9324.99</v>
      </c>
      <c r="F22" s="17"/>
      <c r="G22" s="48">
        <v>6916</v>
      </c>
    </row>
    <row r="23" spans="1:7" x14ac:dyDescent="0.25">
      <c r="A23" s="12" t="s">
        <v>74</v>
      </c>
      <c r="B23" s="34"/>
      <c r="C23" s="48"/>
      <c r="D23" s="48"/>
      <c r="E23" s="48">
        <v>500</v>
      </c>
      <c r="F23" s="17"/>
      <c r="G23" s="48">
        <v>25</v>
      </c>
    </row>
    <row r="24" spans="1:7" x14ac:dyDescent="0.25">
      <c r="A24" s="12" t="s">
        <v>52</v>
      </c>
      <c r="B24" s="34"/>
      <c r="C24" s="48"/>
      <c r="D24" s="48"/>
      <c r="E24" s="41">
        <v>371</v>
      </c>
      <c r="F24" s="17"/>
      <c r="G24" s="41">
        <v>63</v>
      </c>
    </row>
    <row r="25" spans="1:7" ht="15.75" thickBot="1" x14ac:dyDescent="0.3">
      <c r="A25" s="17"/>
      <c r="B25" s="37"/>
      <c r="C25" s="48"/>
      <c r="D25" s="48"/>
      <c r="E25" s="83">
        <f>SUM(E20:E24)</f>
        <v>10565.43</v>
      </c>
      <c r="F25" s="17"/>
      <c r="G25" s="83">
        <f>SUM(G20:G24)</f>
        <v>7497</v>
      </c>
    </row>
    <row r="26" spans="1:7" ht="15.75" thickTop="1" x14ac:dyDescent="0.25">
      <c r="A26" s="26"/>
      <c r="B26" s="16"/>
      <c r="C26" s="35"/>
      <c r="D26" s="43"/>
      <c r="E26" s="16"/>
      <c r="F26" s="16"/>
    </row>
    <row r="27" spans="1:7" x14ac:dyDescent="0.25">
      <c r="F27" s="16"/>
    </row>
    <row r="28" spans="1:7" x14ac:dyDescent="0.25">
      <c r="F28" s="16"/>
    </row>
    <row r="29" spans="1:7" x14ac:dyDescent="0.25">
      <c r="F29" s="16"/>
    </row>
    <row r="30" spans="1:7" x14ac:dyDescent="0.25">
      <c r="F30" s="16"/>
    </row>
    <row r="31" spans="1:7" x14ac:dyDescent="0.25">
      <c r="F31" s="16"/>
    </row>
    <row r="32" spans="1:7" x14ac:dyDescent="0.25">
      <c r="F32" s="16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</vt:i4>
      </vt:variant>
    </vt:vector>
  </HeadingPairs>
  <TitlesOfParts>
    <vt:vector size="8" baseType="lpstr">
      <vt:lpstr>voorblad</vt:lpstr>
      <vt:lpstr>inhoudsopgave</vt:lpstr>
      <vt:lpstr>gegevens</vt:lpstr>
      <vt:lpstr>Balans</vt:lpstr>
      <vt:lpstr>resultatenrekening</vt:lpstr>
      <vt:lpstr>toelichting balans</vt:lpstr>
      <vt:lpstr>toelichting resultatenrekening</vt:lpstr>
      <vt:lpstr>Balans!Afdrukbereik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Ad Alblas</cp:lastModifiedBy>
  <cp:lastPrinted>2024-01-04T13:24:44Z</cp:lastPrinted>
  <dcterms:created xsi:type="dcterms:W3CDTF">2013-12-09T12:48:18Z</dcterms:created>
  <dcterms:modified xsi:type="dcterms:W3CDTF">2025-03-30T12:11:16Z</dcterms:modified>
</cp:coreProperties>
</file>