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dclr3s1\Common\Council Meeting Materials\2026 Meetings\"/>
    </mc:Choice>
  </mc:AlternateContent>
  <xr:revisionPtr revIDLastSave="0" documentId="8_{36015186-8501-455F-9B95-90BBA362D29A}" xr6:coauthVersionLast="47" xr6:coauthVersionMax="47" xr10:uidLastSave="{00000000-0000-0000-0000-000000000000}"/>
  <bookViews>
    <workbookView xWindow="28680" yWindow="-120" windowWidth="29040" windowHeight="15720" xr2:uid="{74DC15CC-5C23-47EA-AF2E-3303EED22B95}"/>
  </bookViews>
  <sheets>
    <sheet name="Admin Cap"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 l="1"/>
  <c r="C10" i="1"/>
  <c r="C9" i="1"/>
  <c r="C8" i="1"/>
  <c r="C7" i="1"/>
  <c r="F4" i="1"/>
  <c r="C4" i="1"/>
  <c r="F3" i="1"/>
  <c r="F7" i="1" s="1"/>
  <c r="F9" i="1" s="1"/>
  <c r="F11" i="1" s="1"/>
  <c r="C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Hommer, Lindsay</author>
  </authors>
  <commentList>
    <comment ref="C3" authorId="0" shapeId="0" xr:uid="{ED6D547F-7021-48EF-B840-90C4AEBC7862}">
      <text>
        <r>
          <rPr>
            <b/>
            <sz val="9"/>
            <color indexed="81"/>
            <rFont val="Tahoma"/>
            <family val="2"/>
          </rPr>
          <t>Hommer, Lindsay:</t>
        </r>
        <r>
          <rPr>
            <sz val="9"/>
            <color indexed="81"/>
            <rFont val="Tahoma"/>
            <family val="2"/>
          </rPr>
          <t xml:space="preserve">
R17 - (R1 + R2) = A. Take A * .47 = amount for this box</t>
        </r>
      </text>
    </comment>
    <comment ref="F3" authorId="0" shapeId="0" xr:uid="{18F494BE-BAFF-4018-9AEE-FF9994780620}">
      <text>
        <r>
          <rPr>
            <b/>
            <sz val="9"/>
            <color indexed="81"/>
            <rFont val="Tahoma"/>
            <family val="2"/>
          </rPr>
          <t>Hommer, Lindsay:</t>
        </r>
        <r>
          <rPr>
            <sz val="9"/>
            <color indexed="81"/>
            <rFont val="Tahoma"/>
            <family val="2"/>
          </rPr>
          <t xml:space="preserve">
R17 - (R1 + R2) = A. Take A * .42 = amount for this box</t>
        </r>
      </text>
    </comment>
  </commentList>
</comments>
</file>

<file path=xl/sharedStrings.xml><?xml version="1.0" encoding="utf-8"?>
<sst xmlns="http://schemas.openxmlformats.org/spreadsheetml/2006/main" count="16" uniqueCount="10">
  <si>
    <t>Total Admin costs 2025 x 42%</t>
  </si>
  <si>
    <t>Total Admin costs 2026 x 42%</t>
  </si>
  <si>
    <t>Council Support/ Nat'l dues not allowed in State Plan disregard</t>
  </si>
  <si>
    <t>Admin Costs Total</t>
  </si>
  <si>
    <t>Match</t>
  </si>
  <si>
    <t>Grand Total Spent</t>
  </si>
  <si>
    <t xml:space="preserve"> Administrative Cap (30% of 772,330)</t>
  </si>
  <si>
    <t>Balance Remaining</t>
  </si>
  <si>
    <t xml:space="preserve">Then going forward if we have any council support or dues,   those costs cannot get the percentage applied to them. Going forward.  Right now they should be included in your October- February costs.  </t>
  </si>
  <si>
    <t xml:space="preserve">DHS costs are admin costs.  They are charging us for internet and crap like that.  DHS MATch is what they are giving us so that gets subtracted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</si>
</sst>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0"/>
      <name val="Calibri"/>
      <family val="2"/>
      <scheme val="minor"/>
    </font>
    <font>
      <sz val="11"/>
      <name val="Calibri"/>
      <family val="2"/>
      <scheme val="minor"/>
    </font>
    <font>
      <sz val="36"/>
      <name val="Calibri"/>
      <family val="2"/>
      <scheme val="minor"/>
    </font>
    <font>
      <sz val="14"/>
      <name val="Calibri"/>
      <family val="2"/>
      <scheme val="minor"/>
    </font>
    <font>
      <b/>
      <sz val="14"/>
      <name val="Calibri"/>
      <family val="2"/>
      <scheme val="minor"/>
    </font>
    <font>
      <i/>
      <sz val="12"/>
      <name val="Calibri"/>
      <family val="2"/>
      <scheme val="minor"/>
    </font>
    <font>
      <sz val="14"/>
      <color theme="0"/>
      <name val="Candara"/>
      <family val="2"/>
    </font>
    <font>
      <b/>
      <sz val="9"/>
      <color indexed="81"/>
      <name val="Tahoma"/>
      <family val="2"/>
    </font>
    <font>
      <sz val="9"/>
      <color indexed="81"/>
      <name val="Tahoma"/>
      <family val="2"/>
    </font>
  </fonts>
  <fills count="4">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s>
  <borders count="1">
    <border>
      <left/>
      <right/>
      <top/>
      <bottom/>
      <diagonal/>
    </border>
  </borders>
  <cellStyleXfs count="1">
    <xf numFmtId="0" fontId="0" fillId="0" borderId="0"/>
  </cellStyleXfs>
  <cellXfs count="19">
    <xf numFmtId="0" fontId="0" fillId="0" borderId="0" xfId="0"/>
    <xf numFmtId="0" fontId="2" fillId="0" borderId="0" xfId="0" applyFont="1"/>
    <xf numFmtId="0" fontId="3" fillId="2" borderId="0" xfId="0" applyFont="1" applyFill="1" applyAlignment="1">
      <alignment horizontal="center"/>
    </xf>
    <xf numFmtId="4" fontId="4" fillId="2" borderId="0" xfId="0" applyNumberFormat="1" applyFont="1" applyFill="1"/>
    <xf numFmtId="4" fontId="4" fillId="0" borderId="0" xfId="0" applyNumberFormat="1" applyFont="1"/>
    <xf numFmtId="4" fontId="2" fillId="0" borderId="0" xfId="0" applyNumberFormat="1" applyFont="1"/>
    <xf numFmtId="0" fontId="4" fillId="0" borderId="0" xfId="0" applyFont="1" applyAlignment="1">
      <alignment wrapText="1"/>
    </xf>
    <xf numFmtId="0" fontId="4" fillId="3" borderId="0" xfId="0" applyFont="1" applyFill="1" applyAlignment="1">
      <alignment wrapText="1"/>
    </xf>
    <xf numFmtId="4" fontId="4" fillId="3" borderId="0" xfId="0" applyNumberFormat="1" applyFont="1" applyFill="1"/>
    <xf numFmtId="0" fontId="4" fillId="3" borderId="0" xfId="0" applyFont="1" applyFill="1"/>
    <xf numFmtId="4" fontId="5" fillId="0" borderId="0" xfId="0" applyNumberFormat="1" applyFont="1"/>
    <xf numFmtId="0" fontId="4" fillId="0" borderId="0" xfId="0" applyFont="1"/>
    <xf numFmtId="4" fontId="6" fillId="0" borderId="0" xfId="0" applyNumberFormat="1" applyFont="1"/>
    <xf numFmtId="4" fontId="5" fillId="2" borderId="0" xfId="0" applyNumberFormat="1" applyFont="1" applyFill="1"/>
    <xf numFmtId="4" fontId="1" fillId="0" borderId="0" xfId="0" applyNumberFormat="1" applyFont="1"/>
    <xf numFmtId="0" fontId="1" fillId="0" borderId="0" xfId="0" applyFont="1"/>
    <xf numFmtId="0" fontId="1" fillId="0" borderId="0" xfId="0" applyFont="1" applyAlignment="1">
      <alignment vertical="center"/>
    </xf>
    <xf numFmtId="0" fontId="2" fillId="0" borderId="0" xfId="0" applyFont="1" applyAlignment="1">
      <alignment wrapText="1"/>
    </xf>
    <xf numFmtId="0" fontId="7"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dclr3s1\Common\C&amp;SS%20Budget\CS&amp;S%20Budget%202025\FY25-%20Council%20Budget%20September%202025.xlsx" TargetMode="External"/><Relationship Id="rId1" Type="http://schemas.openxmlformats.org/officeDocument/2006/relationships/externalLinkPath" Target="/C&amp;SS%20Budget/CS&amp;S%20Budget%202025/FY25-%20Council%20Budget%20September%2020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dclr3s1\Common\C&amp;SS%20Budget\CS&amp;S%20Budget%202026\FY26-%20Council%20Budget%20November%202025.xlsx" TargetMode="External"/><Relationship Id="rId1" Type="http://schemas.openxmlformats.org/officeDocument/2006/relationships/externalLinkPath" Target="/C&amp;SS%20Budget/CS&amp;S%20Budget%202026/FY26-%20Council%20Budget%20November%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S&amp;S "/>
      <sheetName val="Match"/>
      <sheetName val="Admin Cap"/>
      <sheetName val="FFY25"/>
      <sheetName val="Pub Policy Part"/>
      <sheetName val="Advocacy Mgmt"/>
      <sheetName val="Allies in Advocacy"/>
      <sheetName val="Allies"/>
      <sheetName val="Storytelling"/>
      <sheetName val="DRI"/>
      <sheetName val="Canary Consulting"/>
      <sheetName val="Aging and Dis Grant"/>
      <sheetName val="U of I Pub Health"/>
      <sheetName val="Legal Aid"/>
      <sheetName val="Sponsorship"/>
      <sheetName val="Yearly Spent"/>
      <sheetName val="Yearly Obligations"/>
      <sheetName val="HHS Match"/>
    </sheetNames>
    <sheetDataSet>
      <sheetData sheetId="0">
        <row r="16">
          <cell r="S16">
            <v>464207.33999999997</v>
          </cell>
        </row>
      </sheetData>
      <sheetData sheetId="1">
        <row r="3">
          <cell r="C3">
            <v>75720.640000000014</v>
          </cell>
        </row>
      </sheetData>
      <sheetData sheetId="2">
        <row r="3">
          <cell r="I3">
            <v>183339.29879999984</v>
          </cell>
        </row>
        <row r="4">
          <cell r="I4">
            <v>27685.200000000001</v>
          </cell>
        </row>
        <row r="7">
          <cell r="I7">
            <v>211024.49879999986</v>
          </cell>
        </row>
        <row r="9">
          <cell r="I9">
            <v>176024.49879999986</v>
          </cell>
        </row>
        <row r="10">
          <cell r="I10">
            <v>231699</v>
          </cell>
        </row>
        <row r="11">
          <cell r="I11">
            <v>55674.501200000144</v>
          </cell>
        </row>
      </sheetData>
      <sheetData sheetId="3"/>
      <sheetData sheetId="4"/>
      <sheetData sheetId="5">
        <row r="9">
          <cell r="K9">
            <v>265137.17</v>
          </cell>
        </row>
      </sheetData>
      <sheetData sheetId="6"/>
      <sheetData sheetId="7"/>
      <sheetData sheetId="8"/>
      <sheetData sheetId="9"/>
      <sheetData sheetId="10"/>
      <sheetData sheetId="11"/>
      <sheetData sheetId="12"/>
      <sheetData sheetId="13"/>
      <sheetData sheetId="14"/>
      <sheetData sheetId="15">
        <row r="21">
          <cell r="B21">
            <v>338269.85999999993</v>
          </cell>
        </row>
      </sheetData>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S&amp;S "/>
      <sheetName val="Admin Cap"/>
      <sheetName val="FFY26"/>
      <sheetName val="Match"/>
      <sheetName val="Pub Policy Part"/>
      <sheetName val="Advocacy Mgmt"/>
      <sheetName val="Allies"/>
      <sheetName val="Storytelling"/>
      <sheetName val="DRI"/>
      <sheetName val="Aging and Dis Grant"/>
      <sheetName val="Sponsorship"/>
      <sheetName val="Yearly Spent"/>
      <sheetName val="Yearly Obligations"/>
      <sheetName val="HHS Match"/>
    </sheetNames>
    <sheetDataSet>
      <sheetData sheetId="0">
        <row r="3">
          <cell r="D3">
            <v>977.38</v>
          </cell>
          <cell r="E3">
            <v>1892.92</v>
          </cell>
        </row>
        <row r="4">
          <cell r="D4">
            <v>8020.48</v>
          </cell>
        </row>
        <row r="5">
          <cell r="D5">
            <v>24446.49</v>
          </cell>
          <cell r="E5">
            <v>27360.75</v>
          </cell>
        </row>
        <row r="6">
          <cell r="E6">
            <v>210</v>
          </cell>
        </row>
        <row r="7">
          <cell r="D7">
            <v>780.34</v>
          </cell>
          <cell r="E7">
            <v>76.94</v>
          </cell>
        </row>
        <row r="8">
          <cell r="D8">
            <v>127</v>
          </cell>
        </row>
        <row r="9">
          <cell r="D9">
            <v>17</v>
          </cell>
          <cell r="E9">
            <v>17</v>
          </cell>
        </row>
        <row r="10">
          <cell r="D10">
            <v>73.64</v>
          </cell>
          <cell r="E10">
            <v>20.91</v>
          </cell>
        </row>
        <row r="11">
          <cell r="E11">
            <v>14.74</v>
          </cell>
        </row>
        <row r="13">
          <cell r="D13">
            <v>2600.5</v>
          </cell>
          <cell r="E13">
            <v>2600.5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Slipstream">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5B817-4EE1-4FFD-9FCB-09A024924240}">
  <dimension ref="A1:F20"/>
  <sheetViews>
    <sheetView tabSelected="1" topLeftCell="E1" zoomScale="90" zoomScaleNormal="90" workbookViewId="0">
      <selection sqref="A1:A1048576"/>
    </sheetView>
  </sheetViews>
  <sheetFormatPr defaultColWidth="8.5703125" defaultRowHeight="15" x14ac:dyDescent="0.25"/>
  <cols>
    <col min="1" max="1" width="6.42578125" style="1" hidden="1" customWidth="1"/>
    <col min="2" max="2" width="68.42578125" style="1" hidden="1" customWidth="1"/>
    <col min="3" max="3" width="14.28515625" style="1" hidden="1" customWidth="1"/>
    <col min="4" max="4" width="0" style="1" hidden="1" customWidth="1"/>
    <col min="5" max="5" width="69.7109375" style="1" customWidth="1"/>
    <col min="6" max="6" width="21.42578125" style="1" customWidth="1"/>
    <col min="7" max="16384" width="8.5703125" style="1"/>
  </cols>
  <sheetData>
    <row r="1" spans="1:6" ht="46.5" x14ac:dyDescent="0.7">
      <c r="B1" s="2">
        <v>2025</v>
      </c>
      <c r="C1" s="2"/>
      <c r="E1" s="2">
        <v>2026</v>
      </c>
      <c r="F1" s="2"/>
    </row>
    <row r="2" spans="1:6" ht="15.75" customHeight="1" x14ac:dyDescent="0.25"/>
    <row r="3" spans="1:6" ht="57" customHeight="1" x14ac:dyDescent="0.3">
      <c r="B3" s="3" t="s">
        <v>0</v>
      </c>
      <c r="C3" s="4">
        <f>'[1]Admin Cap'!$I$3</f>
        <v>183339.29879999984</v>
      </c>
      <c r="E3" s="3" t="s">
        <v>1</v>
      </c>
      <c r="F3" s="4">
        <f>SUM('[2]CS&amp;S '!D5:O14)*0.42</f>
        <v>24505.2402</v>
      </c>
    </row>
    <row r="4" spans="1:6" ht="39" customHeight="1" x14ac:dyDescent="0.3">
      <c r="A4" s="5"/>
      <c r="B4" s="6" t="s">
        <v>2</v>
      </c>
      <c r="C4" s="4">
        <f>'[1]Admin Cap'!$I$4</f>
        <v>27685.200000000001</v>
      </c>
      <c r="E4" s="6" t="s">
        <v>2</v>
      </c>
      <c r="F4" s="4">
        <f>SUM('[2]CS&amp;S '!D3:O4)</f>
        <v>10890.779999999999</v>
      </c>
    </row>
    <row r="5" spans="1:6" ht="28.5" customHeight="1" x14ac:dyDescent="0.3">
      <c r="A5" s="5"/>
      <c r="B5" s="7"/>
      <c r="C5" s="7"/>
      <c r="E5" s="7"/>
      <c r="F5" s="7"/>
    </row>
    <row r="6" spans="1:6" ht="39.75" customHeight="1" x14ac:dyDescent="0.3">
      <c r="A6" s="5"/>
      <c r="B6" s="8"/>
      <c r="C6" s="9"/>
      <c r="E6" s="8"/>
      <c r="F6" s="9"/>
    </row>
    <row r="7" spans="1:6" ht="21" customHeight="1" x14ac:dyDescent="0.3">
      <c r="A7" s="5"/>
      <c r="B7" s="4" t="s">
        <v>3</v>
      </c>
      <c r="C7" s="4">
        <f>'[1]Admin Cap'!$I$7</f>
        <v>211024.49879999986</v>
      </c>
      <c r="E7" s="4" t="s">
        <v>3</v>
      </c>
      <c r="F7" s="4">
        <f>SUM(F3:F4)</f>
        <v>35396.020199999999</v>
      </c>
    </row>
    <row r="8" spans="1:6" ht="21" customHeight="1" x14ac:dyDescent="0.3">
      <c r="A8" s="5"/>
      <c r="B8" s="4" t="s">
        <v>4</v>
      </c>
      <c r="C8" s="10">
        <f>'[2]CS&amp;S '!R17</f>
        <v>0</v>
      </c>
      <c r="E8" s="4" t="s">
        <v>4</v>
      </c>
      <c r="F8" s="10">
        <v>-35000</v>
      </c>
    </row>
    <row r="9" spans="1:6" ht="18.75" x14ac:dyDescent="0.3">
      <c r="A9" s="5"/>
      <c r="B9" s="11" t="s">
        <v>5</v>
      </c>
      <c r="C9" s="4">
        <f>'[1]Admin Cap'!$I$9</f>
        <v>176024.49879999986</v>
      </c>
      <c r="E9" s="11" t="s">
        <v>5</v>
      </c>
      <c r="F9" s="4">
        <f>SUM(F7:F8)</f>
        <v>396.02019999999902</v>
      </c>
    </row>
    <row r="10" spans="1:6" ht="18.75" x14ac:dyDescent="0.3">
      <c r="A10" s="12"/>
      <c r="B10" s="13" t="s">
        <v>6</v>
      </c>
      <c r="C10" s="13">
        <f>'[1]Admin Cap'!$I$10</f>
        <v>231699</v>
      </c>
      <c r="E10" s="13" t="s">
        <v>6</v>
      </c>
      <c r="F10" s="13">
        <v>231699</v>
      </c>
    </row>
    <row r="11" spans="1:6" ht="15.75" x14ac:dyDescent="0.25">
      <c r="A11" s="12"/>
      <c r="B11" s="12" t="s">
        <v>7</v>
      </c>
      <c r="C11" s="12">
        <f>'[1]Admin Cap'!$I$11</f>
        <v>55674.501200000144</v>
      </c>
      <c r="E11" s="12" t="s">
        <v>7</v>
      </c>
      <c r="F11" s="12">
        <f>F10-F9</f>
        <v>231302.9798</v>
      </c>
    </row>
    <row r="12" spans="1:6" x14ac:dyDescent="0.25">
      <c r="A12" s="5"/>
    </row>
    <row r="13" spans="1:6" x14ac:dyDescent="0.25">
      <c r="A13" s="5"/>
    </row>
    <row r="14" spans="1:6" x14ac:dyDescent="0.25">
      <c r="A14" s="14"/>
      <c r="B14" s="15"/>
    </row>
    <row r="15" spans="1:6" x14ac:dyDescent="0.25">
      <c r="A15" s="14"/>
      <c r="B15" s="15"/>
    </row>
    <row r="16" spans="1:6" x14ac:dyDescent="0.25">
      <c r="A16" s="15"/>
      <c r="B16" s="15"/>
    </row>
    <row r="17" spans="1:3" x14ac:dyDescent="0.25">
      <c r="A17" s="15"/>
      <c r="B17" s="16"/>
      <c r="C17" s="17"/>
    </row>
    <row r="18" spans="1:3" x14ac:dyDescent="0.25">
      <c r="B18" s="16"/>
      <c r="C18" s="17"/>
    </row>
    <row r="19" spans="1:3" x14ac:dyDescent="0.25">
      <c r="B19" s="16" t="s">
        <v>8</v>
      </c>
    </row>
    <row r="20" spans="1:3" ht="18.75" x14ac:dyDescent="0.25">
      <c r="B20" s="18" t="s">
        <v>9</v>
      </c>
    </row>
  </sheetData>
  <mergeCells count="2">
    <mergeCell ref="B1:C1"/>
    <mergeCell ref="E1:F1"/>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Admin Cap</vt:lpstr>
    </vt:vector>
  </TitlesOfParts>
  <Company>State of Iowa - 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Hommer, Lindsay [HHS]</dc:creator>
  <cp:lastModifiedBy>Hommer, Lindsay [HHS]</cp:lastModifiedBy>
  <dcterms:created xsi:type="dcterms:W3CDTF">2025-12-16T15:21:42Z</dcterms:created>
  <dcterms:modified xsi:type="dcterms:W3CDTF">2025-12-16T15:22:34Z</dcterms:modified>
</cp:coreProperties>
</file>