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autoCompressPictures="0"/>
  <xr:revisionPtr revIDLastSave="0" documentId="8_{12F5E10F-FA9D-487B-95FB-8325E8B1C83A}" xr6:coauthVersionLast="47" xr6:coauthVersionMax="47" xr10:uidLastSave="{00000000-0000-0000-0000-000000000000}"/>
  <bookViews>
    <workbookView xWindow="30" yWindow="30" windowWidth="20460" windowHeight="10890" tabRatio="788" xr2:uid="{00000000-000D-0000-FFFF-FFFF00000000}"/>
  </bookViews>
  <sheets>
    <sheet name="Calendar" sheetId="14" r:id="rId1"/>
  </sheets>
  <definedNames>
    <definedName name="Calendar10Month">Calendar!$B$137</definedName>
    <definedName name="Calendar10MonthOption">MATCH(Calendar10Month,Months,0)</definedName>
    <definedName name="Calendar10Year">Calendar!$H$137</definedName>
    <definedName name="Calendar11Month">Calendar!$B$152</definedName>
    <definedName name="Calendar11MonthOption">MATCH(Calendar11Month,Months,0)</definedName>
    <definedName name="Calendar11Year">Calendar!$H$152</definedName>
    <definedName name="Calendar12Month">Calendar!$B$167</definedName>
    <definedName name="Calendar12MonthOption">MATCH(Calendar12Month,Months,0)</definedName>
    <definedName name="Calendar12Year">Calendar!$H$167</definedName>
    <definedName name="Calendar1Month">Calendar!$B$2</definedName>
    <definedName name="Calendar1MonthOption">MATCH(Calendar1Month,Months,0)</definedName>
    <definedName name="Calendar1Year">Calendar!$H$2</definedName>
    <definedName name="Calendar2Month">Calendar!$B$17</definedName>
    <definedName name="Calendar2MonthOption">MATCH(Calendar2Month,Months,0)</definedName>
    <definedName name="Calendar2Year">Calendar!$H$17</definedName>
    <definedName name="Calendar3Month">Calendar!$B$32</definedName>
    <definedName name="Calendar3MonthOption">MATCH(Calendar3Month,Months,0)</definedName>
    <definedName name="Calendar3Year">Calendar!$H$32</definedName>
    <definedName name="Calendar4Month">Calendar!$B$47</definedName>
    <definedName name="Calendar4MonthOption">MATCH(Calendar4Month,Months,0)</definedName>
    <definedName name="Calendar4Year">Calendar!$H$47</definedName>
    <definedName name="Calendar5Month">Calendar!$B$62</definedName>
    <definedName name="Calendar5MonthOption">MATCH(Calendar5Month,Months,0)</definedName>
    <definedName name="Calendar5Year">Calendar!$H$62</definedName>
    <definedName name="Calendar6Month">Calendar!$B$77</definedName>
    <definedName name="Calendar6MonthOption">MATCH(Calendar6Month,Months,0)</definedName>
    <definedName name="Calendar6Year">Calendar!$H$77</definedName>
    <definedName name="Calendar7Month">Calendar!$B$92</definedName>
    <definedName name="Calendar7MonthOption">MATCH(Calendar7Month,Months,0)</definedName>
    <definedName name="Calendar7Year">Calendar!$H$92</definedName>
    <definedName name="Calendar8Month">Calendar!$B$107</definedName>
    <definedName name="Calendar8MonthOption">MATCH(Calendar8Month,Months,0)</definedName>
    <definedName name="Calendar8Year">Calendar!$H$107</definedName>
    <definedName name="Calendar9Month">Calendar!$B$122</definedName>
    <definedName name="Calendar9MonthOption">MATCH(Calendar9Month,Months,0)</definedName>
    <definedName name="Calendar9Year">Calendar!$H$122</definedName>
    <definedName name="ColumnTitleRegion1..H12.1">Calendar!$B$3</definedName>
    <definedName name="ColumnTitleRegion10..H54.1">Calendar!$B$48</definedName>
    <definedName name="ColumnTitleRegion11..C56.1">Calendar!$B$48</definedName>
    <definedName name="ColumnTitleRegion12..D56.1">Calendar!$D$59</definedName>
    <definedName name="ColumnTitleRegion13..H68.1">Calendar!$B$63</definedName>
    <definedName name="ColumnTitleRegion14..C70.1">Calendar!$B$63</definedName>
    <definedName name="ColumnTitleRegion15..D70.1">Calendar!$D$74</definedName>
    <definedName name="ColumnTitleRegion16..H82.1">Calendar!$B$78</definedName>
    <definedName name="ColumnTitleRegion17..C84.1">Calendar!$B$78</definedName>
    <definedName name="ColumnTitleRegion18..D84.1">Calendar!$D$89</definedName>
    <definedName name="ColumnTitleRegion19..H96.1">Calendar!$B$93</definedName>
    <definedName name="ColumnTitleRegion2..C14.1">Calendar!$B$3</definedName>
    <definedName name="ColumnTitleRegion20..C98.1">Calendar!$B$93</definedName>
    <definedName name="ColumnTitleRegion21..D98.1">Calendar!$D$104</definedName>
    <definedName name="ColumnTitleRegion22..H110.1">Calendar!$B$108</definedName>
    <definedName name="ColumnTitleRegion23..C112.1">Calendar!$B$108</definedName>
    <definedName name="ColumnTitleRegion24..D112.1">Calendar!$D$119</definedName>
    <definedName name="ColumnTitleRegion25..H124.1">Calendar!$B$123</definedName>
    <definedName name="ColumnTitleRegion26..C126.1">Calendar!$B$123</definedName>
    <definedName name="ColumnTitleRegion27..D126.1">Calendar!$D$134</definedName>
    <definedName name="ColumnTitleRegion28..H138.1">Calendar!$B$138</definedName>
    <definedName name="ColumnTitleRegion29..C140.1">Calendar!$B$138</definedName>
    <definedName name="ColumnTitleRegion3..D14.1">Calendar!$D$14</definedName>
    <definedName name="ColumnTitleRegion30..D140.1">Calendar!$D$149</definedName>
    <definedName name="ColumnTitleRegion31..H152.1">Calendar!$B$153</definedName>
    <definedName name="ColumnTitleRegion32..C154.1">Calendar!$B$153</definedName>
    <definedName name="ColumnTitleRegion33..D154.1">Calendar!$D$164</definedName>
    <definedName name="ColumnTitleRegion34..H166.1">Calendar!$B$168</definedName>
    <definedName name="ColumnTitleRegion35..C168.1">Calendar!$B$168</definedName>
    <definedName name="ColumnTitleRegion36..D168.1">Calendar!$D$179</definedName>
    <definedName name="ColumnTitleRegion4..H26.1">Calendar!$B$18</definedName>
    <definedName name="ColumnTitleRegion5..C28.1">Calendar!$B$18</definedName>
    <definedName name="ColumnTitleRegion6..D28.1">Calendar!$D$29</definedName>
    <definedName name="ColumnTitleRegion7..H40.1">Calendar!$B$33</definedName>
    <definedName name="ColumnTitleRegion8..C42.1">Calendar!$B$33</definedName>
    <definedName name="ColumnTitleRegion9..D42.1">Calendar!$D$44</definedName>
    <definedName name="Days">{0,1,2,3,4,5,6}</definedName>
    <definedName name="Months">{"January","February","March","April","May","June","July","August","September","October","November","December"}</definedName>
    <definedName name="_xlnm.Print_Area" localSheetId="0">Calendar!$B$2:$I$180</definedName>
    <definedName name="WeekdayOption">MATCH(WeekStart,Weekdays,0)+10</definedName>
    <definedName name="Weekdays">{"Monday","Tuesday","Wednesday","Thursday","Friday","Saturday","Sunday"}</definedName>
    <definedName name="WeekStart">Calendar!$B$3</definedName>
    <definedName name="WeekStartValue">IF(WeekStart="Monday",2,1)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" i="14" l="1"/>
  <c r="H17" i="14" l="1"/>
  <c r="B4" i="14" a="1"/>
  <c r="B4" i="14" s="1"/>
  <c r="B6" i="14" a="1"/>
  <c r="H6" i="14" s="1"/>
  <c r="B8" i="14" a="1"/>
  <c r="E8" i="14" s="1"/>
  <c r="B10" i="14" a="1"/>
  <c r="G10" i="14" s="1"/>
  <c r="B12" i="14" a="1"/>
  <c r="G12" i="14" s="1"/>
  <c r="B14" i="14" a="1"/>
  <c r="B14" i="14" s="1"/>
  <c r="B17" i="14"/>
  <c r="F6" i="14" l="1"/>
  <c r="B6" i="14"/>
  <c r="D6" i="14"/>
  <c r="C6" i="14"/>
  <c r="F12" i="14"/>
  <c r="D12" i="14"/>
  <c r="E6" i="14"/>
  <c r="G6" i="14"/>
  <c r="H4" i="14"/>
  <c r="H3" i="14" s="1"/>
  <c r="B21" i="14" a="1"/>
  <c r="C21" i="14" s="1"/>
  <c r="E10" i="14"/>
  <c r="B10" i="14"/>
  <c r="C4" i="14"/>
  <c r="C3" i="14" s="1"/>
  <c r="D4" i="14"/>
  <c r="D3" i="14" s="1"/>
  <c r="F10" i="14"/>
  <c r="F4" i="14"/>
  <c r="F3" i="14" s="1"/>
  <c r="E4" i="14"/>
  <c r="E3" i="14" s="1"/>
  <c r="C8" i="14"/>
  <c r="F8" i="14"/>
  <c r="G8" i="14"/>
  <c r="B27" i="14" a="1"/>
  <c r="B27" i="14" s="1"/>
  <c r="B19" i="14" a="1"/>
  <c r="B19" i="14" s="1"/>
  <c r="B18" i="14" s="1"/>
  <c r="B29" i="14" a="1"/>
  <c r="C29" i="14" s="1"/>
  <c r="B25" i="14" a="1"/>
  <c r="B25" i="14" s="1"/>
  <c r="B12" i="14"/>
  <c r="C10" i="14"/>
  <c r="H8" i="14"/>
  <c r="C12" i="14"/>
  <c r="C14" i="14"/>
  <c r="E12" i="14"/>
  <c r="B23" i="14" a="1"/>
  <c r="F23" i="14" s="1"/>
  <c r="H10" i="14"/>
  <c r="D10" i="14"/>
  <c r="H12" i="14"/>
  <c r="D8" i="14"/>
  <c r="B8" i="14"/>
  <c r="G4" i="14"/>
  <c r="G3" i="14" s="1"/>
  <c r="B32" i="14"/>
  <c r="H32" i="14"/>
  <c r="F21" i="14" l="1"/>
  <c r="H21" i="14"/>
  <c r="G21" i="14"/>
  <c r="B21" i="14"/>
  <c r="E21" i="14"/>
  <c r="D21" i="14"/>
  <c r="H47" i="14"/>
  <c r="G19" i="14"/>
  <c r="G18" i="14" s="1"/>
  <c r="F19" i="14"/>
  <c r="F18" i="14" s="1"/>
  <c r="D19" i="14"/>
  <c r="D18" i="14" s="1"/>
  <c r="D25" i="14"/>
  <c r="B29" i="14"/>
  <c r="H19" i="14"/>
  <c r="H18" i="14" s="1"/>
  <c r="H25" i="14"/>
  <c r="C19" i="14"/>
  <c r="C18" i="14" s="1"/>
  <c r="E19" i="14"/>
  <c r="E18" i="14" s="1"/>
  <c r="B23" i="14"/>
  <c r="C25" i="14"/>
  <c r="E25" i="14"/>
  <c r="G25" i="14"/>
  <c r="E27" i="14"/>
  <c r="F27" i="14"/>
  <c r="G27" i="14"/>
  <c r="F25" i="14"/>
  <c r="H27" i="14"/>
  <c r="D27" i="14"/>
  <c r="C27" i="14"/>
  <c r="C23" i="14"/>
  <c r="D23" i="14"/>
  <c r="E23" i="14"/>
  <c r="B38" i="14" a="1"/>
  <c r="B38" i="14" s="1"/>
  <c r="B44" i="14" a="1"/>
  <c r="C44" i="14" s="1"/>
  <c r="B40" i="14" a="1"/>
  <c r="H40" i="14" s="1"/>
  <c r="B36" i="14" a="1"/>
  <c r="D36" i="14" s="1"/>
  <c r="B34" i="14" a="1"/>
  <c r="G34" i="14" s="1"/>
  <c r="G33" i="14" s="1"/>
  <c r="B42" i="14" a="1"/>
  <c r="H42" i="14" s="1"/>
  <c r="G23" i="14"/>
  <c r="H23" i="14"/>
  <c r="B47" i="14"/>
  <c r="B59" i="14" l="1" a="1"/>
  <c r="C59" i="14" s="1"/>
  <c r="G38" i="14"/>
  <c r="C38" i="14"/>
  <c r="E42" i="14"/>
  <c r="B44" i="14"/>
  <c r="D42" i="14"/>
  <c r="F38" i="14"/>
  <c r="B42" i="14"/>
  <c r="E38" i="14"/>
  <c r="H36" i="14"/>
  <c r="B36" i="14"/>
  <c r="B40" i="14"/>
  <c r="F40" i="14"/>
  <c r="B34" i="14"/>
  <c r="B33" i="14" s="1"/>
  <c r="F34" i="14"/>
  <c r="F33" i="14" s="1"/>
  <c r="E34" i="14"/>
  <c r="E33" i="14" s="1"/>
  <c r="C34" i="14"/>
  <c r="C33" i="14" s="1"/>
  <c r="H38" i="14"/>
  <c r="E36" i="14"/>
  <c r="B57" i="14" a="1"/>
  <c r="E57" i="14" s="1"/>
  <c r="H62" i="14"/>
  <c r="D38" i="14"/>
  <c r="D34" i="14"/>
  <c r="D33" i="14" s="1"/>
  <c r="D40" i="14"/>
  <c r="C40" i="14"/>
  <c r="E40" i="14"/>
  <c r="G40" i="14"/>
  <c r="B55" i="14" a="1"/>
  <c r="D55" i="14" s="1"/>
  <c r="B49" i="14" a="1"/>
  <c r="G49" i="14" s="1"/>
  <c r="G48" i="14" s="1"/>
  <c r="G36" i="14"/>
  <c r="C36" i="14"/>
  <c r="H34" i="14"/>
  <c r="H33" i="14" s="1"/>
  <c r="F36" i="14"/>
  <c r="C42" i="14"/>
  <c r="F42" i="14"/>
  <c r="G42" i="14"/>
  <c r="B53" i="14" a="1"/>
  <c r="H53" i="14" s="1"/>
  <c r="B51" i="14" a="1"/>
  <c r="B51" i="14" s="1"/>
  <c r="B62" i="14"/>
  <c r="B59" i="14" l="1"/>
  <c r="H57" i="14"/>
  <c r="E55" i="14"/>
  <c r="C49" i="14"/>
  <c r="C48" i="14" s="1"/>
  <c r="G51" i="14"/>
  <c r="F51" i="14"/>
  <c r="B77" i="14"/>
  <c r="H51" i="14"/>
  <c r="G53" i="14"/>
  <c r="D51" i="14"/>
  <c r="H77" i="14"/>
  <c r="B53" i="14"/>
  <c r="B49" i="14"/>
  <c r="B48" i="14" s="1"/>
  <c r="F49" i="14"/>
  <c r="F48" i="14" s="1"/>
  <c r="C53" i="14"/>
  <c r="D53" i="14"/>
  <c r="H55" i="14"/>
  <c r="H49" i="14"/>
  <c r="H48" i="14" s="1"/>
  <c r="E49" i="14"/>
  <c r="E48" i="14" s="1"/>
  <c r="E51" i="14"/>
  <c r="F53" i="14"/>
  <c r="D49" i="14"/>
  <c r="D48" i="14" s="1"/>
  <c r="E53" i="14"/>
  <c r="C55" i="14"/>
  <c r="G55" i="14"/>
  <c r="B55" i="14"/>
  <c r="F57" i="14"/>
  <c r="B57" i="14"/>
  <c r="C57" i="14"/>
  <c r="F55" i="14"/>
  <c r="D57" i="14"/>
  <c r="G57" i="14"/>
  <c r="C51" i="14"/>
  <c r="B68" i="14" a="1"/>
  <c r="E68" i="14" s="1"/>
  <c r="B74" i="14" a="1"/>
  <c r="C74" i="14" s="1"/>
  <c r="B70" i="14" a="1"/>
  <c r="E70" i="14" s="1"/>
  <c r="B66" i="14" a="1"/>
  <c r="E66" i="14" s="1"/>
  <c r="B72" i="14" a="1"/>
  <c r="F72" i="14" s="1"/>
  <c r="B64" i="14" a="1"/>
  <c r="B64" i="14" s="1"/>
  <c r="B63" i="14" s="1"/>
  <c r="B81" i="14" l="1" a="1"/>
  <c r="B81" i="14" s="1"/>
  <c r="B89" i="14" a="1"/>
  <c r="B87" i="14" a="1"/>
  <c r="E87" i="14" s="1"/>
  <c r="B72" i="14"/>
  <c r="D68" i="14"/>
  <c r="C66" i="14"/>
  <c r="H66" i="14"/>
  <c r="B66" i="14"/>
  <c r="F68" i="14"/>
  <c r="B79" i="14" a="1"/>
  <c r="B85" i="14" a="1"/>
  <c r="D85" i="14" s="1"/>
  <c r="G66" i="14"/>
  <c r="B92" i="14"/>
  <c r="H92" i="14"/>
  <c r="F66" i="14"/>
  <c r="D66" i="14"/>
  <c r="B83" i="14" a="1"/>
  <c r="C83" i="14" s="1"/>
  <c r="H68" i="14"/>
  <c r="B74" i="14"/>
  <c r="D70" i="14"/>
  <c r="H64" i="14"/>
  <c r="H63" i="14" s="1"/>
  <c r="G72" i="14"/>
  <c r="D72" i="14"/>
  <c r="C68" i="14"/>
  <c r="G68" i="14"/>
  <c r="B68" i="14"/>
  <c r="G70" i="14"/>
  <c r="B70" i="14"/>
  <c r="C70" i="14"/>
  <c r="F64" i="14"/>
  <c r="F63" i="14" s="1"/>
  <c r="E64" i="14"/>
  <c r="E63" i="14" s="1"/>
  <c r="C64" i="14"/>
  <c r="C63" i="14" s="1"/>
  <c r="H72" i="14"/>
  <c r="G64" i="14"/>
  <c r="G63" i="14" s="1"/>
  <c r="H70" i="14"/>
  <c r="C72" i="14"/>
  <c r="F70" i="14"/>
  <c r="D64" i="14"/>
  <c r="D63" i="14" s="1"/>
  <c r="E72" i="14"/>
  <c r="C81" i="14" l="1"/>
  <c r="E81" i="14"/>
  <c r="D81" i="14"/>
  <c r="H81" i="14"/>
  <c r="F81" i="14"/>
  <c r="B104" i="14" a="1"/>
  <c r="C104" i="14" s="1"/>
  <c r="G81" i="14"/>
  <c r="C87" i="14"/>
  <c r="B87" i="14"/>
  <c r="F87" i="14"/>
  <c r="B98" i="14" a="1"/>
  <c r="D98" i="14" s="1"/>
  <c r="G85" i="14"/>
  <c r="B107" i="14"/>
  <c r="C85" i="14"/>
  <c r="H87" i="14"/>
  <c r="B100" i="14" a="1"/>
  <c r="H100" i="14" s="1"/>
  <c r="G87" i="14"/>
  <c r="D87" i="14"/>
  <c r="B89" i="14"/>
  <c r="C89" i="14"/>
  <c r="C79" i="14"/>
  <c r="C78" i="14" s="1"/>
  <c r="B79" i="14"/>
  <c r="B78" i="14" s="1"/>
  <c r="B96" i="14" a="1"/>
  <c r="B94" i="14" a="1"/>
  <c r="E79" i="14"/>
  <c r="E78" i="14" s="1"/>
  <c r="H107" i="14"/>
  <c r="B102" i="14" a="1"/>
  <c r="H102" i="14" s="1"/>
  <c r="H79" i="14"/>
  <c r="H78" i="14" s="1"/>
  <c r="F79" i="14"/>
  <c r="F78" i="14" s="1"/>
  <c r="G79" i="14"/>
  <c r="G78" i="14" s="1"/>
  <c r="D79" i="14"/>
  <c r="D78" i="14" s="1"/>
  <c r="E83" i="14"/>
  <c r="H83" i="14"/>
  <c r="F83" i="14"/>
  <c r="G83" i="14"/>
  <c r="D83" i="14"/>
  <c r="B83" i="14"/>
  <c r="B85" i="14"/>
  <c r="F85" i="14"/>
  <c r="H85" i="14"/>
  <c r="E85" i="14"/>
  <c r="B98" i="14" l="1"/>
  <c r="B104" i="14"/>
  <c r="B109" i="14" a="1"/>
  <c r="H109" i="14" s="1"/>
  <c r="H108" i="14" s="1"/>
  <c r="F98" i="14"/>
  <c r="B119" i="14" a="1"/>
  <c r="B119" i="14" s="1"/>
  <c r="G98" i="14"/>
  <c r="B113" i="14" a="1"/>
  <c r="E113" i="14" s="1"/>
  <c r="B111" i="14" a="1"/>
  <c r="B111" i="14" s="1"/>
  <c r="D100" i="14"/>
  <c r="C98" i="14"/>
  <c r="B122" i="14"/>
  <c r="E98" i="14"/>
  <c r="H98" i="14"/>
  <c r="F100" i="14"/>
  <c r="G100" i="14"/>
  <c r="C100" i="14"/>
  <c r="B102" i="14"/>
  <c r="D102" i="14"/>
  <c r="F102" i="14"/>
  <c r="C102" i="14"/>
  <c r="H122" i="14"/>
  <c r="B117" i="14" a="1"/>
  <c r="E117" i="14" s="1"/>
  <c r="B115" i="14" a="1"/>
  <c r="B115" i="14" s="1"/>
  <c r="B100" i="14"/>
  <c r="E100" i="14"/>
  <c r="E96" i="14"/>
  <c r="G96" i="14"/>
  <c r="F96" i="14"/>
  <c r="B96" i="14"/>
  <c r="H96" i="14"/>
  <c r="D96" i="14"/>
  <c r="C96" i="14"/>
  <c r="G94" i="14"/>
  <c r="G93" i="14" s="1"/>
  <c r="E94" i="14"/>
  <c r="E93" i="14" s="1"/>
  <c r="C94" i="14"/>
  <c r="C93" i="14" s="1"/>
  <c r="B94" i="14"/>
  <c r="B93" i="14" s="1"/>
  <c r="H94" i="14"/>
  <c r="H93" i="14" s="1"/>
  <c r="D94" i="14"/>
  <c r="D93" i="14" s="1"/>
  <c r="F94" i="14"/>
  <c r="F93" i="14" s="1"/>
  <c r="E102" i="14"/>
  <c r="G102" i="14"/>
  <c r="D109" i="14" l="1"/>
  <c r="D108" i="14" s="1"/>
  <c r="C109" i="14"/>
  <c r="C108" i="14" s="1"/>
  <c r="C119" i="14"/>
  <c r="D111" i="14"/>
  <c r="G109" i="14"/>
  <c r="G108" i="14" s="1"/>
  <c r="B128" i="14" a="1"/>
  <c r="C128" i="14" s="1"/>
  <c r="F109" i="14"/>
  <c r="F108" i="14" s="1"/>
  <c r="E109" i="14"/>
  <c r="E108" i="14" s="1"/>
  <c r="C111" i="14"/>
  <c r="B109" i="14"/>
  <c r="B108" i="14" s="1"/>
  <c r="B124" i="14" a="1"/>
  <c r="F124" i="14" s="1"/>
  <c r="F123" i="14" s="1"/>
  <c r="C113" i="14"/>
  <c r="B132" i="14" a="1"/>
  <c r="G132" i="14" s="1"/>
  <c r="B113" i="14"/>
  <c r="G113" i="14"/>
  <c r="H113" i="14"/>
  <c r="H111" i="14"/>
  <c r="E111" i="14"/>
  <c r="G111" i="14"/>
  <c r="F111" i="14"/>
  <c r="B137" i="14"/>
  <c r="B130" i="14" a="1"/>
  <c r="E130" i="14" s="1"/>
  <c r="D113" i="14"/>
  <c r="F113" i="14"/>
  <c r="B134" i="14" a="1"/>
  <c r="B134" i="14" s="1"/>
  <c r="H137" i="14"/>
  <c r="C115" i="14"/>
  <c r="D115" i="14"/>
  <c r="B126" i="14" a="1"/>
  <c r="F126" i="14" s="1"/>
  <c r="G115" i="14"/>
  <c r="H115" i="14"/>
  <c r="H117" i="14"/>
  <c r="G117" i="14"/>
  <c r="B117" i="14"/>
  <c r="E115" i="14"/>
  <c r="D117" i="14"/>
  <c r="F117" i="14"/>
  <c r="F115" i="14"/>
  <c r="C117" i="14"/>
  <c r="H128" i="14" l="1"/>
  <c r="E128" i="14"/>
  <c r="D128" i="14"/>
  <c r="G128" i="14"/>
  <c r="B128" i="14"/>
  <c r="F128" i="14"/>
  <c r="H124" i="14"/>
  <c r="H123" i="14" s="1"/>
  <c r="B143" i="14" a="1"/>
  <c r="D143" i="14" s="1"/>
  <c r="H132" i="14"/>
  <c r="C132" i="14"/>
  <c r="C124" i="14"/>
  <c r="C123" i="14" s="1"/>
  <c r="B130" i="14"/>
  <c r="E124" i="14"/>
  <c r="E123" i="14" s="1"/>
  <c r="B124" i="14"/>
  <c r="B123" i="14" s="1"/>
  <c r="D132" i="14"/>
  <c r="B139" i="14" a="1"/>
  <c r="F139" i="14" s="1"/>
  <c r="F138" i="14" s="1"/>
  <c r="B147" i="14" a="1"/>
  <c r="F147" i="14" s="1"/>
  <c r="B149" i="14" a="1"/>
  <c r="B149" i="14" s="1"/>
  <c r="B132" i="14"/>
  <c r="E132" i="14"/>
  <c r="D124" i="14"/>
  <c r="D123" i="14" s="1"/>
  <c r="G124" i="14"/>
  <c r="G123" i="14" s="1"/>
  <c r="H126" i="14"/>
  <c r="B145" i="14" a="1"/>
  <c r="C145" i="14" s="1"/>
  <c r="E126" i="14"/>
  <c r="H152" i="14"/>
  <c r="G130" i="14"/>
  <c r="D130" i="14"/>
  <c r="B152" i="14"/>
  <c r="H130" i="14"/>
  <c r="F132" i="14"/>
  <c r="F130" i="14"/>
  <c r="C134" i="14"/>
  <c r="B141" i="14" a="1"/>
  <c r="G141" i="14" s="1"/>
  <c r="D126" i="14"/>
  <c r="C130" i="14"/>
  <c r="G126" i="14"/>
  <c r="C126" i="14"/>
  <c r="B126" i="14"/>
  <c r="B143" i="14" l="1"/>
  <c r="C143" i="14"/>
  <c r="H143" i="14"/>
  <c r="E143" i="14"/>
  <c r="F143" i="14"/>
  <c r="G143" i="14"/>
  <c r="D139" i="14"/>
  <c r="D138" i="14" s="1"/>
  <c r="C139" i="14"/>
  <c r="C138" i="14" s="1"/>
  <c r="H139" i="14"/>
  <c r="H138" i="14" s="1"/>
  <c r="E139" i="14"/>
  <c r="E138" i="14" s="1"/>
  <c r="H145" i="14"/>
  <c r="G145" i="14"/>
  <c r="G147" i="14"/>
  <c r="E147" i="14"/>
  <c r="B164" i="14" a="1"/>
  <c r="B164" i="14" s="1"/>
  <c r="B156" i="14" a="1"/>
  <c r="F156" i="14" s="1"/>
  <c r="B147" i="14"/>
  <c r="G139" i="14"/>
  <c r="G138" i="14" s="1"/>
  <c r="H147" i="14"/>
  <c r="B139" i="14"/>
  <c r="B138" i="14" s="1"/>
  <c r="B167" i="14"/>
  <c r="B158" i="14" a="1"/>
  <c r="B158" i="14" s="1"/>
  <c r="C149" i="14"/>
  <c r="B160" i="14" a="1"/>
  <c r="B160" i="14" s="1"/>
  <c r="D147" i="14"/>
  <c r="C147" i="14"/>
  <c r="H167" i="14"/>
  <c r="B162" i="14" a="1"/>
  <c r="F162" i="14" s="1"/>
  <c r="B145" i="14"/>
  <c r="E145" i="14"/>
  <c r="B141" i="14"/>
  <c r="B154" i="14" a="1"/>
  <c r="B154" i="14" s="1"/>
  <c r="B153" i="14" s="1"/>
  <c r="E141" i="14"/>
  <c r="F145" i="14"/>
  <c r="D145" i="14"/>
  <c r="H141" i="14"/>
  <c r="F141" i="14"/>
  <c r="D141" i="14"/>
  <c r="C141" i="14"/>
  <c r="H156" i="14" l="1"/>
  <c r="B177" i="14" a="1"/>
  <c r="C177" i="14" s="1"/>
  <c r="C164" i="14"/>
  <c r="D156" i="14"/>
  <c r="E156" i="14"/>
  <c r="B156" i="14"/>
  <c r="G156" i="14"/>
  <c r="C156" i="14"/>
  <c r="D158" i="14"/>
  <c r="G158" i="14"/>
  <c r="H158" i="14"/>
  <c r="C158" i="14"/>
  <c r="E158" i="14"/>
  <c r="F158" i="14"/>
  <c r="B169" i="14" a="1"/>
  <c r="D169" i="14" s="1"/>
  <c r="D168" i="14" s="1"/>
  <c r="B173" i="14" a="1"/>
  <c r="B173" i="14" s="1"/>
  <c r="D154" i="14"/>
  <c r="D153" i="14" s="1"/>
  <c r="F160" i="14"/>
  <c r="B171" i="14" a="1"/>
  <c r="G171" i="14" s="1"/>
  <c r="G162" i="14"/>
  <c r="B175" i="14" a="1"/>
  <c r="F175" i="14" s="1"/>
  <c r="E154" i="14"/>
  <c r="E153" i="14" s="1"/>
  <c r="G160" i="14"/>
  <c r="D162" i="14"/>
  <c r="E160" i="14"/>
  <c r="H160" i="14"/>
  <c r="H162" i="14"/>
  <c r="B179" i="14" a="1"/>
  <c r="C179" i="14" s="1"/>
  <c r="H154" i="14"/>
  <c r="H153" i="14" s="1"/>
  <c r="F154" i="14"/>
  <c r="F153" i="14" s="1"/>
  <c r="C160" i="14"/>
  <c r="D160" i="14"/>
  <c r="C162" i="14"/>
  <c r="B162" i="14"/>
  <c r="C154" i="14"/>
  <c r="C153" i="14" s="1"/>
  <c r="G154" i="14"/>
  <c r="G153" i="14" s="1"/>
  <c r="E162" i="14"/>
  <c r="E177" i="14" l="1"/>
  <c r="G177" i="14"/>
  <c r="F177" i="14"/>
  <c r="B177" i="14"/>
  <c r="D177" i="14"/>
  <c r="H177" i="14"/>
  <c r="C175" i="14"/>
  <c r="C169" i="14"/>
  <c r="C168" i="14" s="1"/>
  <c r="G169" i="14"/>
  <c r="G168" i="14" s="1"/>
  <c r="H169" i="14"/>
  <c r="H168" i="14" s="1"/>
  <c r="B169" i="14"/>
  <c r="B168" i="14" s="1"/>
  <c r="H175" i="14"/>
  <c r="E169" i="14"/>
  <c r="E168" i="14" s="1"/>
  <c r="F169" i="14"/>
  <c r="F168" i="14" s="1"/>
  <c r="B175" i="14"/>
  <c r="D173" i="14"/>
  <c r="H173" i="14"/>
  <c r="E173" i="14"/>
  <c r="F173" i="14"/>
  <c r="C173" i="14"/>
  <c r="G173" i="14"/>
  <c r="C171" i="14"/>
  <c r="H171" i="14"/>
  <c r="E171" i="14"/>
  <c r="B171" i="14"/>
  <c r="F171" i="14"/>
  <c r="D171" i="14"/>
  <c r="B179" i="14"/>
  <c r="D175" i="14"/>
  <c r="G175" i="14"/>
  <c r="E175" i="14"/>
</calcChain>
</file>

<file path=xl/sharedStrings.xml><?xml version="1.0" encoding="utf-8"?>
<sst xmlns="http://schemas.openxmlformats.org/spreadsheetml/2006/main" count="44" uniqueCount="19">
  <si>
    <t>September</t>
  </si>
  <si>
    <t>MONDAY</t>
  </si>
  <si>
    <t>Notes:</t>
  </si>
  <si>
    <t>Semester 1 Starts</t>
  </si>
  <si>
    <t>Teacher on Vacation until 9/22</t>
  </si>
  <si>
    <t>No Lessons</t>
  </si>
  <si>
    <t>No lessons</t>
  </si>
  <si>
    <t>Lessons Resume</t>
  </si>
  <si>
    <t>Thanksgivving Vacation</t>
  </si>
  <si>
    <t>Thanksgiving Vacation</t>
  </si>
  <si>
    <t>Make up lessons</t>
  </si>
  <si>
    <t>Semester 2 begins</t>
  </si>
  <si>
    <t>Christmas Vacation until Jan. 5th</t>
  </si>
  <si>
    <t xml:space="preserve">Christmas Vacation </t>
  </si>
  <si>
    <t>Happy New Year!</t>
  </si>
  <si>
    <t xml:space="preserve">Semester 3 begins </t>
  </si>
  <si>
    <t>Semester 3 begins</t>
  </si>
  <si>
    <t>Make up Lessons</t>
  </si>
  <si>
    <t>Memorial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</si>
</sst>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5" x14ac:knownFonts="1">
    <font>
      <sz val="1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8"/>
      <name val="Arial"/>
      <family val="2"/>
    </font>
    <font>
      <b/>
      <sz val="11"/>
      <color theme="0"/>
      <name val="Franklin Gothic Book"/>
      <family val="2"/>
      <scheme val="minor"/>
    </font>
    <font>
      <b/>
      <sz val="14"/>
      <color theme="0"/>
      <name val="Franklin Gothic Book"/>
      <family val="2"/>
      <scheme val="minor"/>
    </font>
    <font>
      <b/>
      <sz val="28"/>
      <color theme="0"/>
      <name val="Franklin Gothic Demi"/>
      <family val="2"/>
      <scheme val="major"/>
    </font>
    <font>
      <sz val="36"/>
      <color theme="4" tint="-0.24994659260841701"/>
      <name val="Franklin Gothic Book"/>
      <family val="2"/>
      <scheme val="minor"/>
    </font>
    <font>
      <b/>
      <sz val="11"/>
      <color theme="3"/>
      <name val="Franklin Gothic Demi"/>
      <family val="2"/>
      <scheme val="major"/>
    </font>
    <font>
      <sz val="16"/>
      <color theme="1"/>
      <name val="Franklin Gothic Book"/>
      <family val="2"/>
      <scheme val="minor"/>
    </font>
    <font>
      <b/>
      <sz val="11"/>
      <color theme="0"/>
      <name val="Franklin Gothic Demi"/>
      <family val="2"/>
      <scheme val="major"/>
    </font>
    <font>
      <sz val="11"/>
      <name val="Franklin Gothic Book"/>
      <family val="2"/>
      <scheme val="minor"/>
    </font>
    <font>
      <sz val="11"/>
      <color theme="1"/>
      <name val="Franklin Gothic Demi"/>
      <family val="2"/>
      <scheme val="major"/>
    </font>
    <font>
      <sz val="11"/>
      <color indexed="63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i/>
      <sz val="11"/>
      <color theme="3" tint="-0.24994659260841701"/>
      <name val="Franklin Gothic Book"/>
      <family val="2"/>
      <scheme val="minor"/>
    </font>
    <font>
      <sz val="11"/>
      <name val="Franklin Gothic Demi"/>
      <family val="2"/>
      <scheme val="major"/>
    </font>
    <font>
      <sz val="36"/>
      <color theme="1"/>
      <name val="Franklin Gothic Demi"/>
      <family val="2"/>
      <scheme val="major"/>
    </font>
    <font>
      <b/>
      <sz val="36"/>
      <color theme="1"/>
      <name val="Franklin Gothic Demi"/>
      <family val="2"/>
      <scheme val="major"/>
    </font>
    <font>
      <sz val="10"/>
      <name val="Franklin Gothic Demi"/>
      <family val="2"/>
      <scheme val="major"/>
    </font>
    <font>
      <sz val="16"/>
      <color theme="1"/>
      <name val="Franklin Gothic Demi"/>
      <family val="2"/>
      <scheme val="major"/>
    </font>
    <font>
      <sz val="36"/>
      <name val="Franklin Gothic Demi"/>
      <family val="2"/>
      <scheme val="major"/>
    </font>
    <font>
      <sz val="36"/>
      <color theme="4" tint="-0.24994659260841701"/>
      <name val="Franklin Gothic Demi"/>
      <family val="2"/>
      <scheme val="major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CC"/>
      </patternFill>
    </fill>
    <fill>
      <patternFill patternType="solid">
        <fgColor theme="1"/>
        <bgColor indexed="64"/>
      </patternFill>
    </fill>
    <fill>
      <patternFill patternType="solid">
        <fgColor theme="1"/>
      </patternFill>
    </fill>
  </fills>
  <borders count="2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0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</borders>
  <cellStyleXfs count="16">
    <xf numFmtId="0" fontId="0" fillId="0" borderId="0" applyFill="0" applyBorder="0" applyProtection="0"/>
    <xf numFmtId="0" fontId="14" fillId="3" borderId="0" applyNumberFormat="0" applyBorder="0" applyAlignment="0" applyProtection="0"/>
    <xf numFmtId="0" fontId="8" fillId="0" borderId="0" applyNumberFormat="0" applyFill="0" applyProtection="0">
      <alignment horizontal="left" indent="3"/>
    </xf>
    <xf numFmtId="0" fontId="5" fillId="4" borderId="1" applyNumberFormat="0" applyAlignment="0" applyProtection="0"/>
    <xf numFmtId="0" fontId="6" fillId="5" borderId="2" applyNumberFormat="0" applyProtection="0">
      <alignment vertical="center"/>
    </xf>
    <xf numFmtId="164" fontId="10" fillId="0" borderId="9" applyFill="0" applyProtection="0">
      <alignment horizontal="left" vertical="center" wrapText="1" indent="1"/>
    </xf>
    <xf numFmtId="164" fontId="13" fillId="0" borderId="6" applyFill="0" applyProtection="0">
      <alignment horizontal="left" vertical="top" wrapText="1" indent="1"/>
    </xf>
    <xf numFmtId="164" fontId="3" fillId="0" borderId="0" applyNumberFormat="0" applyFill="0" applyProtection="0">
      <alignment horizontal="left" vertical="top" wrapText="1" indent="1"/>
    </xf>
    <xf numFmtId="164" fontId="12" fillId="0" borderId="8" applyNumberFormat="0" applyFill="0" applyProtection="0">
      <alignment horizontal="left" vertical="center" wrapText="1" indent="1"/>
    </xf>
    <xf numFmtId="0" fontId="7" fillId="6" borderId="0" applyNumberFormat="0" applyBorder="0" applyProtection="0">
      <alignment horizontal="center"/>
    </xf>
    <xf numFmtId="0" fontId="11" fillId="9" borderId="3" applyNumberFormat="0" applyProtection="0">
      <alignment horizontal="left" vertical="center" indent="1"/>
    </xf>
    <xf numFmtId="0" fontId="11" fillId="6" borderId="3" applyNumberFormat="0" applyProtection="0">
      <alignment horizontal="left" indent="1"/>
    </xf>
    <xf numFmtId="0" fontId="9" fillId="0" borderId="0" applyNumberFormat="0" applyFill="0" applyBorder="0" applyAlignment="0" applyProtection="0"/>
    <xf numFmtId="0" fontId="12" fillId="7" borderId="10" applyNumberFormat="0" applyFont="0" applyAlignment="0" applyProtection="0"/>
    <xf numFmtId="0" fontId="16" fillId="0" borderId="0" applyNumberFormat="0" applyFill="0" applyBorder="0" applyAlignment="0" applyProtection="0"/>
    <xf numFmtId="0" fontId="15" fillId="0" borderId="11" applyNumberFormat="0" applyFill="0" applyAlignment="0" applyProtection="0"/>
  </cellStyleXfs>
  <cellXfs count="44">
    <xf numFmtId="0" fontId="0" fillId="0" borderId="0" xfId="0"/>
    <xf numFmtId="0" fontId="2" fillId="0" borderId="6" xfId="6" applyNumberFormat="1" applyFont="1" applyFill="1">
      <alignment horizontal="left" vertical="top" wrapText="1" indent="1"/>
    </xf>
    <xf numFmtId="0" fontId="2" fillId="0" borderId="5" xfId="6" applyNumberFormat="1" applyFont="1" applyFill="1" applyBorder="1">
      <alignment horizontal="left" vertical="top" wrapText="1" indent="1"/>
    </xf>
    <xf numFmtId="0" fontId="2" fillId="0" borderId="12" xfId="6" applyNumberFormat="1" applyFont="1" applyFill="1" applyBorder="1">
      <alignment horizontal="left" vertical="top" wrapText="1" indent="1"/>
    </xf>
    <xf numFmtId="0" fontId="2" fillId="0" borderId="17" xfId="6" applyNumberFormat="1" applyFont="1" applyFill="1" applyBorder="1">
      <alignment horizontal="left" vertical="top" wrapText="1" indent="1"/>
    </xf>
    <xf numFmtId="0" fontId="2" fillId="0" borderId="18" xfId="6" applyNumberFormat="1" applyFont="1" applyFill="1" applyBorder="1">
      <alignment horizontal="left" vertical="top" wrapText="1" indent="1"/>
    </xf>
    <xf numFmtId="0" fontId="0" fillId="0" borderId="0" xfId="0" applyBorder="1"/>
    <xf numFmtId="0" fontId="2" fillId="0" borderId="0" xfId="6" applyNumberFormat="1" applyFont="1" applyFill="1" applyBorder="1">
      <alignment horizontal="left" vertical="top" wrapText="1" indent="1"/>
    </xf>
    <xf numFmtId="0" fontId="2" fillId="0" borderId="0" xfId="7" applyNumberFormat="1" applyFont="1">
      <alignment horizontal="left" vertical="top" wrapText="1" indent="1"/>
    </xf>
    <xf numFmtId="0" fontId="2" fillId="0" borderId="7" xfId="6" applyNumberFormat="1" applyFont="1" applyFill="1" applyBorder="1">
      <alignment horizontal="left" vertical="top" wrapText="1" indent="1"/>
    </xf>
    <xf numFmtId="0" fontId="17" fillId="2" borderId="0" xfId="0" applyFont="1" applyFill="1"/>
    <xf numFmtId="0" fontId="18" fillId="0" borderId="0" xfId="2" applyFont="1" applyAlignment="1">
      <alignment horizontal="left" vertical="center"/>
    </xf>
    <xf numFmtId="0" fontId="17" fillId="0" borderId="0" xfId="0" applyFont="1"/>
    <xf numFmtId="0" fontId="19" fillId="0" borderId="0" xfId="9" applyFont="1" applyFill="1" applyAlignment="1">
      <alignment horizontal="right" vertical="center"/>
    </xf>
    <xf numFmtId="0" fontId="20" fillId="0" borderId="0" xfId="0" applyFont="1"/>
    <xf numFmtId="0" fontId="11" fillId="8" borderId="14" xfId="10" applyFill="1" applyBorder="1">
      <alignment horizontal="left" vertical="center" indent="1"/>
    </xf>
    <xf numFmtId="0" fontId="11" fillId="8" borderId="15" xfId="11" applyFill="1" applyBorder="1" applyAlignment="1">
      <alignment horizontal="left" vertical="center" indent="1"/>
    </xf>
    <xf numFmtId="0" fontId="11" fillId="8" borderId="15" xfId="10" applyFill="1" applyBorder="1">
      <alignment horizontal="left" vertical="center" indent="1"/>
    </xf>
    <xf numFmtId="0" fontId="11" fillId="8" borderId="16" xfId="10" applyFill="1" applyBorder="1">
      <alignment horizontal="left" vertical="center" indent="1"/>
    </xf>
    <xf numFmtId="164" fontId="21" fillId="0" borderId="13" xfId="5" applyFont="1" applyFill="1" applyBorder="1">
      <alignment horizontal="left" vertical="center" wrapText="1" indent="1"/>
    </xf>
    <xf numFmtId="164" fontId="21" fillId="0" borderId="5" xfId="5" applyFont="1" applyFill="1" applyBorder="1">
      <alignment horizontal="left" vertical="center" wrapText="1" indent="1"/>
    </xf>
    <xf numFmtId="164" fontId="21" fillId="0" borderId="9" xfId="5" applyFont="1" applyFill="1">
      <alignment horizontal="left" vertical="center" wrapText="1" indent="1"/>
    </xf>
    <xf numFmtId="164" fontId="21" fillId="0" borderId="4" xfId="5" applyFont="1" applyFill="1" applyBorder="1">
      <alignment horizontal="left" vertical="center" wrapText="1" indent="1"/>
    </xf>
    <xf numFmtId="0" fontId="18" fillId="0" borderId="0" xfId="2" applyFont="1" applyFill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3" fillId="0" borderId="0" xfId="2" applyFont="1" applyFill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11" fillId="8" borderId="13" xfId="10" applyFill="1" applyBorder="1">
      <alignment horizontal="left" vertical="center" indent="1"/>
    </xf>
    <xf numFmtId="0" fontId="11" fillId="8" borderId="20" xfId="11" applyFill="1" applyBorder="1" applyAlignment="1">
      <alignment horizontal="left" vertical="center" indent="1"/>
    </xf>
    <xf numFmtId="0" fontId="11" fillId="8" borderId="20" xfId="10" applyFill="1" applyBorder="1">
      <alignment horizontal="left" vertical="center" indent="1"/>
    </xf>
    <xf numFmtId="0" fontId="11" fillId="8" borderId="21" xfId="10" applyFill="1" applyBorder="1">
      <alignment horizontal="left" vertical="center" indent="1"/>
    </xf>
    <xf numFmtId="0" fontId="23" fillId="0" borderId="0" xfId="2" applyFont="1" applyAlignment="1">
      <alignment horizontal="left" vertical="center"/>
    </xf>
    <xf numFmtId="0" fontId="17" fillId="2" borderId="0" xfId="0" applyFont="1" applyFill="1" applyBorder="1"/>
    <xf numFmtId="0" fontId="23" fillId="0" borderId="0" xfId="2" applyFont="1">
      <alignment horizontal="left" indent="3"/>
    </xf>
    <xf numFmtId="0" fontId="18" fillId="0" borderId="0" xfId="2" applyFont="1">
      <alignment horizontal="left" indent="3"/>
    </xf>
    <xf numFmtId="0" fontId="18" fillId="0" borderId="0" xfId="2" applyFont="1" applyAlignment="1">
      <alignment vertical="center"/>
    </xf>
    <xf numFmtId="0" fontId="24" fillId="0" borderId="6" xfId="6" applyNumberFormat="1" applyFont="1" applyFill="1">
      <alignment horizontal="left" vertical="top" wrapText="1" indent="1"/>
    </xf>
    <xf numFmtId="0" fontId="1" fillId="0" borderId="6" xfId="6" applyNumberFormat="1" applyFont="1" applyFill="1">
      <alignment horizontal="left" vertical="top" wrapText="1" indent="1"/>
    </xf>
    <xf numFmtId="0" fontId="1" fillId="0" borderId="17" xfId="6" applyNumberFormat="1" applyFont="1" applyFill="1" applyBorder="1">
      <alignment horizontal="left" vertical="top" wrapText="1" indent="1"/>
    </xf>
    <xf numFmtId="0" fontId="2" fillId="0" borderId="19" xfId="7" applyNumberFormat="1" applyFont="1" applyBorder="1">
      <alignment horizontal="left" vertical="top" wrapText="1" indent="1"/>
    </xf>
    <xf numFmtId="164" fontId="17" fillId="0" borderId="8" xfId="8" applyFont="1">
      <alignment horizontal="left" vertical="center" wrapText="1" indent="1"/>
    </xf>
    <xf numFmtId="0" fontId="17" fillId="0" borderId="8" xfId="8" applyNumberFormat="1" applyFont="1">
      <alignment horizontal="left" vertical="center" wrapText="1" indent="1"/>
    </xf>
    <xf numFmtId="0" fontId="2" fillId="0" borderId="18" xfId="7" applyNumberFormat="1" applyFont="1" applyBorder="1">
      <alignment horizontal="left" vertical="top" wrapText="1" indent="1"/>
    </xf>
    <xf numFmtId="0" fontId="2" fillId="0" borderId="12" xfId="7" applyNumberFormat="1" applyFont="1" applyBorder="1">
      <alignment horizontal="left" vertical="top" wrapText="1" indent="1"/>
    </xf>
  </cellXfs>
  <cellStyles count="16">
    <cellStyle name="40% - Accent1" xfId="1" builtinId="31" customBuiltin="1"/>
    <cellStyle name="Accent1" xfId="3" builtinId="29" customBuiltin="1"/>
    <cellStyle name="Accent5" xfId="4" builtinId="45" customBuiltin="1"/>
    <cellStyle name="Day" xfId="5" xr:uid="{00000000-0005-0000-0000-000003000000}"/>
    <cellStyle name="Day Detail" xfId="6" xr:uid="{00000000-0005-0000-0000-000004000000}"/>
    <cellStyle name="Explanatory Text" xfId="14" builtinId="53" customBuiltin="1"/>
    <cellStyle name="Heading 1" xfId="2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Normal" xfId="0" builtinId="0" customBuiltin="1"/>
    <cellStyle name="Note" xfId="13" builtinId="10" customBuiltin="1"/>
    <cellStyle name="Notes" xfId="7" xr:uid="{00000000-0005-0000-0000-00000C000000}"/>
    <cellStyle name="Notes Header" xfId="8" xr:uid="{00000000-0005-0000-0000-00000D000000}"/>
    <cellStyle name="Title" xfId="9" builtinId="15" customBuiltin="1"/>
    <cellStyle name="Total" xfId="15" builtinId="25" customBuiltin="1"/>
  </cellStyles>
  <dxfs count="12">
    <dxf>
      <font>
        <color theme="1" tint="0.499984740745262"/>
      </font>
    </dxf>
    <dxf>
      <font>
        <b val="0"/>
        <i val="0"/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  <dxf>
      <font>
        <color theme="1" tint="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Custom 23">
      <a:majorFont>
        <a:latin typeface="Franklin Gothic Demi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  <pageSetUpPr autoPageBreaks="0" fitToPage="1"/>
  </sheetPr>
  <dimension ref="A1:I180"/>
  <sheetViews>
    <sheetView showGridLines="0" tabSelected="1" topLeftCell="A15" zoomScaleNormal="100" workbookViewId="0">
      <selection activeCell="B135" sqref="B135"/>
    </sheetView>
  </sheetViews>
  <sheetFormatPr defaultColWidth="8.5546875" defaultRowHeight="15.75" x14ac:dyDescent="0.3"/>
  <cols>
    <col min="1" max="1" width="2.6640625" customWidth="1"/>
    <col min="2" max="2" width="18" customWidth="1"/>
    <col min="3" max="7" width="17.5546875" customWidth="1"/>
    <col min="8" max="8" width="18.77734375" customWidth="1"/>
    <col min="9" max="9" width="2.6640625" customWidth="1"/>
    <col min="14" max="14" width="5.44140625" customWidth="1"/>
  </cols>
  <sheetData>
    <row r="1" spans="1:9" ht="18" customHeight="1" x14ac:dyDescent="0.3"/>
    <row r="2" spans="1:9" s="12" customFormat="1" ht="75" customHeight="1" x14ac:dyDescent="0.3">
      <c r="A2" s="10"/>
      <c r="B2" s="11" t="s">
        <v>0</v>
      </c>
      <c r="D2" s="11"/>
      <c r="E2" s="11"/>
      <c r="F2" s="10"/>
      <c r="G2" s="10"/>
      <c r="H2" s="13">
        <f ca="1">IF(MONTH(TODAY())=12,YEAR(TODAY())+1,YEAR(TODAY()))</f>
        <v>2026</v>
      </c>
    </row>
    <row r="3" spans="1:9" s="12" customFormat="1" ht="25.15" customHeight="1" x14ac:dyDescent="0.3">
      <c r="A3" s="14"/>
      <c r="B3" s="15" t="s">
        <v>1</v>
      </c>
      <c r="C3" s="16" t="str">
        <f ca="1">UPPER(TEXT(C4,"dddd"))</f>
        <v>TUESDAY</v>
      </c>
      <c r="D3" s="17" t="str">
        <f t="shared" ref="D3:H3" ca="1" si="0">UPPER(TEXT(D4,"dddd"))</f>
        <v>WEDNESDAY</v>
      </c>
      <c r="E3" s="16" t="str">
        <f t="shared" ca="1" si="0"/>
        <v>THURSDAY</v>
      </c>
      <c r="F3" s="17" t="str">
        <f t="shared" ca="1" si="0"/>
        <v>FRIDAY</v>
      </c>
      <c r="G3" s="16" t="str">
        <f t="shared" ca="1" si="0"/>
        <v>SATURDAY</v>
      </c>
      <c r="H3" s="18" t="str">
        <f t="shared" ca="1" si="0"/>
        <v>SUNDAY</v>
      </c>
    </row>
    <row r="4" spans="1:9" s="12" customFormat="1" ht="25.15" customHeight="1" x14ac:dyDescent="0.3">
      <c r="B4" s="19">
        <f t="array" aca="1" ref="B4:H4" ca="1">Days+1+DATE(Calendar1Year,Calendar1MonthOption,1)-WEEKDAY(DATE(Calendar1Year,Calendar1MonthOption,1),WeekdayOption)</f>
        <v>46265</v>
      </c>
      <c r="C4" s="19">
        <f ca="1"/>
        <v>46266</v>
      </c>
      <c r="D4" s="19">
        <f ca="1"/>
        <v>46267</v>
      </c>
      <c r="E4" s="19">
        <f ca="1"/>
        <v>46268</v>
      </c>
      <c r="F4" s="19">
        <f ca="1"/>
        <v>46269</v>
      </c>
      <c r="G4" s="19">
        <f ca="1"/>
        <v>46270</v>
      </c>
      <c r="H4" s="20">
        <f ca="1"/>
        <v>46271</v>
      </c>
    </row>
    <row r="5" spans="1:9" ht="75" customHeight="1" x14ac:dyDescent="0.3">
      <c r="B5" s="1"/>
      <c r="C5" s="36" t="s">
        <v>3</v>
      </c>
      <c r="D5" s="37" t="s">
        <v>3</v>
      </c>
      <c r="E5" s="37" t="s">
        <v>3</v>
      </c>
      <c r="F5" s="1"/>
      <c r="G5" s="1"/>
      <c r="H5" s="2"/>
    </row>
    <row r="6" spans="1:9" s="12" customFormat="1" ht="25.15" customHeight="1" x14ac:dyDescent="0.3">
      <c r="B6" s="21">
        <f t="array" aca="1" ref="B6:H6" ca="1">Days+8+DATE(Calendar1Year,Calendar1MonthOption,1)-WEEKDAY(DATE(Calendar1Year,Calendar1MonthOption,1),WeekdayOption)</f>
        <v>46272</v>
      </c>
      <c r="C6" s="21">
        <f ca="1"/>
        <v>46273</v>
      </c>
      <c r="D6" s="21">
        <f ca="1"/>
        <v>46274</v>
      </c>
      <c r="E6" s="21">
        <f ca="1"/>
        <v>46275</v>
      </c>
      <c r="F6" s="21">
        <f ca="1"/>
        <v>46276</v>
      </c>
      <c r="G6" s="21">
        <f ca="1"/>
        <v>46277</v>
      </c>
      <c r="H6" s="22">
        <f ca="1"/>
        <v>46278</v>
      </c>
    </row>
    <row r="7" spans="1:9" ht="75" customHeight="1" x14ac:dyDescent="0.3">
      <c r="B7" s="1"/>
      <c r="C7" s="1"/>
      <c r="D7" s="1"/>
      <c r="E7" s="37" t="s">
        <v>4</v>
      </c>
      <c r="F7" s="1"/>
      <c r="G7" s="1"/>
      <c r="H7" s="3"/>
    </row>
    <row r="8" spans="1:9" s="12" customFormat="1" ht="25.15" customHeight="1" x14ac:dyDescent="0.3">
      <c r="B8" s="21">
        <f t="array" aca="1" ref="B8:H8" ca="1">Days+15+DATE(Calendar1Year,Calendar1MonthOption,1)-WEEKDAY(DATE(Calendar1Year,Calendar1MonthOption,1),WeekdayOption)</f>
        <v>46279</v>
      </c>
      <c r="C8" s="21">
        <f ca="1"/>
        <v>46280</v>
      </c>
      <c r="D8" s="21">
        <f ca="1"/>
        <v>46281</v>
      </c>
      <c r="E8" s="21">
        <f ca="1"/>
        <v>46282</v>
      </c>
      <c r="F8" s="21">
        <f ca="1"/>
        <v>46283</v>
      </c>
      <c r="G8" s="21">
        <f ca="1"/>
        <v>46284</v>
      </c>
      <c r="H8" s="22">
        <f ca="1"/>
        <v>46285</v>
      </c>
    </row>
    <row r="9" spans="1:9" ht="75" customHeight="1" x14ac:dyDescent="0.3">
      <c r="B9" s="1"/>
      <c r="C9" s="37" t="s">
        <v>5</v>
      </c>
      <c r="D9" s="37" t="s">
        <v>6</v>
      </c>
      <c r="E9" s="37" t="s">
        <v>6</v>
      </c>
      <c r="F9" s="1"/>
      <c r="G9" s="1"/>
      <c r="H9" s="2"/>
    </row>
    <row r="10" spans="1:9" s="12" customFormat="1" ht="25.15" customHeight="1" x14ac:dyDescent="0.3">
      <c r="B10" s="21">
        <f t="array" aca="1" ref="B10:H10" ca="1">Days+22+DATE(Calendar1Year,Calendar1MonthOption,1)-WEEKDAY(DATE(Calendar1Year,Calendar1MonthOption,1),WeekdayOption)</f>
        <v>46286</v>
      </c>
      <c r="C10" s="21">
        <f ca="1"/>
        <v>46287</v>
      </c>
      <c r="D10" s="21">
        <f ca="1"/>
        <v>46288</v>
      </c>
      <c r="E10" s="21">
        <f ca="1"/>
        <v>46289</v>
      </c>
      <c r="F10" s="21">
        <f ca="1"/>
        <v>46290</v>
      </c>
      <c r="G10" s="21">
        <f ca="1"/>
        <v>46291</v>
      </c>
      <c r="H10" s="22">
        <f ca="1"/>
        <v>46292</v>
      </c>
    </row>
    <row r="11" spans="1:9" ht="75" customHeight="1" x14ac:dyDescent="0.3">
      <c r="B11" s="1"/>
      <c r="C11" s="37" t="s">
        <v>5</v>
      </c>
      <c r="D11" s="37" t="s">
        <v>7</v>
      </c>
      <c r="E11" s="37" t="s">
        <v>7</v>
      </c>
      <c r="F11" s="1"/>
      <c r="G11" s="1"/>
      <c r="H11" s="2"/>
    </row>
    <row r="12" spans="1:9" s="12" customFormat="1" ht="25.15" customHeight="1" x14ac:dyDescent="0.3">
      <c r="B12" s="21">
        <f t="array" aca="1" ref="B12:H12" ca="1">Days+29+DATE(Calendar1Year,Calendar1MonthOption,1)-WEEKDAY(DATE(Calendar1Year,Calendar1MonthOption,1),WeekdayOption)</f>
        <v>46293</v>
      </c>
      <c r="C12" s="21">
        <f ca="1"/>
        <v>46294</v>
      </c>
      <c r="D12" s="21">
        <f ca="1"/>
        <v>46295</v>
      </c>
      <c r="E12" s="21">
        <f ca="1"/>
        <v>46296</v>
      </c>
      <c r="F12" s="21">
        <f ca="1"/>
        <v>46297</v>
      </c>
      <c r="G12" s="21">
        <f ca="1"/>
        <v>46298</v>
      </c>
      <c r="H12" s="22">
        <f ca="1"/>
        <v>46299</v>
      </c>
    </row>
    <row r="13" spans="1:9" ht="75" customHeight="1" x14ac:dyDescent="0.3">
      <c r="B13" s="1"/>
      <c r="C13" s="1"/>
      <c r="D13" s="1"/>
      <c r="E13" s="1"/>
      <c r="F13" s="1"/>
      <c r="G13" s="1"/>
      <c r="H13" s="2"/>
    </row>
    <row r="14" spans="1:9" s="12" customFormat="1" ht="25.15" customHeight="1" x14ac:dyDescent="0.3">
      <c r="B14" s="21">
        <f t="array" aca="1" ref="B14:C14" ca="1">Days+36+DATE(Calendar1Year,Calendar1MonthOption,1)-WEEKDAY(DATE(Calendar1Year,Calendar1MonthOption,1),WeekdayOption)</f>
        <v>46300</v>
      </c>
      <c r="C14" s="21">
        <f ca="1"/>
        <v>46301</v>
      </c>
      <c r="D14" s="41" t="s">
        <v>2</v>
      </c>
      <c r="E14" s="41"/>
      <c r="F14" s="41"/>
      <c r="G14" s="41"/>
      <c r="H14" s="41"/>
    </row>
    <row r="15" spans="1:9" ht="75" customHeight="1" x14ac:dyDescent="0.3">
      <c r="B15" s="4"/>
      <c r="C15" s="5"/>
      <c r="D15" s="42"/>
      <c r="E15" s="42"/>
      <c r="F15" s="42"/>
      <c r="G15" s="42"/>
      <c r="H15" s="43"/>
    </row>
    <row r="16" spans="1:9" ht="30" customHeight="1" x14ac:dyDescent="0.3">
      <c r="A16" s="6"/>
      <c r="B16" s="7"/>
      <c r="C16" s="7"/>
      <c r="D16" s="8"/>
      <c r="E16" s="8"/>
      <c r="F16" s="8"/>
      <c r="G16" s="8"/>
      <c r="H16" s="8"/>
      <c r="I16" s="6"/>
    </row>
    <row r="17" spans="1:8" s="12" customFormat="1" ht="75" customHeight="1" x14ac:dyDescent="0.3">
      <c r="A17" s="10"/>
      <c r="B17" s="23" t="str">
        <f ca="1">TEXT(DATE(Calendar1Year,Calendar1MonthOption+1,1),"mmmm")</f>
        <v>October</v>
      </c>
      <c r="C17" s="24"/>
      <c r="D17" s="25"/>
      <c r="E17" s="25"/>
      <c r="F17" s="26"/>
      <c r="G17" s="26"/>
      <c r="H17" s="13">
        <f ca="1">YEAR(DATE(Calendar1Year,Calendar1MonthOption+1,1))</f>
        <v>2026</v>
      </c>
    </row>
    <row r="18" spans="1:8" s="12" customFormat="1" ht="25.15" customHeight="1" x14ac:dyDescent="0.3">
      <c r="A18" s="14"/>
      <c r="B18" s="27" t="str">
        <f ca="1">UPPER(TEXT(B19,"dddd"))</f>
        <v>MONDAY</v>
      </c>
      <c r="C18" s="28" t="str">
        <f t="shared" ref="C18:H18" ca="1" si="1">UPPER(TEXT(C19,"dddd"))</f>
        <v>TUESDAY</v>
      </c>
      <c r="D18" s="29" t="str">
        <f t="shared" ca="1" si="1"/>
        <v>WEDNESDAY</v>
      </c>
      <c r="E18" s="28" t="str">
        <f t="shared" ca="1" si="1"/>
        <v>THURSDAY</v>
      </c>
      <c r="F18" s="29" t="str">
        <f t="shared" ca="1" si="1"/>
        <v>FRIDAY</v>
      </c>
      <c r="G18" s="28" t="str">
        <f t="shared" ca="1" si="1"/>
        <v>SATURDAY</v>
      </c>
      <c r="H18" s="30" t="str">
        <f t="shared" ca="1" si="1"/>
        <v>SUNDAY</v>
      </c>
    </row>
    <row r="19" spans="1:8" s="12" customFormat="1" ht="25.15" customHeight="1" x14ac:dyDescent="0.3">
      <c r="B19" s="19">
        <f t="array" aca="1" ref="B19:H19" ca="1">Days+1+DATE(Calendar2Year,Calendar2MonthOption,1)-WEEKDAY(DATE(Calendar2Year,Calendar2MonthOption,1),WeekdayOption)</f>
        <v>46293</v>
      </c>
      <c r="C19" s="19">
        <f ca="1"/>
        <v>46294</v>
      </c>
      <c r="D19" s="19">
        <f ca="1"/>
        <v>46295</v>
      </c>
      <c r="E19" s="19">
        <f ca="1"/>
        <v>46296</v>
      </c>
      <c r="F19" s="19">
        <f ca="1"/>
        <v>46297</v>
      </c>
      <c r="G19" s="19">
        <f ca="1"/>
        <v>46298</v>
      </c>
      <c r="H19" s="20">
        <f ca="1"/>
        <v>46299</v>
      </c>
    </row>
    <row r="20" spans="1:8" ht="75" customHeight="1" x14ac:dyDescent="0.3">
      <c r="B20" s="1"/>
      <c r="C20" s="1"/>
      <c r="D20" s="1"/>
      <c r="E20" s="1"/>
      <c r="F20" s="1"/>
      <c r="G20" s="1"/>
      <c r="H20" s="2"/>
    </row>
    <row r="21" spans="1:8" s="12" customFormat="1" ht="25.15" customHeight="1" x14ac:dyDescent="0.3">
      <c r="B21" s="21">
        <f t="array" aca="1" ref="B21:H21" ca="1">Days+8+DATE(Calendar2Year,Calendar2MonthOption,1)-WEEKDAY(DATE(Calendar2Year,Calendar2MonthOption,1),WeekdayOption)</f>
        <v>46300</v>
      </c>
      <c r="C21" s="21">
        <f ca="1"/>
        <v>46301</v>
      </c>
      <c r="D21" s="21">
        <f ca="1"/>
        <v>46302</v>
      </c>
      <c r="E21" s="21">
        <f ca="1"/>
        <v>46303</v>
      </c>
      <c r="F21" s="21">
        <f ca="1"/>
        <v>46304</v>
      </c>
      <c r="G21" s="21">
        <f ca="1"/>
        <v>46305</v>
      </c>
      <c r="H21" s="22">
        <f ca="1"/>
        <v>46306</v>
      </c>
    </row>
    <row r="22" spans="1:8" ht="75" customHeight="1" x14ac:dyDescent="0.3">
      <c r="B22" s="1"/>
      <c r="C22" s="1"/>
      <c r="D22" s="1"/>
      <c r="E22" s="1"/>
      <c r="F22" s="1"/>
      <c r="G22" s="1"/>
      <c r="H22" s="2"/>
    </row>
    <row r="23" spans="1:8" s="12" customFormat="1" ht="25.15" customHeight="1" x14ac:dyDescent="0.3">
      <c r="B23" s="21">
        <f t="array" aca="1" ref="B23:H23" ca="1">Days+15+DATE(Calendar2Year,Calendar2MonthOption,1)-WEEKDAY(DATE(Calendar2Year,Calendar2MonthOption,1),WeekdayOption)</f>
        <v>46307</v>
      </c>
      <c r="C23" s="21">
        <f ca="1"/>
        <v>46308</v>
      </c>
      <c r="D23" s="21">
        <f ca="1"/>
        <v>46309</v>
      </c>
      <c r="E23" s="21">
        <f ca="1"/>
        <v>46310</v>
      </c>
      <c r="F23" s="21">
        <f ca="1"/>
        <v>46311</v>
      </c>
      <c r="G23" s="21">
        <f ca="1"/>
        <v>46312</v>
      </c>
      <c r="H23" s="22">
        <f ca="1"/>
        <v>46313</v>
      </c>
    </row>
    <row r="24" spans="1:8" ht="75" customHeight="1" x14ac:dyDescent="0.3">
      <c r="B24" s="1"/>
      <c r="C24" s="1"/>
      <c r="D24" s="1"/>
      <c r="E24" s="1"/>
      <c r="F24" s="1"/>
      <c r="G24" s="1"/>
      <c r="H24" s="2"/>
    </row>
    <row r="25" spans="1:8" s="12" customFormat="1" ht="25.15" customHeight="1" x14ac:dyDescent="0.3">
      <c r="B25" s="21">
        <f t="array" aca="1" ref="B25:H25" ca="1">Days+22+DATE(Calendar2Year,Calendar2MonthOption,1)-WEEKDAY(DATE(Calendar2Year,Calendar2MonthOption,1),WeekdayOption)</f>
        <v>46314</v>
      </c>
      <c r="C25" s="21">
        <f ca="1"/>
        <v>46315</v>
      </c>
      <c r="D25" s="21">
        <f ca="1"/>
        <v>46316</v>
      </c>
      <c r="E25" s="21">
        <f ca="1"/>
        <v>46317</v>
      </c>
      <c r="F25" s="21">
        <f ca="1"/>
        <v>46318</v>
      </c>
      <c r="G25" s="21">
        <f ca="1"/>
        <v>46319</v>
      </c>
      <c r="H25" s="22">
        <f ca="1"/>
        <v>46320</v>
      </c>
    </row>
    <row r="26" spans="1:8" ht="75" customHeight="1" x14ac:dyDescent="0.3">
      <c r="B26" s="1"/>
      <c r="C26" s="1"/>
      <c r="D26" s="1"/>
      <c r="E26" s="1"/>
      <c r="F26" s="1"/>
      <c r="G26" s="1"/>
      <c r="H26" s="2"/>
    </row>
    <row r="27" spans="1:8" s="12" customFormat="1" ht="25.15" customHeight="1" x14ac:dyDescent="0.3">
      <c r="B27" s="21">
        <f t="array" aca="1" ref="B27:H27" ca="1">Days+29+DATE(Calendar2Year,Calendar2MonthOption,1)-WEEKDAY(DATE(Calendar2Year,Calendar2MonthOption,1),WeekdayOption)</f>
        <v>46321</v>
      </c>
      <c r="C27" s="21">
        <f ca="1"/>
        <v>46322</v>
      </c>
      <c r="D27" s="21">
        <f ca="1"/>
        <v>46323</v>
      </c>
      <c r="E27" s="21">
        <f ca="1"/>
        <v>46324</v>
      </c>
      <c r="F27" s="21">
        <f ca="1"/>
        <v>46325</v>
      </c>
      <c r="G27" s="21">
        <f ca="1"/>
        <v>46326</v>
      </c>
      <c r="H27" s="22">
        <f ca="1"/>
        <v>46327</v>
      </c>
    </row>
    <row r="28" spans="1:8" ht="75" customHeight="1" x14ac:dyDescent="0.3">
      <c r="B28" s="1"/>
      <c r="C28" s="1"/>
      <c r="D28" s="1"/>
      <c r="E28" s="1"/>
      <c r="F28" s="1"/>
      <c r="G28" s="1"/>
      <c r="H28" s="9"/>
    </row>
    <row r="29" spans="1:8" s="12" customFormat="1" ht="25.15" customHeight="1" x14ac:dyDescent="0.3">
      <c r="B29" s="21">
        <f t="array" aca="1" ref="B29:C29" ca="1">Days+36+DATE(Calendar2Year,Calendar2MonthOption,1)-WEEKDAY(DATE(Calendar2Year,Calendar2MonthOption,1),WeekdayOption)</f>
        <v>46328</v>
      </c>
      <c r="C29" s="21">
        <f ca="1"/>
        <v>46329</v>
      </c>
      <c r="D29" s="40" t="s">
        <v>2</v>
      </c>
      <c r="E29" s="40"/>
      <c r="F29" s="40"/>
      <c r="G29" s="40"/>
      <c r="H29" s="40"/>
    </row>
    <row r="30" spans="1:8" ht="75" customHeight="1" x14ac:dyDescent="0.3">
      <c r="B30" s="4"/>
      <c r="C30" s="4"/>
      <c r="D30" s="39"/>
      <c r="E30" s="39"/>
      <c r="F30" s="39"/>
      <c r="G30" s="39"/>
      <c r="H30" s="39"/>
    </row>
    <row r="31" spans="1:8" ht="30" customHeight="1" x14ac:dyDescent="0.3">
      <c r="B31" s="7"/>
      <c r="C31" s="7"/>
      <c r="D31" s="8"/>
      <c r="E31" s="8"/>
      <c r="F31" s="8"/>
      <c r="G31" s="8"/>
      <c r="H31" s="8"/>
    </row>
    <row r="32" spans="1:8" s="12" customFormat="1" ht="75" customHeight="1" x14ac:dyDescent="0.3">
      <c r="A32" s="10"/>
      <c r="B32" s="11" t="str">
        <f ca="1">TEXT(DATE(Calendar2Year,Calendar2MonthOption+1,1),"mmmm")</f>
        <v>November</v>
      </c>
      <c r="C32" s="31"/>
      <c r="D32" s="31"/>
      <c r="F32" s="32"/>
      <c r="G32" s="32"/>
      <c r="H32" s="13">
        <f ca="1">YEAR(DATE(Calendar2Year,Calendar2MonthOption+1,1))</f>
        <v>2026</v>
      </c>
    </row>
    <row r="33" spans="1:8" s="12" customFormat="1" ht="25.15" customHeight="1" x14ac:dyDescent="0.3">
      <c r="A33" s="14"/>
      <c r="B33" s="27" t="str">
        <f ca="1">UPPER(TEXT(B34,"dddd"))</f>
        <v>MONDAY</v>
      </c>
      <c r="C33" s="28" t="str">
        <f t="shared" ref="C33" ca="1" si="2">UPPER(TEXT(C34,"dddd"))</f>
        <v>TUESDAY</v>
      </c>
      <c r="D33" s="29" t="str">
        <f t="shared" ref="D33" ca="1" si="3">UPPER(TEXT(D34,"dddd"))</f>
        <v>WEDNESDAY</v>
      </c>
      <c r="E33" s="28" t="str">
        <f t="shared" ref="E33" ca="1" si="4">UPPER(TEXT(E34,"dddd"))</f>
        <v>THURSDAY</v>
      </c>
      <c r="F33" s="29" t="str">
        <f t="shared" ref="F33" ca="1" si="5">UPPER(TEXT(F34,"dddd"))</f>
        <v>FRIDAY</v>
      </c>
      <c r="G33" s="28" t="str">
        <f t="shared" ref="G33" ca="1" si="6">UPPER(TEXT(G34,"dddd"))</f>
        <v>SATURDAY</v>
      </c>
      <c r="H33" s="30" t="str">
        <f t="shared" ref="H33" ca="1" si="7">UPPER(TEXT(H34,"dddd"))</f>
        <v>SUNDAY</v>
      </c>
    </row>
    <row r="34" spans="1:8" s="12" customFormat="1" ht="25.15" customHeight="1" x14ac:dyDescent="0.3">
      <c r="B34" s="19">
        <f t="array" aca="1" ref="B34:H34" ca="1">Days+1+DATE(Calendar3Year,Calendar3MonthOption,1)-WEEKDAY(DATE(Calendar3Year,Calendar3MonthOption,1),WeekdayOption)</f>
        <v>46321</v>
      </c>
      <c r="C34" s="19">
        <f ca="1"/>
        <v>46322</v>
      </c>
      <c r="D34" s="19">
        <f ca="1"/>
        <v>46323</v>
      </c>
      <c r="E34" s="19">
        <f ca="1"/>
        <v>46324</v>
      </c>
      <c r="F34" s="19">
        <f ca="1"/>
        <v>46325</v>
      </c>
      <c r="G34" s="19">
        <f ca="1"/>
        <v>46326</v>
      </c>
      <c r="H34" s="20">
        <f ca="1"/>
        <v>46327</v>
      </c>
    </row>
    <row r="35" spans="1:8" ht="75" customHeight="1" x14ac:dyDescent="0.3">
      <c r="B35" s="1"/>
      <c r="C35" s="1"/>
      <c r="D35" s="1"/>
      <c r="E35" s="1"/>
      <c r="F35" s="1"/>
      <c r="G35" s="1"/>
      <c r="H35" s="2"/>
    </row>
    <row r="36" spans="1:8" s="12" customFormat="1" ht="25.15" customHeight="1" x14ac:dyDescent="0.3">
      <c r="B36" s="21">
        <f t="array" aca="1" ref="B36:H36" ca="1">Days+8+DATE(Calendar3Year,Calendar3MonthOption,1)-WEEKDAY(DATE(Calendar3Year,Calendar3MonthOption,1),WeekdayOption)</f>
        <v>46328</v>
      </c>
      <c r="C36" s="21">
        <f ca="1"/>
        <v>46329</v>
      </c>
      <c r="D36" s="21">
        <f ca="1"/>
        <v>46330</v>
      </c>
      <c r="E36" s="21">
        <f ca="1"/>
        <v>46331</v>
      </c>
      <c r="F36" s="21">
        <f ca="1"/>
        <v>46332</v>
      </c>
      <c r="G36" s="21">
        <f ca="1"/>
        <v>46333</v>
      </c>
      <c r="H36" s="22">
        <f ca="1"/>
        <v>46334</v>
      </c>
    </row>
    <row r="37" spans="1:8" ht="75" customHeight="1" x14ac:dyDescent="0.3">
      <c r="B37" s="1"/>
      <c r="C37" s="1"/>
      <c r="D37" s="1"/>
      <c r="E37" s="1"/>
      <c r="F37" s="1"/>
      <c r="G37" s="1"/>
      <c r="H37" s="2"/>
    </row>
    <row r="38" spans="1:8" s="12" customFormat="1" ht="25.15" customHeight="1" x14ac:dyDescent="0.3">
      <c r="B38" s="21">
        <f t="array" aca="1" ref="B38:H38" ca="1">Days+15+DATE(Calendar3Year,Calendar3MonthOption,1)-WEEKDAY(DATE(Calendar3Year,Calendar3MonthOption,1),WeekdayOption)</f>
        <v>46335</v>
      </c>
      <c r="C38" s="21">
        <f ca="1"/>
        <v>46336</v>
      </c>
      <c r="D38" s="21">
        <f ca="1"/>
        <v>46337</v>
      </c>
      <c r="E38" s="21">
        <f ca="1"/>
        <v>46338</v>
      </c>
      <c r="F38" s="21">
        <f ca="1"/>
        <v>46339</v>
      </c>
      <c r="G38" s="21">
        <f ca="1"/>
        <v>46340</v>
      </c>
      <c r="H38" s="22">
        <f ca="1"/>
        <v>46341</v>
      </c>
    </row>
    <row r="39" spans="1:8" ht="75" customHeight="1" x14ac:dyDescent="0.3">
      <c r="B39" s="1"/>
      <c r="C39" s="1"/>
      <c r="D39" s="1"/>
      <c r="E39" s="1"/>
      <c r="F39" s="1"/>
      <c r="G39" s="1"/>
      <c r="H39" s="2"/>
    </row>
    <row r="40" spans="1:8" s="12" customFormat="1" ht="25.15" customHeight="1" x14ac:dyDescent="0.3">
      <c r="B40" s="21">
        <f t="array" aca="1" ref="B40:H40" ca="1">Days+22+DATE(Calendar3Year,Calendar3MonthOption,1)-WEEKDAY(DATE(Calendar3Year,Calendar3MonthOption,1),WeekdayOption)</f>
        <v>46342</v>
      </c>
      <c r="C40" s="21">
        <f ca="1"/>
        <v>46343</v>
      </c>
      <c r="D40" s="21">
        <f ca="1"/>
        <v>46344</v>
      </c>
      <c r="E40" s="21">
        <f ca="1"/>
        <v>46345</v>
      </c>
      <c r="F40" s="21">
        <f ca="1"/>
        <v>46346</v>
      </c>
      <c r="G40" s="21">
        <f ca="1"/>
        <v>46347</v>
      </c>
      <c r="H40" s="22">
        <f ca="1"/>
        <v>46348</v>
      </c>
    </row>
    <row r="41" spans="1:8" ht="75" customHeight="1" x14ac:dyDescent="0.3">
      <c r="B41" s="1"/>
      <c r="C41" s="1"/>
      <c r="D41" s="1"/>
      <c r="E41" s="1"/>
      <c r="F41" s="1"/>
      <c r="G41" s="1"/>
      <c r="H41" s="2"/>
    </row>
    <row r="42" spans="1:8" s="12" customFormat="1" ht="25.15" customHeight="1" x14ac:dyDescent="0.3">
      <c r="B42" s="21">
        <f t="array" aca="1" ref="B42:H42" ca="1">Days+29+DATE(Calendar3Year,Calendar3MonthOption,1)-WEEKDAY(DATE(Calendar3Year,Calendar3MonthOption,1),WeekdayOption)</f>
        <v>46349</v>
      </c>
      <c r="C42" s="21">
        <f ca="1"/>
        <v>46350</v>
      </c>
      <c r="D42" s="21">
        <f ca="1"/>
        <v>46351</v>
      </c>
      <c r="E42" s="21">
        <f ca="1"/>
        <v>46352</v>
      </c>
      <c r="F42" s="21">
        <f ca="1"/>
        <v>46353</v>
      </c>
      <c r="G42" s="21">
        <f ca="1"/>
        <v>46354</v>
      </c>
      <c r="H42" s="22">
        <f ca="1"/>
        <v>46355</v>
      </c>
    </row>
    <row r="43" spans="1:8" ht="75" customHeight="1" x14ac:dyDescent="0.3">
      <c r="B43" s="1"/>
      <c r="C43" s="1"/>
      <c r="D43" s="37" t="s">
        <v>10</v>
      </c>
      <c r="E43" s="37" t="s">
        <v>10</v>
      </c>
      <c r="F43" s="37" t="s">
        <v>8</v>
      </c>
      <c r="G43" s="37" t="s">
        <v>9</v>
      </c>
      <c r="H43" s="9"/>
    </row>
    <row r="44" spans="1:8" s="12" customFormat="1" ht="25.15" customHeight="1" x14ac:dyDescent="0.3">
      <c r="B44" s="21">
        <f t="array" aca="1" ref="B44:C44" ca="1">Days+36+DATE(Calendar3Year,Calendar3MonthOption,1)-WEEKDAY(DATE(Calendar3Year,Calendar3MonthOption,1),WeekdayOption)</f>
        <v>46356</v>
      </c>
      <c r="C44" s="21">
        <f ca="1"/>
        <v>46357</v>
      </c>
      <c r="D44" s="40" t="s">
        <v>2</v>
      </c>
      <c r="E44" s="40"/>
      <c r="F44" s="40"/>
      <c r="G44" s="40"/>
      <c r="H44" s="40"/>
    </row>
    <row r="45" spans="1:8" ht="75" customHeight="1" x14ac:dyDescent="0.3">
      <c r="B45" s="4"/>
      <c r="C45" s="4"/>
      <c r="D45" s="39"/>
      <c r="E45" s="39"/>
      <c r="F45" s="39"/>
      <c r="G45" s="39"/>
      <c r="H45" s="39"/>
    </row>
    <row r="46" spans="1:8" ht="30" customHeight="1" x14ac:dyDescent="0.3">
      <c r="B46" s="7"/>
      <c r="C46" s="7"/>
      <c r="D46" s="8"/>
      <c r="E46" s="8"/>
      <c r="F46" s="8"/>
      <c r="G46" s="8"/>
      <c r="H46" s="8"/>
    </row>
    <row r="47" spans="1:8" s="12" customFormat="1" ht="75" customHeight="1" x14ac:dyDescent="0.8">
      <c r="A47" s="10"/>
      <c r="B47" s="11" t="str">
        <f ca="1">TEXT(DATE(Calendar3Year,Calendar3MonthOption+1,1),"mmmm")</f>
        <v>December</v>
      </c>
      <c r="D47" s="33"/>
      <c r="E47" s="33"/>
      <c r="F47" s="32"/>
      <c r="G47" s="32"/>
      <c r="H47" s="13">
        <f ca="1">YEAR(DATE(Calendar3Year,Calendar3MonthOption+1,1))</f>
        <v>2026</v>
      </c>
    </row>
    <row r="48" spans="1:8" s="12" customFormat="1" ht="25.15" customHeight="1" x14ac:dyDescent="0.3">
      <c r="A48" s="14"/>
      <c r="B48" s="27" t="str">
        <f ca="1">UPPER(TEXT(B49,"dddd"))</f>
        <v>MONDAY</v>
      </c>
      <c r="C48" s="28" t="str">
        <f t="shared" ref="C48" ca="1" si="8">UPPER(TEXT(C49,"dddd"))</f>
        <v>TUESDAY</v>
      </c>
      <c r="D48" s="29" t="str">
        <f t="shared" ref="D48" ca="1" si="9">UPPER(TEXT(D49,"dddd"))</f>
        <v>WEDNESDAY</v>
      </c>
      <c r="E48" s="28" t="str">
        <f t="shared" ref="E48" ca="1" si="10">UPPER(TEXT(E49,"dddd"))</f>
        <v>THURSDAY</v>
      </c>
      <c r="F48" s="29" t="str">
        <f t="shared" ref="F48" ca="1" si="11">UPPER(TEXT(F49,"dddd"))</f>
        <v>FRIDAY</v>
      </c>
      <c r="G48" s="28" t="str">
        <f t="shared" ref="G48" ca="1" si="12">UPPER(TEXT(G49,"dddd"))</f>
        <v>SATURDAY</v>
      </c>
      <c r="H48" s="30" t="str">
        <f t="shared" ref="H48" ca="1" si="13">UPPER(TEXT(H49,"dddd"))</f>
        <v>SUNDAY</v>
      </c>
    </row>
    <row r="49" spans="1:8" s="12" customFormat="1" ht="25.15" customHeight="1" x14ac:dyDescent="0.3">
      <c r="B49" s="19">
        <f t="array" aca="1" ref="B49:H49" ca="1">Days+1+DATE(Calendar4Year,Calendar4MonthOption,1)-WEEKDAY(DATE(Calendar4Year,Calendar4MonthOption,1),WeekdayOption)</f>
        <v>46356</v>
      </c>
      <c r="C49" s="19">
        <f ca="1"/>
        <v>46357</v>
      </c>
      <c r="D49" s="19">
        <f ca="1"/>
        <v>46358</v>
      </c>
      <c r="E49" s="19">
        <f ca="1"/>
        <v>46359</v>
      </c>
      <c r="F49" s="19">
        <f ca="1"/>
        <v>46360</v>
      </c>
      <c r="G49" s="19">
        <f ca="1"/>
        <v>46361</v>
      </c>
      <c r="H49" s="20">
        <f ca="1"/>
        <v>46362</v>
      </c>
    </row>
    <row r="50" spans="1:8" ht="75" customHeight="1" x14ac:dyDescent="0.3">
      <c r="B50" s="1"/>
      <c r="C50" s="37" t="s">
        <v>11</v>
      </c>
      <c r="D50" s="37" t="s">
        <v>11</v>
      </c>
      <c r="E50" s="37" t="s">
        <v>11</v>
      </c>
      <c r="F50" s="1"/>
      <c r="G50" s="1"/>
      <c r="H50" s="2"/>
    </row>
    <row r="51" spans="1:8" s="12" customFormat="1" ht="25.15" customHeight="1" x14ac:dyDescent="0.3">
      <c r="B51" s="21">
        <f t="array" aca="1" ref="B51:H51" ca="1">Days+8+DATE(Calendar4Year,Calendar4MonthOption,1)-WEEKDAY(DATE(Calendar4Year,Calendar4MonthOption,1),WeekdayOption)</f>
        <v>46363</v>
      </c>
      <c r="C51" s="21">
        <f ca="1"/>
        <v>46364</v>
      </c>
      <c r="D51" s="21">
        <f ca="1"/>
        <v>46365</v>
      </c>
      <c r="E51" s="21">
        <f ca="1"/>
        <v>46366</v>
      </c>
      <c r="F51" s="21">
        <f ca="1"/>
        <v>46367</v>
      </c>
      <c r="G51" s="21">
        <f ca="1"/>
        <v>46368</v>
      </c>
      <c r="H51" s="22">
        <f ca="1"/>
        <v>46369</v>
      </c>
    </row>
    <row r="52" spans="1:8" ht="75" customHeight="1" x14ac:dyDescent="0.3">
      <c r="B52" s="1"/>
      <c r="C52" s="1"/>
      <c r="D52" s="1"/>
      <c r="E52" s="1"/>
      <c r="F52" s="1"/>
      <c r="G52" s="1"/>
      <c r="H52" s="2"/>
    </row>
    <row r="53" spans="1:8" s="12" customFormat="1" ht="25.15" customHeight="1" x14ac:dyDescent="0.3">
      <c r="B53" s="21">
        <f t="array" aca="1" ref="B53:H53" ca="1">Days+15+DATE(Calendar4Year,Calendar4MonthOption,1)-WEEKDAY(DATE(Calendar4Year,Calendar4MonthOption,1),WeekdayOption)</f>
        <v>46370</v>
      </c>
      <c r="C53" s="21">
        <f ca="1"/>
        <v>46371</v>
      </c>
      <c r="D53" s="21">
        <f ca="1"/>
        <v>46372</v>
      </c>
      <c r="E53" s="21">
        <f ca="1"/>
        <v>46373</v>
      </c>
      <c r="F53" s="21">
        <f ca="1"/>
        <v>46374</v>
      </c>
      <c r="G53" s="21">
        <f ca="1"/>
        <v>46375</v>
      </c>
      <c r="H53" s="22">
        <f ca="1"/>
        <v>46376</v>
      </c>
    </row>
    <row r="54" spans="1:8" ht="75" customHeight="1" x14ac:dyDescent="0.3">
      <c r="B54" s="1"/>
      <c r="C54" s="1"/>
      <c r="D54" s="1"/>
      <c r="E54" s="1"/>
      <c r="F54" s="1"/>
      <c r="G54" s="1"/>
      <c r="H54" s="2"/>
    </row>
    <row r="55" spans="1:8" s="12" customFormat="1" ht="25.15" customHeight="1" x14ac:dyDescent="0.3">
      <c r="B55" s="21">
        <f t="array" aca="1" ref="B55:H55" ca="1">Days+22+DATE(Calendar4Year,Calendar4MonthOption,1)-WEEKDAY(DATE(Calendar4Year,Calendar4MonthOption,1),WeekdayOption)</f>
        <v>46377</v>
      </c>
      <c r="C55" s="21">
        <f ca="1"/>
        <v>46378</v>
      </c>
      <c r="D55" s="21">
        <f ca="1"/>
        <v>46379</v>
      </c>
      <c r="E55" s="21">
        <f ca="1"/>
        <v>46380</v>
      </c>
      <c r="F55" s="21">
        <f ca="1"/>
        <v>46381</v>
      </c>
      <c r="G55" s="21">
        <f ca="1"/>
        <v>46382</v>
      </c>
      <c r="H55" s="22">
        <f ca="1"/>
        <v>46383</v>
      </c>
    </row>
    <row r="56" spans="1:8" ht="75" customHeight="1" x14ac:dyDescent="0.3">
      <c r="B56" s="1"/>
      <c r="C56" s="1"/>
      <c r="D56" s="37" t="s">
        <v>10</v>
      </c>
      <c r="E56" s="37" t="s">
        <v>12</v>
      </c>
      <c r="F56" s="37" t="s">
        <v>13</v>
      </c>
      <c r="G56" s="1"/>
      <c r="H56" s="2"/>
    </row>
    <row r="57" spans="1:8" s="12" customFormat="1" ht="25.15" customHeight="1" x14ac:dyDescent="0.3">
      <c r="B57" s="21">
        <f t="array" aca="1" ref="B57:H57" ca="1">Days+29+DATE(Calendar4Year,Calendar4MonthOption,1)-WEEKDAY(DATE(Calendar4Year,Calendar4MonthOption,1),WeekdayOption)</f>
        <v>46384</v>
      </c>
      <c r="C57" s="21">
        <f ca="1"/>
        <v>46385</v>
      </c>
      <c r="D57" s="21">
        <f ca="1"/>
        <v>46386</v>
      </c>
      <c r="E57" s="21">
        <f ca="1"/>
        <v>46387</v>
      </c>
      <c r="F57" s="21">
        <f ca="1"/>
        <v>46388</v>
      </c>
      <c r="G57" s="21">
        <f ca="1"/>
        <v>46389</v>
      </c>
      <c r="H57" s="22">
        <f ca="1"/>
        <v>46390</v>
      </c>
    </row>
    <row r="58" spans="1:8" ht="75" customHeight="1" x14ac:dyDescent="0.3">
      <c r="B58" s="1"/>
      <c r="C58" s="1"/>
      <c r="D58" s="1"/>
      <c r="E58" s="1"/>
      <c r="F58" s="1"/>
      <c r="G58" s="1"/>
      <c r="H58" s="9"/>
    </row>
    <row r="59" spans="1:8" s="12" customFormat="1" ht="25.15" customHeight="1" x14ac:dyDescent="0.3">
      <c r="B59" s="21">
        <f t="array" aca="1" ref="B59:C59" ca="1">Days+36+DATE(Calendar4Year,Calendar4MonthOption,1)-WEEKDAY(DATE(Calendar4Year,Calendar4MonthOption,1),WeekdayOption)</f>
        <v>46391</v>
      </c>
      <c r="C59" s="21">
        <f ca="1"/>
        <v>46392</v>
      </c>
      <c r="D59" s="40" t="s">
        <v>2</v>
      </c>
      <c r="E59" s="40"/>
      <c r="F59" s="40"/>
      <c r="G59" s="40"/>
      <c r="H59" s="40"/>
    </row>
    <row r="60" spans="1:8" ht="75" customHeight="1" x14ac:dyDescent="0.3">
      <c r="B60" s="4"/>
      <c r="C60" s="38" t="s">
        <v>7</v>
      </c>
      <c r="D60" s="39"/>
      <c r="E60" s="39"/>
      <c r="F60" s="39"/>
      <c r="G60" s="39"/>
      <c r="H60" s="39"/>
    </row>
    <row r="61" spans="1:8" s="6" customFormat="1" ht="30" customHeight="1" x14ac:dyDescent="0.3">
      <c r="B61" s="7"/>
      <c r="F61" s="8"/>
      <c r="G61" s="8"/>
      <c r="H61" s="8"/>
    </row>
    <row r="62" spans="1:8" s="12" customFormat="1" ht="75" customHeight="1" x14ac:dyDescent="0.3">
      <c r="A62" s="10"/>
      <c r="B62" s="11" t="str">
        <f ca="1">TEXT(DATE(Calendar4Year,Calendar4MonthOption+1,1),"mmmm")</f>
        <v>January</v>
      </c>
      <c r="C62" s="11"/>
      <c r="D62" s="11"/>
      <c r="F62" s="32"/>
      <c r="G62" s="32"/>
      <c r="H62" s="13">
        <f ca="1">YEAR(DATE(Calendar4Year,Calendar4MonthOption+1,1))</f>
        <v>2027</v>
      </c>
    </row>
    <row r="63" spans="1:8" s="12" customFormat="1" ht="25.15" customHeight="1" x14ac:dyDescent="0.3">
      <c r="A63" s="14"/>
      <c r="B63" s="27" t="str">
        <f ca="1">UPPER(TEXT(B64,"dddd"))</f>
        <v>MONDAY</v>
      </c>
      <c r="C63" s="28" t="str">
        <f t="shared" ref="C63" ca="1" si="14">UPPER(TEXT(C64,"dddd"))</f>
        <v>TUESDAY</v>
      </c>
      <c r="D63" s="29" t="str">
        <f t="shared" ref="D63" ca="1" si="15">UPPER(TEXT(D64,"dddd"))</f>
        <v>WEDNESDAY</v>
      </c>
      <c r="E63" s="28" t="str">
        <f t="shared" ref="E63" ca="1" si="16">UPPER(TEXT(E64,"dddd"))</f>
        <v>THURSDAY</v>
      </c>
      <c r="F63" s="29" t="str">
        <f t="shared" ref="F63" ca="1" si="17">UPPER(TEXT(F64,"dddd"))</f>
        <v>FRIDAY</v>
      </c>
      <c r="G63" s="28" t="str">
        <f t="shared" ref="G63" ca="1" si="18">UPPER(TEXT(G64,"dddd"))</f>
        <v>SATURDAY</v>
      </c>
      <c r="H63" s="30" t="str">
        <f t="shared" ref="H63" ca="1" si="19">UPPER(TEXT(H64,"dddd"))</f>
        <v>SUNDAY</v>
      </c>
    </row>
    <row r="64" spans="1:8" s="12" customFormat="1" ht="25.15" customHeight="1" x14ac:dyDescent="0.3">
      <c r="B64" s="19">
        <f t="array" aca="1" ref="B64:H64" ca="1">Days+1+DATE(Calendar5Year,Calendar5MonthOption,1)-WEEKDAY(DATE(Calendar5Year,Calendar5MonthOption,1),WeekdayOption)</f>
        <v>46384</v>
      </c>
      <c r="C64" s="19">
        <f ca="1"/>
        <v>46385</v>
      </c>
      <c r="D64" s="19">
        <f ca="1"/>
        <v>46386</v>
      </c>
      <c r="E64" s="19">
        <f ca="1"/>
        <v>46387</v>
      </c>
      <c r="F64" s="19">
        <f ca="1"/>
        <v>46388</v>
      </c>
      <c r="G64" s="19">
        <f ca="1"/>
        <v>46389</v>
      </c>
      <c r="H64" s="20">
        <f ca="1"/>
        <v>46390</v>
      </c>
    </row>
    <row r="65" spans="1:8" ht="75" customHeight="1" x14ac:dyDescent="0.3">
      <c r="B65" s="1"/>
      <c r="C65" s="1"/>
      <c r="D65" s="1"/>
      <c r="E65" s="1"/>
      <c r="F65" s="37" t="s">
        <v>14</v>
      </c>
      <c r="G65" s="1"/>
      <c r="H65" s="2"/>
    </row>
    <row r="66" spans="1:8" s="12" customFormat="1" ht="25.15" customHeight="1" x14ac:dyDescent="0.3">
      <c r="B66" s="21">
        <f t="array" aca="1" ref="B66:H66" ca="1">Days+8+DATE(Calendar5Year,Calendar5MonthOption,1)-WEEKDAY(DATE(Calendar5Year,Calendar5MonthOption,1),WeekdayOption)</f>
        <v>46391</v>
      </c>
      <c r="C66" s="21">
        <f ca="1"/>
        <v>46392</v>
      </c>
      <c r="D66" s="21">
        <f ca="1"/>
        <v>46393</v>
      </c>
      <c r="E66" s="21">
        <f ca="1"/>
        <v>46394</v>
      </c>
      <c r="F66" s="21">
        <f ca="1"/>
        <v>46395</v>
      </c>
      <c r="G66" s="21">
        <f ca="1"/>
        <v>46396</v>
      </c>
      <c r="H66" s="22">
        <f ca="1"/>
        <v>46397</v>
      </c>
    </row>
    <row r="67" spans="1:8" ht="75" customHeight="1" x14ac:dyDescent="0.3">
      <c r="B67" s="1"/>
      <c r="C67" s="37" t="s">
        <v>7</v>
      </c>
      <c r="D67" s="1"/>
      <c r="E67" s="1"/>
      <c r="F67" s="1"/>
      <c r="G67" s="1"/>
      <c r="H67" s="2"/>
    </row>
    <row r="68" spans="1:8" s="12" customFormat="1" ht="25.15" customHeight="1" x14ac:dyDescent="0.3">
      <c r="B68" s="21">
        <f t="array" aca="1" ref="B68:H68" ca="1">Days+15+DATE(Calendar5Year,Calendar5MonthOption,1)-WEEKDAY(DATE(Calendar5Year,Calendar5MonthOption,1),WeekdayOption)</f>
        <v>46398</v>
      </c>
      <c r="C68" s="21">
        <f ca="1"/>
        <v>46399</v>
      </c>
      <c r="D68" s="21">
        <f ca="1"/>
        <v>46400</v>
      </c>
      <c r="E68" s="21">
        <f ca="1"/>
        <v>46401</v>
      </c>
      <c r="F68" s="21">
        <f ca="1"/>
        <v>46402</v>
      </c>
      <c r="G68" s="21">
        <f ca="1"/>
        <v>46403</v>
      </c>
      <c r="H68" s="22">
        <f ca="1"/>
        <v>46404</v>
      </c>
    </row>
    <row r="69" spans="1:8" ht="75" customHeight="1" x14ac:dyDescent="0.3">
      <c r="B69" s="1"/>
      <c r="C69" s="1"/>
      <c r="D69" s="1"/>
      <c r="E69" s="1"/>
      <c r="F69" s="1"/>
      <c r="G69" s="1"/>
      <c r="H69" s="2"/>
    </row>
    <row r="70" spans="1:8" s="12" customFormat="1" ht="25.15" customHeight="1" x14ac:dyDescent="0.3">
      <c r="B70" s="21">
        <f t="array" aca="1" ref="B70:H70" ca="1">Days+22+DATE(Calendar5Year,Calendar5MonthOption,1)-WEEKDAY(DATE(Calendar5Year,Calendar5MonthOption,1),WeekdayOption)</f>
        <v>46405</v>
      </c>
      <c r="C70" s="21">
        <f ca="1"/>
        <v>46406</v>
      </c>
      <c r="D70" s="21">
        <f ca="1"/>
        <v>46407</v>
      </c>
      <c r="E70" s="21">
        <f ca="1"/>
        <v>46408</v>
      </c>
      <c r="F70" s="21">
        <f ca="1"/>
        <v>46409</v>
      </c>
      <c r="G70" s="21">
        <f ca="1"/>
        <v>46410</v>
      </c>
      <c r="H70" s="22">
        <f ca="1"/>
        <v>46411</v>
      </c>
    </row>
    <row r="71" spans="1:8" ht="75" customHeight="1" x14ac:dyDescent="0.3">
      <c r="B71" s="1"/>
      <c r="C71" s="1"/>
      <c r="D71" s="1"/>
      <c r="E71" s="1"/>
      <c r="F71" s="1"/>
      <c r="G71" s="1"/>
      <c r="H71" s="2"/>
    </row>
    <row r="72" spans="1:8" s="12" customFormat="1" ht="25.15" customHeight="1" x14ac:dyDescent="0.3">
      <c r="B72" s="21">
        <f t="array" aca="1" ref="B72:H72" ca="1">Days+29+DATE(Calendar5Year,Calendar5MonthOption,1)-WEEKDAY(DATE(Calendar5Year,Calendar5MonthOption,1),WeekdayOption)</f>
        <v>46412</v>
      </c>
      <c r="C72" s="21">
        <f ca="1"/>
        <v>46413</v>
      </c>
      <c r="D72" s="21">
        <f ca="1"/>
        <v>46414</v>
      </c>
      <c r="E72" s="21">
        <f ca="1"/>
        <v>46415</v>
      </c>
      <c r="F72" s="21">
        <f ca="1"/>
        <v>46416</v>
      </c>
      <c r="G72" s="21">
        <f ca="1"/>
        <v>46417</v>
      </c>
      <c r="H72" s="22">
        <f ca="1"/>
        <v>46418</v>
      </c>
    </row>
    <row r="73" spans="1:8" ht="75" customHeight="1" x14ac:dyDescent="0.3">
      <c r="B73" s="1"/>
      <c r="C73" s="1"/>
      <c r="D73" s="1"/>
      <c r="E73" s="1"/>
      <c r="F73" s="1"/>
      <c r="G73" s="1"/>
      <c r="H73" s="9"/>
    </row>
    <row r="74" spans="1:8" s="12" customFormat="1" ht="25.15" customHeight="1" x14ac:dyDescent="0.3">
      <c r="B74" s="21">
        <f t="array" aca="1" ref="B74:C74" ca="1">Days+36+DATE(Calendar5Year,Calendar5MonthOption,1)-WEEKDAY(DATE(Calendar5Year,Calendar5MonthOption,1),WeekdayOption)</f>
        <v>46419</v>
      </c>
      <c r="C74" s="21">
        <f ca="1"/>
        <v>46420</v>
      </c>
      <c r="D74" s="40" t="s">
        <v>2</v>
      </c>
      <c r="E74" s="40"/>
      <c r="F74" s="40"/>
      <c r="G74" s="40"/>
      <c r="H74" s="40"/>
    </row>
    <row r="75" spans="1:8" ht="75" customHeight="1" x14ac:dyDescent="0.3">
      <c r="B75" s="4"/>
      <c r="C75" s="4"/>
      <c r="D75" s="39"/>
      <c r="E75" s="39"/>
      <c r="F75" s="39"/>
      <c r="G75" s="39"/>
      <c r="H75" s="39"/>
    </row>
    <row r="76" spans="1:8" s="6" customFormat="1" ht="30" customHeight="1" x14ac:dyDescent="0.3">
      <c r="B76" s="7"/>
      <c r="C76" s="7"/>
      <c r="D76" s="8"/>
      <c r="E76" s="8"/>
      <c r="F76" s="8"/>
      <c r="G76" s="8"/>
      <c r="H76" s="8"/>
    </row>
    <row r="77" spans="1:8" s="12" customFormat="1" ht="75" customHeight="1" x14ac:dyDescent="0.3">
      <c r="A77" s="10"/>
      <c r="B77" s="11" t="str">
        <f ca="1">TEXT(DATE(Calendar5Year,Calendar5MonthOption+1,1),"mmmm")</f>
        <v>February</v>
      </c>
      <c r="C77" s="11"/>
      <c r="D77" s="11"/>
      <c r="F77" s="32"/>
      <c r="G77" s="32"/>
      <c r="H77" s="13">
        <f ca="1">YEAR(DATE(Calendar5Year,Calendar5MonthOption+1,1))</f>
        <v>2027</v>
      </c>
    </row>
    <row r="78" spans="1:8" s="12" customFormat="1" ht="25.15" customHeight="1" x14ac:dyDescent="0.3">
      <c r="A78" s="14"/>
      <c r="B78" s="27" t="str">
        <f ca="1">UPPER(TEXT(B79,"dddd"))</f>
        <v>MONDAY</v>
      </c>
      <c r="C78" s="28" t="str">
        <f t="shared" ref="C78" ca="1" si="20">UPPER(TEXT(C79,"dddd"))</f>
        <v>TUESDAY</v>
      </c>
      <c r="D78" s="29" t="str">
        <f t="shared" ref="D78" ca="1" si="21">UPPER(TEXT(D79,"dddd"))</f>
        <v>WEDNESDAY</v>
      </c>
      <c r="E78" s="28" t="str">
        <f t="shared" ref="E78" ca="1" si="22">UPPER(TEXT(E79,"dddd"))</f>
        <v>THURSDAY</v>
      </c>
      <c r="F78" s="29" t="str">
        <f t="shared" ref="F78" ca="1" si="23">UPPER(TEXT(F79,"dddd"))</f>
        <v>FRIDAY</v>
      </c>
      <c r="G78" s="28" t="str">
        <f t="shared" ref="G78" ca="1" si="24">UPPER(TEXT(G79,"dddd"))</f>
        <v>SATURDAY</v>
      </c>
      <c r="H78" s="30" t="str">
        <f t="shared" ref="H78" ca="1" si="25">UPPER(TEXT(H79,"dddd"))</f>
        <v>SUNDAY</v>
      </c>
    </row>
    <row r="79" spans="1:8" s="12" customFormat="1" ht="25.15" customHeight="1" x14ac:dyDescent="0.3">
      <c r="B79" s="19">
        <f t="array" aca="1" ref="B79:H79" ca="1">Days+1+DATE(Calendar6Year,Calendar6MonthOption,1)-WEEKDAY(DATE(Calendar6Year,Calendar6MonthOption,1),WeekdayOption)</f>
        <v>46419</v>
      </c>
      <c r="C79" s="19">
        <f ca="1"/>
        <v>46420</v>
      </c>
      <c r="D79" s="19">
        <f ca="1"/>
        <v>46421</v>
      </c>
      <c r="E79" s="19">
        <f ca="1"/>
        <v>46422</v>
      </c>
      <c r="F79" s="19">
        <f ca="1"/>
        <v>46423</v>
      </c>
      <c r="G79" s="19">
        <f ca="1"/>
        <v>46424</v>
      </c>
      <c r="H79" s="20">
        <f ca="1"/>
        <v>46425</v>
      </c>
    </row>
    <row r="80" spans="1:8" ht="75" customHeight="1" x14ac:dyDescent="0.3">
      <c r="B80" s="1"/>
      <c r="C80" s="1"/>
      <c r="D80" s="1"/>
      <c r="E80" s="1"/>
      <c r="F80" s="1"/>
      <c r="G80" s="1"/>
      <c r="H80" s="2"/>
    </row>
    <row r="81" spans="1:8" s="12" customFormat="1" ht="25.15" customHeight="1" x14ac:dyDescent="0.3">
      <c r="B81" s="21">
        <f t="array" aca="1" ref="B81:H81" ca="1">Days+8+DATE(Calendar6Year,Calendar6MonthOption,1)-WEEKDAY(DATE(Calendar6Year,Calendar6MonthOption,1),WeekdayOption)</f>
        <v>46426</v>
      </c>
      <c r="C81" s="21">
        <f ca="1"/>
        <v>46427</v>
      </c>
      <c r="D81" s="21">
        <f ca="1"/>
        <v>46428</v>
      </c>
      <c r="E81" s="21">
        <f ca="1"/>
        <v>46429</v>
      </c>
      <c r="F81" s="21">
        <f ca="1"/>
        <v>46430</v>
      </c>
      <c r="G81" s="21">
        <f ca="1"/>
        <v>46431</v>
      </c>
      <c r="H81" s="22">
        <f ca="1"/>
        <v>46432</v>
      </c>
    </row>
    <row r="82" spans="1:8" ht="75" customHeight="1" x14ac:dyDescent="0.3">
      <c r="B82" s="1"/>
      <c r="C82" s="1"/>
      <c r="D82" s="1"/>
      <c r="E82" s="1"/>
      <c r="F82" s="1"/>
      <c r="G82" s="1"/>
      <c r="H82" s="2"/>
    </row>
    <row r="83" spans="1:8" s="12" customFormat="1" ht="25.15" customHeight="1" x14ac:dyDescent="0.3">
      <c r="B83" s="21">
        <f t="array" aca="1" ref="B83:H83" ca="1">Days+15+DATE(Calendar6Year,Calendar6MonthOption,1)-WEEKDAY(DATE(Calendar6Year,Calendar6MonthOption,1),WeekdayOption)</f>
        <v>46433</v>
      </c>
      <c r="C83" s="21">
        <f ca="1"/>
        <v>46434</v>
      </c>
      <c r="D83" s="21">
        <f ca="1"/>
        <v>46435</v>
      </c>
      <c r="E83" s="21">
        <f ca="1"/>
        <v>46436</v>
      </c>
      <c r="F83" s="21">
        <f ca="1"/>
        <v>46437</v>
      </c>
      <c r="G83" s="21">
        <f ca="1"/>
        <v>46438</v>
      </c>
      <c r="H83" s="22">
        <f ca="1"/>
        <v>46439</v>
      </c>
    </row>
    <row r="84" spans="1:8" ht="75" customHeight="1" x14ac:dyDescent="0.3">
      <c r="B84" s="1"/>
      <c r="C84" s="1"/>
      <c r="D84" s="1"/>
      <c r="E84" s="1"/>
      <c r="F84" s="1"/>
      <c r="G84" s="1"/>
      <c r="H84" s="2"/>
    </row>
    <row r="85" spans="1:8" s="12" customFormat="1" ht="25.15" customHeight="1" x14ac:dyDescent="0.3">
      <c r="B85" s="21">
        <f t="array" aca="1" ref="B85:H85" ca="1">Days+22+DATE(Calendar6Year,Calendar6MonthOption,1)-WEEKDAY(DATE(Calendar6Year,Calendar6MonthOption,1),WeekdayOption)</f>
        <v>46440</v>
      </c>
      <c r="C85" s="21">
        <f ca="1"/>
        <v>46441</v>
      </c>
      <c r="D85" s="21">
        <f ca="1"/>
        <v>46442</v>
      </c>
      <c r="E85" s="21">
        <f ca="1"/>
        <v>46443</v>
      </c>
      <c r="F85" s="21">
        <f ca="1"/>
        <v>46444</v>
      </c>
      <c r="G85" s="21">
        <f ca="1"/>
        <v>46445</v>
      </c>
      <c r="H85" s="22">
        <f ca="1"/>
        <v>46446</v>
      </c>
    </row>
    <row r="86" spans="1:8" ht="75" customHeight="1" x14ac:dyDescent="0.3">
      <c r="B86" s="1"/>
      <c r="C86" s="1"/>
      <c r="D86" s="1"/>
      <c r="E86" s="1"/>
      <c r="F86" s="1"/>
      <c r="G86" s="1"/>
      <c r="H86" s="2"/>
    </row>
    <row r="87" spans="1:8" s="12" customFormat="1" ht="25.15" customHeight="1" x14ac:dyDescent="0.3">
      <c r="B87" s="21">
        <f t="array" aca="1" ref="B87:H87" ca="1">Days+29+DATE(Calendar6Year,Calendar6MonthOption,1)-WEEKDAY(DATE(Calendar6Year,Calendar6MonthOption,1),WeekdayOption)</f>
        <v>46447</v>
      </c>
      <c r="C87" s="21">
        <f ca="1"/>
        <v>46448</v>
      </c>
      <c r="D87" s="21">
        <f ca="1"/>
        <v>46449</v>
      </c>
      <c r="E87" s="21">
        <f ca="1"/>
        <v>46450</v>
      </c>
      <c r="F87" s="21">
        <f ca="1"/>
        <v>46451</v>
      </c>
      <c r="G87" s="21">
        <f ca="1"/>
        <v>46452</v>
      </c>
      <c r="H87" s="22">
        <f ca="1"/>
        <v>46453</v>
      </c>
    </row>
    <row r="88" spans="1:8" ht="75" customHeight="1" x14ac:dyDescent="0.3">
      <c r="B88" s="1"/>
      <c r="C88" s="1"/>
      <c r="D88" s="1"/>
      <c r="E88" s="1"/>
      <c r="F88" s="1"/>
      <c r="G88" s="1"/>
      <c r="H88" s="9"/>
    </row>
    <row r="89" spans="1:8" s="12" customFormat="1" ht="25.15" customHeight="1" x14ac:dyDescent="0.3">
      <c r="B89" s="21">
        <f t="array" aca="1" ref="B89:C89" ca="1">Days+36+DATE(Calendar6Year,Calendar6MonthOption,1)-WEEKDAY(DATE(Calendar6Year,Calendar6MonthOption,1),WeekdayOption)</f>
        <v>46454</v>
      </c>
      <c r="C89" s="21">
        <f ca="1"/>
        <v>46455</v>
      </c>
      <c r="D89" s="40" t="s">
        <v>2</v>
      </c>
      <c r="E89" s="40"/>
      <c r="F89" s="40"/>
      <c r="G89" s="40"/>
      <c r="H89" s="40"/>
    </row>
    <row r="90" spans="1:8" ht="75" customHeight="1" x14ac:dyDescent="0.3">
      <c r="B90" s="4"/>
      <c r="C90" s="4"/>
      <c r="D90" s="39"/>
      <c r="E90" s="39"/>
      <c r="F90" s="39"/>
      <c r="G90" s="39"/>
      <c r="H90" s="39"/>
    </row>
    <row r="91" spans="1:8" s="6" customFormat="1" ht="30" customHeight="1" x14ac:dyDescent="0.3">
      <c r="B91" s="7"/>
      <c r="C91" s="7"/>
      <c r="D91" s="8"/>
      <c r="E91" s="8"/>
      <c r="F91" s="8"/>
      <c r="G91" s="8"/>
      <c r="H91" s="8"/>
    </row>
    <row r="92" spans="1:8" s="12" customFormat="1" ht="75" customHeight="1" x14ac:dyDescent="0.8">
      <c r="A92" s="10"/>
      <c r="B92" s="11" t="str">
        <f ca="1">TEXT(DATE(Calendar6Year,Calendar6MonthOption+1,1),"mmmm")</f>
        <v>March</v>
      </c>
      <c r="D92" s="33"/>
      <c r="E92" s="33"/>
      <c r="F92" s="32"/>
      <c r="G92" s="32"/>
      <c r="H92" s="13">
        <f ca="1">YEAR(DATE(Calendar6Year,Calendar6MonthOption+1,1))</f>
        <v>2027</v>
      </c>
    </row>
    <row r="93" spans="1:8" s="12" customFormat="1" ht="25.15" customHeight="1" x14ac:dyDescent="0.3">
      <c r="A93" s="14"/>
      <c r="B93" s="27" t="str">
        <f ca="1">UPPER(TEXT(B94,"dddd"))</f>
        <v>MONDAY</v>
      </c>
      <c r="C93" s="28" t="str">
        <f t="shared" ref="C93" ca="1" si="26">UPPER(TEXT(C94,"dddd"))</f>
        <v>TUESDAY</v>
      </c>
      <c r="D93" s="29" t="str">
        <f t="shared" ref="D93" ca="1" si="27">UPPER(TEXT(D94,"dddd"))</f>
        <v>WEDNESDAY</v>
      </c>
      <c r="E93" s="28" t="str">
        <f t="shared" ref="E93" ca="1" si="28">UPPER(TEXT(E94,"dddd"))</f>
        <v>THURSDAY</v>
      </c>
      <c r="F93" s="29" t="str">
        <f t="shared" ref="F93" ca="1" si="29">UPPER(TEXT(F94,"dddd"))</f>
        <v>FRIDAY</v>
      </c>
      <c r="G93" s="28" t="str">
        <f t="shared" ref="G93" ca="1" si="30">UPPER(TEXT(G94,"dddd"))</f>
        <v>SATURDAY</v>
      </c>
      <c r="H93" s="30" t="str">
        <f t="shared" ref="H93" ca="1" si="31">UPPER(TEXT(H94,"dddd"))</f>
        <v>SUNDAY</v>
      </c>
    </row>
    <row r="94" spans="1:8" s="12" customFormat="1" ht="25.15" customHeight="1" x14ac:dyDescent="0.3">
      <c r="B94" s="19">
        <f t="array" aca="1" ref="B94:H94" ca="1">Days+1+DATE(Calendar7Year,Calendar7MonthOption,1)-WEEKDAY(DATE(Calendar7Year,Calendar7MonthOption,1),WeekdayOption)</f>
        <v>46447</v>
      </c>
      <c r="C94" s="19">
        <f ca="1"/>
        <v>46448</v>
      </c>
      <c r="D94" s="19">
        <f ca="1"/>
        <v>46449</v>
      </c>
      <c r="E94" s="19">
        <f ca="1"/>
        <v>46450</v>
      </c>
      <c r="F94" s="19">
        <f ca="1"/>
        <v>46451</v>
      </c>
      <c r="G94" s="19">
        <f ca="1"/>
        <v>46452</v>
      </c>
      <c r="H94" s="20">
        <f ca="1"/>
        <v>46453</v>
      </c>
    </row>
    <row r="95" spans="1:8" ht="75" customHeight="1" x14ac:dyDescent="0.3">
      <c r="B95" s="1"/>
      <c r="C95" s="37" t="s">
        <v>15</v>
      </c>
      <c r="D95" s="37" t="s">
        <v>16</v>
      </c>
      <c r="E95" s="37" t="s">
        <v>16</v>
      </c>
      <c r="F95" s="1"/>
      <c r="G95" s="1"/>
      <c r="H95" s="2"/>
    </row>
    <row r="96" spans="1:8" s="12" customFormat="1" ht="25.15" customHeight="1" x14ac:dyDescent="0.3">
      <c r="B96" s="21">
        <f t="array" aca="1" ref="B96:H96" ca="1">Days+8+DATE(Calendar7Year,Calendar7MonthOption,1)-WEEKDAY(DATE(Calendar7Year,Calendar7MonthOption,1),WeekdayOption)</f>
        <v>46454</v>
      </c>
      <c r="C96" s="21">
        <f ca="1"/>
        <v>46455</v>
      </c>
      <c r="D96" s="21">
        <f ca="1"/>
        <v>46456</v>
      </c>
      <c r="E96" s="21">
        <f ca="1"/>
        <v>46457</v>
      </c>
      <c r="F96" s="21">
        <f ca="1"/>
        <v>46458</v>
      </c>
      <c r="G96" s="21">
        <f ca="1"/>
        <v>46459</v>
      </c>
      <c r="H96" s="22">
        <f ca="1"/>
        <v>46460</v>
      </c>
    </row>
    <row r="97" spans="1:8" ht="75" customHeight="1" x14ac:dyDescent="0.3">
      <c r="B97" s="1"/>
      <c r="C97" s="1"/>
      <c r="D97" s="1"/>
      <c r="E97" s="1"/>
      <c r="F97" s="1"/>
      <c r="G97" s="1"/>
      <c r="H97" s="2"/>
    </row>
    <row r="98" spans="1:8" s="12" customFormat="1" ht="25.15" customHeight="1" x14ac:dyDescent="0.3">
      <c r="B98" s="21">
        <f t="array" aca="1" ref="B98:H98" ca="1">Days+15+DATE(Calendar7Year,Calendar7MonthOption,1)-WEEKDAY(DATE(Calendar7Year,Calendar7MonthOption,1),WeekdayOption)</f>
        <v>46461</v>
      </c>
      <c r="C98" s="21">
        <f ca="1"/>
        <v>46462</v>
      </c>
      <c r="D98" s="21">
        <f ca="1"/>
        <v>46463</v>
      </c>
      <c r="E98" s="21">
        <f ca="1"/>
        <v>46464</v>
      </c>
      <c r="F98" s="21">
        <f ca="1"/>
        <v>46465</v>
      </c>
      <c r="G98" s="21">
        <f ca="1"/>
        <v>46466</v>
      </c>
      <c r="H98" s="22">
        <f ca="1"/>
        <v>46467</v>
      </c>
    </row>
    <row r="99" spans="1:8" ht="75" customHeight="1" x14ac:dyDescent="0.3">
      <c r="B99" s="1"/>
      <c r="C99" s="1"/>
      <c r="D99" s="1"/>
      <c r="E99" s="1"/>
      <c r="F99" s="1"/>
      <c r="G99" s="1"/>
      <c r="H99" s="2"/>
    </row>
    <row r="100" spans="1:8" s="12" customFormat="1" ht="25.15" customHeight="1" x14ac:dyDescent="0.3">
      <c r="B100" s="21">
        <f t="array" aca="1" ref="B100:H100" ca="1">Days+22+DATE(Calendar7Year,Calendar7MonthOption,1)-WEEKDAY(DATE(Calendar7Year,Calendar7MonthOption,1),WeekdayOption)</f>
        <v>46468</v>
      </c>
      <c r="C100" s="21">
        <f ca="1"/>
        <v>46469</v>
      </c>
      <c r="D100" s="21">
        <f ca="1"/>
        <v>46470</v>
      </c>
      <c r="E100" s="21">
        <f ca="1"/>
        <v>46471</v>
      </c>
      <c r="F100" s="21">
        <f ca="1"/>
        <v>46472</v>
      </c>
      <c r="G100" s="21">
        <f ca="1"/>
        <v>46473</v>
      </c>
      <c r="H100" s="22">
        <f ca="1"/>
        <v>46474</v>
      </c>
    </row>
    <row r="101" spans="1:8" ht="75" customHeight="1" x14ac:dyDescent="0.3">
      <c r="B101" s="1"/>
      <c r="C101" s="1"/>
      <c r="D101" s="1"/>
      <c r="E101" s="1"/>
      <c r="F101" s="1"/>
      <c r="G101" s="1"/>
      <c r="H101" s="2"/>
    </row>
    <row r="102" spans="1:8" s="12" customFormat="1" ht="25.15" customHeight="1" x14ac:dyDescent="0.3">
      <c r="B102" s="21">
        <f t="array" aca="1" ref="B102:H102" ca="1">Days+29+DATE(Calendar7Year,Calendar7MonthOption,1)-WEEKDAY(DATE(Calendar7Year,Calendar7MonthOption,1),WeekdayOption)</f>
        <v>46475</v>
      </c>
      <c r="C102" s="21">
        <f ca="1"/>
        <v>46476</v>
      </c>
      <c r="D102" s="21">
        <f ca="1"/>
        <v>46477</v>
      </c>
      <c r="E102" s="21">
        <f ca="1"/>
        <v>46478</v>
      </c>
      <c r="F102" s="21">
        <f ca="1"/>
        <v>46479</v>
      </c>
      <c r="G102" s="21">
        <f ca="1"/>
        <v>46480</v>
      </c>
      <c r="H102" s="22">
        <f ca="1"/>
        <v>46481</v>
      </c>
    </row>
    <row r="103" spans="1:8" ht="75" customHeight="1" x14ac:dyDescent="0.3">
      <c r="B103" s="1"/>
      <c r="C103" s="1"/>
      <c r="D103" s="1"/>
      <c r="E103" s="1"/>
      <c r="F103" s="1"/>
      <c r="G103" s="1"/>
      <c r="H103" s="9"/>
    </row>
    <row r="104" spans="1:8" s="12" customFormat="1" ht="25.15" customHeight="1" x14ac:dyDescent="0.3">
      <c r="B104" s="21">
        <f t="array" aca="1" ref="B104:C104" ca="1">Days+36+DATE(Calendar7Year,Calendar7MonthOption,1)-WEEKDAY(DATE(Calendar7Year,Calendar7MonthOption,1),WeekdayOption)</f>
        <v>46482</v>
      </c>
      <c r="C104" s="21">
        <f ca="1"/>
        <v>46483</v>
      </c>
      <c r="D104" s="40" t="s">
        <v>2</v>
      </c>
      <c r="E104" s="40"/>
      <c r="F104" s="40"/>
      <c r="G104" s="40"/>
      <c r="H104" s="40"/>
    </row>
    <row r="105" spans="1:8" ht="75" customHeight="1" x14ac:dyDescent="0.3">
      <c r="B105" s="4"/>
      <c r="C105" s="4"/>
      <c r="D105" s="39"/>
      <c r="E105" s="39"/>
      <c r="F105" s="39"/>
      <c r="G105" s="39"/>
      <c r="H105" s="39"/>
    </row>
    <row r="106" spans="1:8" s="6" customFormat="1" ht="30" customHeight="1" x14ac:dyDescent="0.3">
      <c r="B106" s="7"/>
      <c r="C106" s="7"/>
      <c r="D106" s="8"/>
      <c r="E106" s="8"/>
      <c r="F106" s="8"/>
      <c r="G106" s="8"/>
      <c r="H106" s="8"/>
    </row>
    <row r="107" spans="1:8" s="12" customFormat="1" ht="75" customHeight="1" x14ac:dyDescent="0.8">
      <c r="A107" s="10"/>
      <c r="B107" s="11" t="str">
        <f ca="1">TEXT(DATE(Calendar7Year,Calendar7MonthOption+1,1),"mmmm")</f>
        <v>April</v>
      </c>
      <c r="D107" s="34"/>
      <c r="E107" s="34"/>
      <c r="F107" s="32"/>
      <c r="G107" s="32"/>
      <c r="H107" s="13">
        <f ca="1">YEAR(DATE(Calendar7Year,Calendar7MonthOption+1,1))</f>
        <v>2027</v>
      </c>
    </row>
    <row r="108" spans="1:8" s="12" customFormat="1" ht="25.15" customHeight="1" x14ac:dyDescent="0.3">
      <c r="A108" s="14"/>
      <c r="B108" s="27" t="str">
        <f ca="1">UPPER(TEXT(B109,"dddd"))</f>
        <v>MONDAY</v>
      </c>
      <c r="C108" s="28" t="str">
        <f t="shared" ref="C108" ca="1" si="32">UPPER(TEXT(C109,"dddd"))</f>
        <v>TUESDAY</v>
      </c>
      <c r="D108" s="29" t="str">
        <f t="shared" ref="D108" ca="1" si="33">UPPER(TEXT(D109,"dddd"))</f>
        <v>WEDNESDAY</v>
      </c>
      <c r="E108" s="28" t="str">
        <f t="shared" ref="E108" ca="1" si="34">UPPER(TEXT(E109,"dddd"))</f>
        <v>THURSDAY</v>
      </c>
      <c r="F108" s="29" t="str">
        <f t="shared" ref="F108" ca="1" si="35">UPPER(TEXT(F109,"dddd"))</f>
        <v>FRIDAY</v>
      </c>
      <c r="G108" s="28" t="str">
        <f t="shared" ref="G108" ca="1" si="36">UPPER(TEXT(G109,"dddd"))</f>
        <v>SATURDAY</v>
      </c>
      <c r="H108" s="30" t="str">
        <f t="shared" ref="H108" ca="1" si="37">UPPER(TEXT(H109,"dddd"))</f>
        <v>SUNDAY</v>
      </c>
    </row>
    <row r="109" spans="1:8" s="12" customFormat="1" ht="25.15" customHeight="1" x14ac:dyDescent="0.3">
      <c r="B109" s="19">
        <f t="array" aca="1" ref="B109:H109" ca="1">Days+1+DATE(Calendar8Year,Calendar8MonthOption,1)-WEEKDAY(DATE(Calendar8Year,Calendar8MonthOption,1),WeekdayOption)</f>
        <v>46475</v>
      </c>
      <c r="C109" s="19">
        <f ca="1"/>
        <v>46476</v>
      </c>
      <c r="D109" s="19">
        <f ca="1"/>
        <v>46477</v>
      </c>
      <c r="E109" s="19">
        <f ca="1"/>
        <v>46478</v>
      </c>
      <c r="F109" s="19">
        <f ca="1"/>
        <v>46479</v>
      </c>
      <c r="G109" s="19">
        <f ca="1"/>
        <v>46480</v>
      </c>
      <c r="H109" s="20">
        <f ca="1"/>
        <v>46481</v>
      </c>
    </row>
    <row r="110" spans="1:8" ht="75" customHeight="1" x14ac:dyDescent="0.3">
      <c r="B110" s="1"/>
      <c r="C110" s="1"/>
      <c r="D110" s="1"/>
      <c r="E110" s="1"/>
      <c r="F110" s="1"/>
      <c r="G110" s="1"/>
      <c r="H110" s="2"/>
    </row>
    <row r="111" spans="1:8" s="12" customFormat="1" ht="25.15" customHeight="1" x14ac:dyDescent="0.3">
      <c r="B111" s="21">
        <f t="array" aca="1" ref="B111:H111" ca="1">Days+8+DATE(Calendar8Year,Calendar8MonthOption,1)-WEEKDAY(DATE(Calendar8Year,Calendar8MonthOption,1),WeekdayOption)</f>
        <v>46482</v>
      </c>
      <c r="C111" s="21">
        <f ca="1"/>
        <v>46483</v>
      </c>
      <c r="D111" s="21">
        <f ca="1"/>
        <v>46484</v>
      </c>
      <c r="E111" s="21">
        <f ca="1"/>
        <v>46485</v>
      </c>
      <c r="F111" s="21">
        <f ca="1"/>
        <v>46486</v>
      </c>
      <c r="G111" s="21">
        <f ca="1"/>
        <v>46487</v>
      </c>
      <c r="H111" s="22">
        <f ca="1"/>
        <v>46488</v>
      </c>
    </row>
    <row r="112" spans="1:8" ht="75" customHeight="1" x14ac:dyDescent="0.3">
      <c r="B112" s="1"/>
      <c r="C112" s="1"/>
      <c r="D112" s="1"/>
      <c r="E112" s="1"/>
      <c r="F112" s="1"/>
      <c r="G112" s="1"/>
      <c r="H112" s="2"/>
    </row>
    <row r="113" spans="1:8" s="12" customFormat="1" ht="25.15" customHeight="1" x14ac:dyDescent="0.3">
      <c r="B113" s="21">
        <f t="array" aca="1" ref="B113:H113" ca="1">Days+15+DATE(Calendar8Year,Calendar8MonthOption,1)-WEEKDAY(DATE(Calendar8Year,Calendar8MonthOption,1),WeekdayOption)</f>
        <v>46489</v>
      </c>
      <c r="C113" s="21">
        <f ca="1"/>
        <v>46490</v>
      </c>
      <c r="D113" s="21">
        <f ca="1"/>
        <v>46491</v>
      </c>
      <c r="E113" s="21">
        <f ca="1"/>
        <v>46492</v>
      </c>
      <c r="F113" s="21">
        <f ca="1"/>
        <v>46493</v>
      </c>
      <c r="G113" s="21">
        <f ca="1"/>
        <v>46494</v>
      </c>
      <c r="H113" s="22">
        <f ca="1"/>
        <v>46495</v>
      </c>
    </row>
    <row r="114" spans="1:8" ht="75" customHeight="1" x14ac:dyDescent="0.3">
      <c r="B114" s="1"/>
      <c r="C114" s="1"/>
      <c r="D114" s="1"/>
      <c r="E114" s="1"/>
      <c r="F114" s="1"/>
      <c r="G114" s="1"/>
      <c r="H114" s="2"/>
    </row>
    <row r="115" spans="1:8" s="12" customFormat="1" ht="25.15" customHeight="1" x14ac:dyDescent="0.3">
      <c r="B115" s="21">
        <f t="array" aca="1" ref="B115:H115" ca="1">Days+22+DATE(Calendar8Year,Calendar8MonthOption,1)-WEEKDAY(DATE(Calendar8Year,Calendar8MonthOption,1),WeekdayOption)</f>
        <v>46496</v>
      </c>
      <c r="C115" s="21">
        <f ca="1"/>
        <v>46497</v>
      </c>
      <c r="D115" s="21">
        <f ca="1"/>
        <v>46498</v>
      </c>
      <c r="E115" s="21">
        <f ca="1"/>
        <v>46499</v>
      </c>
      <c r="F115" s="21">
        <f ca="1"/>
        <v>46500</v>
      </c>
      <c r="G115" s="21">
        <f ca="1"/>
        <v>46501</v>
      </c>
      <c r="H115" s="22">
        <f ca="1"/>
        <v>46502</v>
      </c>
    </row>
    <row r="116" spans="1:8" ht="75" customHeight="1" x14ac:dyDescent="0.3">
      <c r="B116" s="1"/>
      <c r="C116" s="1"/>
      <c r="D116" s="1"/>
      <c r="E116" s="1"/>
      <c r="F116" s="1"/>
      <c r="G116" s="1"/>
      <c r="H116" s="2"/>
    </row>
    <row r="117" spans="1:8" s="12" customFormat="1" ht="25.15" customHeight="1" x14ac:dyDescent="0.3">
      <c r="B117" s="21">
        <f t="array" aca="1" ref="B117:H117" ca="1">Days+29+DATE(Calendar8Year,Calendar8MonthOption,1)-WEEKDAY(DATE(Calendar8Year,Calendar8MonthOption,1),WeekdayOption)</f>
        <v>46503</v>
      </c>
      <c r="C117" s="21">
        <f ca="1"/>
        <v>46504</v>
      </c>
      <c r="D117" s="21">
        <f ca="1"/>
        <v>46505</v>
      </c>
      <c r="E117" s="21">
        <f ca="1"/>
        <v>46506</v>
      </c>
      <c r="F117" s="21">
        <f ca="1"/>
        <v>46507</v>
      </c>
      <c r="G117" s="21">
        <f ca="1"/>
        <v>46508</v>
      </c>
      <c r="H117" s="22">
        <f ca="1"/>
        <v>46509</v>
      </c>
    </row>
    <row r="118" spans="1:8" ht="75" customHeight="1" x14ac:dyDescent="0.3">
      <c r="B118" s="1"/>
      <c r="C118" s="1"/>
      <c r="D118" s="1"/>
      <c r="E118" s="1"/>
      <c r="F118" s="1"/>
      <c r="G118" s="1"/>
      <c r="H118" s="9"/>
    </row>
    <row r="119" spans="1:8" s="12" customFormat="1" ht="25.15" customHeight="1" x14ac:dyDescent="0.3">
      <c r="B119" s="21">
        <f t="array" aca="1" ref="B119:C119" ca="1">Days+36+DATE(Calendar8Year,Calendar8MonthOption,1)-WEEKDAY(DATE(Calendar8Year,Calendar8MonthOption,1),WeekdayOption)</f>
        <v>46510</v>
      </c>
      <c r="C119" s="21">
        <f ca="1"/>
        <v>46511</v>
      </c>
      <c r="D119" s="40" t="s">
        <v>2</v>
      </c>
      <c r="E119" s="40"/>
      <c r="F119" s="40"/>
      <c r="G119" s="40"/>
      <c r="H119" s="40"/>
    </row>
    <row r="120" spans="1:8" ht="75" customHeight="1" x14ac:dyDescent="0.3">
      <c r="B120" s="4"/>
      <c r="C120" s="4"/>
      <c r="D120" s="39"/>
      <c r="E120" s="39"/>
      <c r="F120" s="39"/>
      <c r="G120" s="39"/>
      <c r="H120" s="39"/>
    </row>
    <row r="121" spans="1:8" s="6" customFormat="1" ht="30" customHeight="1" x14ac:dyDescent="0.3">
      <c r="B121" s="7"/>
      <c r="C121" s="7"/>
      <c r="D121" s="8"/>
      <c r="E121" s="8"/>
      <c r="F121" s="8"/>
      <c r="G121" s="8"/>
      <c r="H121" s="8"/>
    </row>
    <row r="122" spans="1:8" s="12" customFormat="1" ht="75" customHeight="1" x14ac:dyDescent="0.8">
      <c r="A122" s="10"/>
      <c r="B122" s="11" t="str">
        <f ca="1">TEXT(DATE(Calendar8Year,Calendar8MonthOption+1,1),"mmmm")</f>
        <v>May</v>
      </c>
      <c r="D122" s="33"/>
      <c r="E122" s="33"/>
      <c r="F122" s="32"/>
      <c r="G122" s="32"/>
      <c r="H122" s="13">
        <f ca="1">YEAR(DATE(Calendar8Year,Calendar8MonthOption+1,1))</f>
        <v>2027</v>
      </c>
    </row>
    <row r="123" spans="1:8" s="12" customFormat="1" ht="25.15" customHeight="1" x14ac:dyDescent="0.3">
      <c r="A123" s="14"/>
      <c r="B123" s="27" t="str">
        <f ca="1">UPPER(TEXT(B124,"dddd"))</f>
        <v>MONDAY</v>
      </c>
      <c r="C123" s="28" t="str">
        <f t="shared" ref="C123" ca="1" si="38">UPPER(TEXT(C124,"dddd"))</f>
        <v>TUESDAY</v>
      </c>
      <c r="D123" s="29" t="str">
        <f t="shared" ref="D123" ca="1" si="39">UPPER(TEXT(D124,"dddd"))</f>
        <v>WEDNESDAY</v>
      </c>
      <c r="E123" s="28" t="str">
        <f t="shared" ref="E123" ca="1" si="40">UPPER(TEXT(E124,"dddd"))</f>
        <v>THURSDAY</v>
      </c>
      <c r="F123" s="29" t="str">
        <f t="shared" ref="F123" ca="1" si="41">UPPER(TEXT(F124,"dddd"))</f>
        <v>FRIDAY</v>
      </c>
      <c r="G123" s="28" t="str">
        <f t="shared" ref="G123" ca="1" si="42">UPPER(TEXT(G124,"dddd"))</f>
        <v>SATURDAY</v>
      </c>
      <c r="H123" s="30" t="str">
        <f t="shared" ref="H123" ca="1" si="43">UPPER(TEXT(H124,"dddd"))</f>
        <v>SUNDAY</v>
      </c>
    </row>
    <row r="124" spans="1:8" s="12" customFormat="1" ht="25.15" customHeight="1" x14ac:dyDescent="0.3">
      <c r="B124" s="19">
        <f t="array" aca="1" ref="B124:H124" ca="1">Days+1+DATE(Calendar9Year,Calendar9MonthOption,1)-WEEKDAY(DATE(Calendar9Year,Calendar9MonthOption,1),WeekdayOption)</f>
        <v>46503</v>
      </c>
      <c r="C124" s="19">
        <f ca="1"/>
        <v>46504</v>
      </c>
      <c r="D124" s="19">
        <f ca="1"/>
        <v>46505</v>
      </c>
      <c r="E124" s="19">
        <f ca="1"/>
        <v>46506</v>
      </c>
      <c r="F124" s="19">
        <f ca="1"/>
        <v>46507</v>
      </c>
      <c r="G124" s="19">
        <f ca="1"/>
        <v>46508</v>
      </c>
      <c r="H124" s="20">
        <f ca="1"/>
        <v>46509</v>
      </c>
    </row>
    <row r="125" spans="1:8" ht="75" customHeight="1" x14ac:dyDescent="0.3">
      <c r="B125" s="1"/>
      <c r="C125" s="1"/>
      <c r="D125" s="1"/>
      <c r="E125" s="1"/>
      <c r="F125" s="1"/>
      <c r="G125" s="1"/>
      <c r="H125" s="2"/>
    </row>
    <row r="126" spans="1:8" s="12" customFormat="1" ht="25.15" customHeight="1" x14ac:dyDescent="0.3">
      <c r="B126" s="21">
        <f t="array" aca="1" ref="B126:H126" ca="1">Days+8+DATE(Calendar9Year,Calendar9MonthOption,1)-WEEKDAY(DATE(Calendar9Year,Calendar9MonthOption,1),WeekdayOption)</f>
        <v>46510</v>
      </c>
      <c r="C126" s="21">
        <f ca="1"/>
        <v>46511</v>
      </c>
      <c r="D126" s="21">
        <f ca="1"/>
        <v>46512</v>
      </c>
      <c r="E126" s="21">
        <f ca="1"/>
        <v>46513</v>
      </c>
      <c r="F126" s="21">
        <f ca="1"/>
        <v>46514</v>
      </c>
      <c r="G126" s="21">
        <f ca="1"/>
        <v>46515</v>
      </c>
      <c r="H126" s="22">
        <f ca="1"/>
        <v>46516</v>
      </c>
    </row>
    <row r="127" spans="1:8" ht="75" customHeight="1" x14ac:dyDescent="0.3">
      <c r="B127" s="1"/>
      <c r="C127" s="1"/>
      <c r="D127" s="1"/>
      <c r="E127" s="1"/>
      <c r="F127" s="1"/>
      <c r="G127" s="1"/>
      <c r="H127" s="2"/>
    </row>
    <row r="128" spans="1:8" s="12" customFormat="1" ht="25.15" customHeight="1" x14ac:dyDescent="0.3">
      <c r="B128" s="21">
        <f t="array" aca="1" ref="B128:H128" ca="1">Days+15+DATE(Calendar9Year,Calendar9MonthOption,1)-WEEKDAY(DATE(Calendar9Year,Calendar9MonthOption,1),WeekdayOption)</f>
        <v>46517</v>
      </c>
      <c r="C128" s="21">
        <f ca="1"/>
        <v>46518</v>
      </c>
      <c r="D128" s="21">
        <f ca="1"/>
        <v>46519</v>
      </c>
      <c r="E128" s="21">
        <f ca="1"/>
        <v>46520</v>
      </c>
      <c r="F128" s="21">
        <f ca="1"/>
        <v>46521</v>
      </c>
      <c r="G128" s="21">
        <f ca="1"/>
        <v>46522</v>
      </c>
      <c r="H128" s="22">
        <f ca="1"/>
        <v>46523</v>
      </c>
    </row>
    <row r="129" spans="1:8" ht="75" customHeight="1" x14ac:dyDescent="0.3">
      <c r="B129" s="1"/>
      <c r="C129" s="1"/>
      <c r="D129" s="1"/>
      <c r="E129" s="1"/>
      <c r="F129" s="1"/>
      <c r="G129" s="1"/>
      <c r="H129" s="2"/>
    </row>
    <row r="130" spans="1:8" s="12" customFormat="1" ht="25.15" customHeight="1" x14ac:dyDescent="0.3">
      <c r="B130" s="21">
        <f t="array" aca="1" ref="B130:H130" ca="1">Days+22+DATE(Calendar9Year,Calendar9MonthOption,1)-WEEKDAY(DATE(Calendar9Year,Calendar9MonthOption,1),WeekdayOption)</f>
        <v>46524</v>
      </c>
      <c r="C130" s="21">
        <f ca="1"/>
        <v>46525</v>
      </c>
      <c r="D130" s="21">
        <f ca="1"/>
        <v>46526</v>
      </c>
      <c r="E130" s="21">
        <f ca="1"/>
        <v>46527</v>
      </c>
      <c r="F130" s="21">
        <f ca="1"/>
        <v>46528</v>
      </c>
      <c r="G130" s="21">
        <f ca="1"/>
        <v>46529</v>
      </c>
      <c r="H130" s="22">
        <f ca="1"/>
        <v>46530</v>
      </c>
    </row>
    <row r="131" spans="1:8" ht="75" customHeight="1" x14ac:dyDescent="0.3">
      <c r="B131" s="1"/>
      <c r="C131" s="37" t="s">
        <v>17</v>
      </c>
      <c r="D131" s="37" t="s">
        <v>10</v>
      </c>
      <c r="E131" s="37" t="s">
        <v>10</v>
      </c>
      <c r="F131" s="1"/>
      <c r="G131" s="1"/>
      <c r="H131" s="2"/>
    </row>
    <row r="132" spans="1:8" s="12" customFormat="1" ht="25.15" customHeight="1" x14ac:dyDescent="0.3">
      <c r="B132" s="21">
        <f t="array" aca="1" ref="B132:H132" ca="1">Days+29+DATE(Calendar9Year,Calendar9MonthOption,1)-WEEKDAY(DATE(Calendar9Year,Calendar9MonthOption,1),WeekdayOption)</f>
        <v>46531</v>
      </c>
      <c r="C132" s="21">
        <f ca="1"/>
        <v>46532</v>
      </c>
      <c r="D132" s="21">
        <f ca="1"/>
        <v>46533</v>
      </c>
      <c r="E132" s="21">
        <f ca="1"/>
        <v>46534</v>
      </c>
      <c r="F132" s="21">
        <f ca="1"/>
        <v>46535</v>
      </c>
      <c r="G132" s="21">
        <f ca="1"/>
        <v>46536</v>
      </c>
      <c r="H132" s="22">
        <f ca="1"/>
        <v>46537</v>
      </c>
    </row>
    <row r="133" spans="1:8" ht="75" customHeight="1" x14ac:dyDescent="0.3">
      <c r="B133" s="1"/>
      <c r="C133" s="1"/>
      <c r="D133" s="1"/>
      <c r="E133" s="1"/>
      <c r="F133" s="1"/>
      <c r="G133" s="1"/>
      <c r="H133" s="9"/>
    </row>
    <row r="134" spans="1:8" s="12" customFormat="1" ht="25.15" customHeight="1" x14ac:dyDescent="0.3">
      <c r="B134" s="21">
        <f t="array" aca="1" ref="B134:C134" ca="1">Days+36+DATE(Calendar9Year,Calendar9MonthOption,1)-WEEKDAY(DATE(Calendar9Year,Calendar9MonthOption,1),WeekdayOption)</f>
        <v>46538</v>
      </c>
      <c r="C134" s="21">
        <f ca="1"/>
        <v>46539</v>
      </c>
      <c r="D134" s="40" t="s">
        <v>2</v>
      </c>
      <c r="E134" s="40"/>
      <c r="F134" s="40"/>
      <c r="G134" s="40"/>
      <c r="H134" s="40"/>
    </row>
    <row r="135" spans="1:8" ht="75" customHeight="1" x14ac:dyDescent="0.3">
      <c r="B135" s="38" t="s">
        <v>18</v>
      </c>
      <c r="C135" s="4"/>
      <c r="D135" s="39"/>
      <c r="E135" s="39"/>
      <c r="F135" s="39"/>
      <c r="G135" s="39"/>
      <c r="H135" s="39"/>
    </row>
    <row r="136" spans="1:8" s="6" customFormat="1" ht="30" customHeight="1" x14ac:dyDescent="0.3">
      <c r="B136" s="7"/>
      <c r="C136" s="7"/>
      <c r="D136" s="8"/>
      <c r="E136" s="8"/>
      <c r="F136" s="8"/>
      <c r="G136" s="8"/>
      <c r="H136" s="8"/>
    </row>
    <row r="137" spans="1:8" s="12" customFormat="1" ht="75" customHeight="1" x14ac:dyDescent="0.8">
      <c r="A137" s="10"/>
      <c r="B137" s="35" t="str">
        <f ca="1">TEXT(DATE(Calendar9Year,Calendar9MonthOption+1,1),"mmmm")</f>
        <v>June</v>
      </c>
      <c r="D137" s="34"/>
      <c r="E137" s="34"/>
      <c r="F137" s="32"/>
      <c r="G137" s="32"/>
      <c r="H137" s="13">
        <f ca="1">YEAR(DATE(Calendar9Year,Calendar9MonthOption+1,1))</f>
        <v>2027</v>
      </c>
    </row>
    <row r="138" spans="1:8" s="12" customFormat="1" ht="25.15" customHeight="1" x14ac:dyDescent="0.3">
      <c r="A138" s="14"/>
      <c r="B138" s="27" t="str">
        <f ca="1">UPPER(TEXT(B139,"dddd"))</f>
        <v>MONDAY</v>
      </c>
      <c r="C138" s="28" t="str">
        <f t="shared" ref="C138:H138" ca="1" si="44">UPPER(TEXT(C139,"dddd"))</f>
        <v>TUESDAY</v>
      </c>
      <c r="D138" s="29" t="str">
        <f t="shared" ca="1" si="44"/>
        <v>WEDNESDAY</v>
      </c>
      <c r="E138" s="28" t="str">
        <f t="shared" ca="1" si="44"/>
        <v>THURSDAY</v>
      </c>
      <c r="F138" s="29" t="str">
        <f t="shared" ca="1" si="44"/>
        <v>FRIDAY</v>
      </c>
      <c r="G138" s="28" t="str">
        <f t="shared" ca="1" si="44"/>
        <v>SATURDAY</v>
      </c>
      <c r="H138" s="30" t="str">
        <f t="shared" ca="1" si="44"/>
        <v>SUNDAY</v>
      </c>
    </row>
    <row r="139" spans="1:8" s="12" customFormat="1" ht="25.15" customHeight="1" x14ac:dyDescent="0.3">
      <c r="B139" s="19">
        <f t="array" aca="1" ref="B139:H139" ca="1">Days+1+DATE(Calendar10Year,Calendar10MonthOption,1)-WEEKDAY(DATE(Calendar10Year,Calendar10MonthOption,1),WeekdayOption)</f>
        <v>46538</v>
      </c>
      <c r="C139" s="19">
        <f ca="1"/>
        <v>46539</v>
      </c>
      <c r="D139" s="19">
        <f ca="1"/>
        <v>46540</v>
      </c>
      <c r="E139" s="19">
        <f ca="1"/>
        <v>46541</v>
      </c>
      <c r="F139" s="19">
        <f ca="1"/>
        <v>46542</v>
      </c>
      <c r="G139" s="19">
        <f ca="1"/>
        <v>46543</v>
      </c>
      <c r="H139" s="20">
        <f ca="1"/>
        <v>46544</v>
      </c>
    </row>
    <row r="140" spans="1:8" ht="75" customHeight="1" x14ac:dyDescent="0.3">
      <c r="B140" s="1"/>
      <c r="C140" s="1"/>
      <c r="D140" s="1"/>
      <c r="E140" s="1"/>
      <c r="F140" s="1"/>
      <c r="G140" s="1"/>
      <c r="H140" s="2"/>
    </row>
    <row r="141" spans="1:8" s="12" customFormat="1" ht="25.15" customHeight="1" x14ac:dyDescent="0.3">
      <c r="B141" s="21">
        <f t="array" aca="1" ref="B141:H141" ca="1">Days+8+DATE(Calendar10Year,Calendar10MonthOption,1)-WEEKDAY(DATE(Calendar10Year,Calendar10MonthOption,1),WeekdayOption)</f>
        <v>46545</v>
      </c>
      <c r="C141" s="21">
        <f ca="1"/>
        <v>46546</v>
      </c>
      <c r="D141" s="21">
        <f ca="1"/>
        <v>46547</v>
      </c>
      <c r="E141" s="21">
        <f ca="1"/>
        <v>46548</v>
      </c>
      <c r="F141" s="21">
        <f ca="1"/>
        <v>46549</v>
      </c>
      <c r="G141" s="21">
        <f ca="1"/>
        <v>46550</v>
      </c>
      <c r="H141" s="22">
        <f ca="1"/>
        <v>46551</v>
      </c>
    </row>
    <row r="142" spans="1:8" ht="75" customHeight="1" x14ac:dyDescent="0.3">
      <c r="B142" s="1"/>
      <c r="C142" s="1"/>
      <c r="D142" s="1"/>
      <c r="E142" s="1"/>
      <c r="F142" s="1"/>
      <c r="G142" s="1"/>
      <c r="H142" s="2"/>
    </row>
    <row r="143" spans="1:8" s="12" customFormat="1" ht="25.15" customHeight="1" x14ac:dyDescent="0.3">
      <c r="B143" s="21">
        <f t="array" aca="1" ref="B143:H143" ca="1">Days+15+DATE(Calendar10Year,Calendar10MonthOption,1)-WEEKDAY(DATE(Calendar10Year,Calendar10MonthOption,1),WeekdayOption)</f>
        <v>46552</v>
      </c>
      <c r="C143" s="21">
        <f ca="1"/>
        <v>46553</v>
      </c>
      <c r="D143" s="21">
        <f ca="1"/>
        <v>46554</v>
      </c>
      <c r="E143" s="21">
        <f ca="1"/>
        <v>46555</v>
      </c>
      <c r="F143" s="21">
        <f ca="1"/>
        <v>46556</v>
      </c>
      <c r="G143" s="21">
        <f ca="1"/>
        <v>46557</v>
      </c>
      <c r="H143" s="22">
        <f ca="1"/>
        <v>46558</v>
      </c>
    </row>
    <row r="144" spans="1:8" ht="75" customHeight="1" x14ac:dyDescent="0.3">
      <c r="B144" s="1"/>
      <c r="C144" s="1"/>
      <c r="D144" s="1"/>
      <c r="E144" s="1"/>
      <c r="F144" s="1"/>
      <c r="G144" s="1"/>
      <c r="H144" s="2"/>
    </row>
    <row r="145" spans="2:8" s="12" customFormat="1" ht="25.15" customHeight="1" x14ac:dyDescent="0.3">
      <c r="B145" s="21">
        <f t="array" aca="1" ref="B145:H145" ca="1">Days+22+DATE(Calendar10Year,Calendar10MonthOption,1)-WEEKDAY(DATE(Calendar10Year,Calendar10MonthOption,1),WeekdayOption)</f>
        <v>46559</v>
      </c>
      <c r="C145" s="21">
        <f ca="1"/>
        <v>46560</v>
      </c>
      <c r="D145" s="21">
        <f ca="1"/>
        <v>46561</v>
      </c>
      <c r="E145" s="21">
        <f ca="1"/>
        <v>46562</v>
      </c>
      <c r="F145" s="21">
        <f ca="1"/>
        <v>46563</v>
      </c>
      <c r="G145" s="21">
        <f ca="1"/>
        <v>46564</v>
      </c>
      <c r="H145" s="22">
        <f ca="1"/>
        <v>46565</v>
      </c>
    </row>
    <row r="146" spans="2:8" ht="75" customHeight="1" x14ac:dyDescent="0.3">
      <c r="B146" s="1"/>
      <c r="C146" s="1"/>
      <c r="D146" s="1"/>
      <c r="E146" s="1"/>
      <c r="F146" s="1"/>
      <c r="G146" s="1"/>
      <c r="H146" s="2"/>
    </row>
    <row r="147" spans="2:8" s="12" customFormat="1" ht="25.15" customHeight="1" x14ac:dyDescent="0.3">
      <c r="B147" s="21">
        <f t="array" aca="1" ref="B147:H147" ca="1">Days+29+DATE(Calendar10Year,Calendar10MonthOption,1)-WEEKDAY(DATE(Calendar10Year,Calendar10MonthOption,1),WeekdayOption)</f>
        <v>46566</v>
      </c>
      <c r="C147" s="21">
        <f ca="1"/>
        <v>46567</v>
      </c>
      <c r="D147" s="21">
        <f ca="1"/>
        <v>46568</v>
      </c>
      <c r="E147" s="21">
        <f ca="1"/>
        <v>46569</v>
      </c>
      <c r="F147" s="21">
        <f ca="1"/>
        <v>46570</v>
      </c>
      <c r="G147" s="21">
        <f ca="1"/>
        <v>46571</v>
      </c>
      <c r="H147" s="22">
        <f ca="1"/>
        <v>46572</v>
      </c>
    </row>
    <row r="148" spans="2:8" ht="75" customHeight="1" x14ac:dyDescent="0.3">
      <c r="B148" s="1"/>
      <c r="C148" s="1"/>
      <c r="D148" s="1"/>
      <c r="E148" s="1"/>
      <c r="F148" s="1"/>
      <c r="G148" s="1"/>
      <c r="H148" s="9"/>
    </row>
    <row r="149" spans="2:8" s="12" customFormat="1" ht="25.15" customHeight="1" x14ac:dyDescent="0.3">
      <c r="B149" s="21">
        <f t="array" aca="1" ref="B149:C149" ca="1">Days+36+DATE(Calendar10Year,Calendar10MonthOption,1)-WEEKDAY(DATE(Calendar10Year,Calendar10MonthOption,1),WeekdayOption)</f>
        <v>46573</v>
      </c>
      <c r="C149" s="21">
        <f ca="1"/>
        <v>46574</v>
      </c>
      <c r="D149" s="40" t="s">
        <v>2</v>
      </c>
      <c r="E149" s="40"/>
      <c r="F149" s="40"/>
      <c r="G149" s="40"/>
      <c r="H149" s="40"/>
    </row>
    <row r="150" spans="2:8" ht="75" customHeight="1" x14ac:dyDescent="0.3">
      <c r="B150" s="4"/>
      <c r="C150" s="4"/>
      <c r="D150" s="39"/>
      <c r="E150" s="39"/>
      <c r="F150" s="39"/>
      <c r="G150" s="39"/>
      <c r="H150" s="39"/>
    </row>
    <row r="151" spans="2:8" s="6" customFormat="1" ht="30" customHeight="1" x14ac:dyDescent="0.3">
      <c r="B151" s="7"/>
      <c r="C151" s="7"/>
      <c r="D151" s="8"/>
      <c r="E151" s="8"/>
      <c r="F151" s="8"/>
      <c r="G151" s="8"/>
      <c r="H151" s="8"/>
    </row>
    <row r="152" spans="2:8" s="12" customFormat="1" ht="75" customHeight="1" x14ac:dyDescent="0.8">
      <c r="B152" s="11" t="str">
        <f ca="1">TEXT(DATE(Calendar10Year,Calendar10MonthOption+1,1),"mmmm")</f>
        <v>July</v>
      </c>
      <c r="D152" s="33"/>
      <c r="E152" s="33"/>
      <c r="F152" s="32"/>
      <c r="G152" s="32"/>
      <c r="H152" s="13">
        <f ca="1">YEAR(DATE(Calendar10Year,Calendar10MonthOption+1,1))</f>
        <v>2027</v>
      </c>
    </row>
    <row r="153" spans="2:8" s="12" customFormat="1" ht="25.15" customHeight="1" x14ac:dyDescent="0.3">
      <c r="B153" s="27" t="str">
        <f ca="1">UPPER(TEXT(B154,"dddd"))</f>
        <v>MONDAY</v>
      </c>
      <c r="C153" s="28" t="str">
        <f t="shared" ref="C153:H153" ca="1" si="45">UPPER(TEXT(C154,"dddd"))</f>
        <v>TUESDAY</v>
      </c>
      <c r="D153" s="29" t="str">
        <f t="shared" ca="1" si="45"/>
        <v>WEDNESDAY</v>
      </c>
      <c r="E153" s="28" t="str">
        <f t="shared" ca="1" si="45"/>
        <v>THURSDAY</v>
      </c>
      <c r="F153" s="29" t="str">
        <f t="shared" ca="1" si="45"/>
        <v>FRIDAY</v>
      </c>
      <c r="G153" s="28" t="str">
        <f t="shared" ca="1" si="45"/>
        <v>SATURDAY</v>
      </c>
      <c r="H153" s="30" t="str">
        <f t="shared" ca="1" si="45"/>
        <v>SUNDAY</v>
      </c>
    </row>
    <row r="154" spans="2:8" s="12" customFormat="1" ht="25.15" customHeight="1" x14ac:dyDescent="0.3">
      <c r="B154" s="19">
        <f t="array" aca="1" ref="B154:H154" ca="1">Days+1+DATE(Calendar11Year,Calendar11MonthOption,1)-WEEKDAY(DATE(Calendar11Year,Calendar11MonthOption,1),WeekdayOption)</f>
        <v>46566</v>
      </c>
      <c r="C154" s="19">
        <f ca="1"/>
        <v>46567</v>
      </c>
      <c r="D154" s="19">
        <f ca="1"/>
        <v>46568</v>
      </c>
      <c r="E154" s="19">
        <f ca="1"/>
        <v>46569</v>
      </c>
      <c r="F154" s="19">
        <f ca="1"/>
        <v>46570</v>
      </c>
      <c r="G154" s="19">
        <f ca="1"/>
        <v>46571</v>
      </c>
      <c r="H154" s="20">
        <f ca="1"/>
        <v>46572</v>
      </c>
    </row>
    <row r="155" spans="2:8" ht="75" customHeight="1" x14ac:dyDescent="0.3">
      <c r="B155" s="1"/>
      <c r="C155" s="1"/>
      <c r="D155" s="1"/>
      <c r="E155" s="1"/>
      <c r="F155" s="1"/>
      <c r="G155" s="1"/>
      <c r="H155" s="2"/>
    </row>
    <row r="156" spans="2:8" s="12" customFormat="1" ht="25.15" customHeight="1" x14ac:dyDescent="0.3">
      <c r="B156" s="21">
        <f t="array" aca="1" ref="B156:H156" ca="1">Days+8+DATE(Calendar11Year,Calendar11MonthOption,1)-WEEKDAY(DATE(Calendar11Year,Calendar11MonthOption,1),WeekdayOption)</f>
        <v>46573</v>
      </c>
      <c r="C156" s="21">
        <f ca="1"/>
        <v>46574</v>
      </c>
      <c r="D156" s="21">
        <f ca="1"/>
        <v>46575</v>
      </c>
      <c r="E156" s="21">
        <f ca="1"/>
        <v>46576</v>
      </c>
      <c r="F156" s="21">
        <f ca="1"/>
        <v>46577</v>
      </c>
      <c r="G156" s="21">
        <f ca="1"/>
        <v>46578</v>
      </c>
      <c r="H156" s="22">
        <f ca="1"/>
        <v>46579</v>
      </c>
    </row>
    <row r="157" spans="2:8" ht="75" customHeight="1" x14ac:dyDescent="0.3">
      <c r="B157" s="1"/>
      <c r="C157" s="1"/>
      <c r="D157" s="1"/>
      <c r="E157" s="1"/>
      <c r="F157" s="1"/>
      <c r="G157" s="1"/>
      <c r="H157" s="2"/>
    </row>
    <row r="158" spans="2:8" s="12" customFormat="1" ht="25.15" customHeight="1" x14ac:dyDescent="0.3">
      <c r="B158" s="21">
        <f t="array" aca="1" ref="B158:H158" ca="1">Days+15+DATE(Calendar11Year,Calendar11MonthOption,1)-WEEKDAY(DATE(Calendar11Year,Calendar11MonthOption,1),WeekdayOption)</f>
        <v>46580</v>
      </c>
      <c r="C158" s="21">
        <f ca="1"/>
        <v>46581</v>
      </c>
      <c r="D158" s="21">
        <f ca="1"/>
        <v>46582</v>
      </c>
      <c r="E158" s="21">
        <f ca="1"/>
        <v>46583</v>
      </c>
      <c r="F158" s="21">
        <f ca="1"/>
        <v>46584</v>
      </c>
      <c r="G158" s="21">
        <f ca="1"/>
        <v>46585</v>
      </c>
      <c r="H158" s="22">
        <f ca="1"/>
        <v>46586</v>
      </c>
    </row>
    <row r="159" spans="2:8" ht="75" customHeight="1" x14ac:dyDescent="0.3">
      <c r="B159" s="1"/>
      <c r="C159" s="1"/>
      <c r="D159" s="1"/>
      <c r="E159" s="1"/>
      <c r="F159" s="1"/>
      <c r="G159" s="1"/>
      <c r="H159" s="2"/>
    </row>
    <row r="160" spans="2:8" s="12" customFormat="1" ht="25.15" customHeight="1" x14ac:dyDescent="0.3">
      <c r="B160" s="21">
        <f t="array" aca="1" ref="B160:H160" ca="1">Days+22+DATE(Calendar11Year,Calendar11MonthOption,1)-WEEKDAY(DATE(Calendar11Year,Calendar11MonthOption,1),WeekdayOption)</f>
        <v>46587</v>
      </c>
      <c r="C160" s="21">
        <f ca="1"/>
        <v>46588</v>
      </c>
      <c r="D160" s="21">
        <f ca="1"/>
        <v>46589</v>
      </c>
      <c r="E160" s="21">
        <f ca="1"/>
        <v>46590</v>
      </c>
      <c r="F160" s="21">
        <f ca="1"/>
        <v>46591</v>
      </c>
      <c r="G160" s="21">
        <f ca="1"/>
        <v>46592</v>
      </c>
      <c r="H160" s="22">
        <f ca="1"/>
        <v>46593</v>
      </c>
    </row>
    <row r="161" spans="2:8" ht="75" customHeight="1" x14ac:dyDescent="0.3">
      <c r="B161" s="1"/>
      <c r="C161" s="1"/>
      <c r="D161" s="1"/>
      <c r="E161" s="1"/>
      <c r="F161" s="1"/>
      <c r="G161" s="1"/>
      <c r="H161" s="2"/>
    </row>
    <row r="162" spans="2:8" s="12" customFormat="1" ht="24" customHeight="1" x14ac:dyDescent="0.3">
      <c r="B162" s="21">
        <f t="array" aca="1" ref="B162:H162" ca="1">Days+29+DATE(Calendar11Year,Calendar11MonthOption,1)-WEEKDAY(DATE(Calendar11Year,Calendar11MonthOption,1),WeekdayOption)</f>
        <v>46594</v>
      </c>
      <c r="C162" s="21">
        <f ca="1"/>
        <v>46595</v>
      </c>
      <c r="D162" s="21">
        <f ca="1"/>
        <v>46596</v>
      </c>
      <c r="E162" s="21">
        <f ca="1"/>
        <v>46597</v>
      </c>
      <c r="F162" s="21">
        <f ca="1"/>
        <v>46598</v>
      </c>
      <c r="G162" s="21">
        <f ca="1"/>
        <v>46599</v>
      </c>
      <c r="H162" s="22">
        <f ca="1"/>
        <v>46600</v>
      </c>
    </row>
    <row r="163" spans="2:8" ht="75" customHeight="1" x14ac:dyDescent="0.3">
      <c r="B163" s="1"/>
      <c r="C163" s="1"/>
      <c r="D163" s="1"/>
      <c r="E163" s="1"/>
      <c r="F163" s="1"/>
      <c r="G163" s="1"/>
      <c r="H163" s="9"/>
    </row>
    <row r="164" spans="2:8" s="12" customFormat="1" ht="25.15" customHeight="1" x14ac:dyDescent="0.3">
      <c r="B164" s="21">
        <f t="array" aca="1" ref="B164:C164" ca="1">Days+36+DATE(Calendar11Year,Calendar11MonthOption,1)-WEEKDAY(DATE(Calendar11Year,Calendar11MonthOption,1),WeekdayOption)</f>
        <v>46601</v>
      </c>
      <c r="C164" s="21">
        <f ca="1"/>
        <v>46602</v>
      </c>
      <c r="D164" s="40" t="s">
        <v>2</v>
      </c>
      <c r="E164" s="40"/>
      <c r="F164" s="40"/>
      <c r="G164" s="40"/>
      <c r="H164" s="40"/>
    </row>
    <row r="165" spans="2:8" ht="75" customHeight="1" x14ac:dyDescent="0.3">
      <c r="B165" s="4"/>
      <c r="C165" s="4"/>
      <c r="D165" s="39"/>
      <c r="E165" s="39"/>
      <c r="F165" s="39"/>
      <c r="G165" s="39"/>
      <c r="H165" s="39"/>
    </row>
    <row r="166" spans="2:8" s="6" customFormat="1" ht="30" customHeight="1" x14ac:dyDescent="0.3">
      <c r="B166" s="7"/>
      <c r="C166" s="7"/>
      <c r="D166" s="8"/>
      <c r="E166" s="8"/>
      <c r="F166" s="8"/>
      <c r="G166" s="8"/>
      <c r="H166" s="8"/>
    </row>
    <row r="167" spans="2:8" s="12" customFormat="1" ht="75" customHeight="1" x14ac:dyDescent="0.3">
      <c r="B167" s="11" t="str">
        <f ca="1">TEXT(DATE(Calendar11Year,Calendar11MonthOption+1,1),"mmmm")</f>
        <v>August</v>
      </c>
      <c r="D167" s="11"/>
      <c r="E167" s="11"/>
      <c r="F167" s="32"/>
      <c r="G167" s="32"/>
      <c r="H167" s="13">
        <f ca="1">YEAR(DATE(Calendar11Year,Calendar11MonthOption+1,1))</f>
        <v>2027</v>
      </c>
    </row>
    <row r="168" spans="2:8" s="12" customFormat="1" ht="25.15" customHeight="1" x14ac:dyDescent="0.3">
      <c r="B168" s="27" t="str">
        <f ca="1">UPPER(TEXT(B169,"dddd"))</f>
        <v>MONDAY</v>
      </c>
      <c r="C168" s="28" t="str">
        <f t="shared" ref="C168:H168" ca="1" si="46">UPPER(TEXT(C169,"dddd"))</f>
        <v>TUESDAY</v>
      </c>
      <c r="D168" s="29" t="str">
        <f t="shared" ca="1" si="46"/>
        <v>WEDNESDAY</v>
      </c>
      <c r="E168" s="28" t="str">
        <f t="shared" ca="1" si="46"/>
        <v>THURSDAY</v>
      </c>
      <c r="F168" s="29" t="str">
        <f t="shared" ca="1" si="46"/>
        <v>FRIDAY</v>
      </c>
      <c r="G168" s="28" t="str">
        <f t="shared" ca="1" si="46"/>
        <v>SATURDAY</v>
      </c>
      <c r="H168" s="30" t="str">
        <f t="shared" ca="1" si="46"/>
        <v>SUNDAY</v>
      </c>
    </row>
    <row r="169" spans="2:8" s="12" customFormat="1" ht="25.15" customHeight="1" x14ac:dyDescent="0.3">
      <c r="B169" s="19">
        <f t="array" aca="1" ref="B169:H169" ca="1">Days+1+DATE(Calendar12Year,Calendar12MonthOption,1)-WEEKDAY(DATE(Calendar12Year,Calendar12MonthOption,1),WeekdayOption)</f>
        <v>46594</v>
      </c>
      <c r="C169" s="19">
        <f ca="1"/>
        <v>46595</v>
      </c>
      <c r="D169" s="19">
        <f ca="1"/>
        <v>46596</v>
      </c>
      <c r="E169" s="19">
        <f ca="1"/>
        <v>46597</v>
      </c>
      <c r="F169" s="19">
        <f ca="1"/>
        <v>46598</v>
      </c>
      <c r="G169" s="19">
        <f ca="1"/>
        <v>46599</v>
      </c>
      <c r="H169" s="20">
        <f ca="1"/>
        <v>46600</v>
      </c>
    </row>
    <row r="170" spans="2:8" ht="75" customHeight="1" x14ac:dyDescent="0.3">
      <c r="B170" s="1"/>
      <c r="C170" s="1"/>
      <c r="D170" s="1"/>
      <c r="E170" s="1"/>
      <c r="F170" s="1"/>
      <c r="G170" s="1"/>
      <c r="H170" s="2"/>
    </row>
    <row r="171" spans="2:8" s="12" customFormat="1" ht="25.15" customHeight="1" x14ac:dyDescent="0.3">
      <c r="B171" s="21">
        <f t="array" aca="1" ref="B171:H171" ca="1">Days+8+DATE(Calendar12Year,Calendar12MonthOption,1)-WEEKDAY(DATE(Calendar12Year,Calendar12MonthOption,1),WeekdayOption)</f>
        <v>46601</v>
      </c>
      <c r="C171" s="21">
        <f ca="1"/>
        <v>46602</v>
      </c>
      <c r="D171" s="21">
        <f ca="1"/>
        <v>46603</v>
      </c>
      <c r="E171" s="21">
        <f ca="1"/>
        <v>46604</v>
      </c>
      <c r="F171" s="21">
        <f ca="1"/>
        <v>46605</v>
      </c>
      <c r="G171" s="21">
        <f ca="1"/>
        <v>46606</v>
      </c>
      <c r="H171" s="22">
        <f ca="1"/>
        <v>46607</v>
      </c>
    </row>
    <row r="172" spans="2:8" ht="75" customHeight="1" x14ac:dyDescent="0.3">
      <c r="B172" s="1"/>
      <c r="C172" s="1"/>
      <c r="D172" s="1"/>
      <c r="E172" s="1"/>
      <c r="F172" s="1"/>
      <c r="G172" s="1"/>
      <c r="H172" s="2"/>
    </row>
    <row r="173" spans="2:8" s="12" customFormat="1" ht="25.15" customHeight="1" x14ac:dyDescent="0.3">
      <c r="B173" s="21">
        <f t="array" aca="1" ref="B173:H173" ca="1">Days+15+DATE(Calendar12Year,Calendar12MonthOption,1)-WEEKDAY(DATE(Calendar12Year,Calendar12MonthOption,1),WeekdayOption)</f>
        <v>46608</v>
      </c>
      <c r="C173" s="21">
        <f ca="1"/>
        <v>46609</v>
      </c>
      <c r="D173" s="21">
        <f ca="1"/>
        <v>46610</v>
      </c>
      <c r="E173" s="21">
        <f ca="1"/>
        <v>46611</v>
      </c>
      <c r="F173" s="21">
        <f ca="1"/>
        <v>46612</v>
      </c>
      <c r="G173" s="21">
        <f ca="1"/>
        <v>46613</v>
      </c>
      <c r="H173" s="22">
        <f ca="1"/>
        <v>46614</v>
      </c>
    </row>
    <row r="174" spans="2:8" ht="75" customHeight="1" x14ac:dyDescent="0.3">
      <c r="B174" s="1"/>
      <c r="C174" s="1"/>
      <c r="D174" s="1"/>
      <c r="E174" s="1"/>
      <c r="F174" s="1"/>
      <c r="G174" s="1"/>
      <c r="H174" s="2"/>
    </row>
    <row r="175" spans="2:8" s="12" customFormat="1" ht="25.15" customHeight="1" x14ac:dyDescent="0.3">
      <c r="B175" s="21">
        <f t="array" aca="1" ref="B175:H175" ca="1">Days+22+DATE(Calendar12Year,Calendar12MonthOption,1)-WEEKDAY(DATE(Calendar12Year,Calendar12MonthOption,1),WeekdayOption)</f>
        <v>46615</v>
      </c>
      <c r="C175" s="21">
        <f ca="1"/>
        <v>46616</v>
      </c>
      <c r="D175" s="21">
        <f ca="1"/>
        <v>46617</v>
      </c>
      <c r="E175" s="21">
        <f ca="1"/>
        <v>46618</v>
      </c>
      <c r="F175" s="21">
        <f ca="1"/>
        <v>46619</v>
      </c>
      <c r="G175" s="21">
        <f ca="1"/>
        <v>46620</v>
      </c>
      <c r="H175" s="22">
        <f ca="1"/>
        <v>46621</v>
      </c>
    </row>
    <row r="176" spans="2:8" ht="75" customHeight="1" x14ac:dyDescent="0.3">
      <c r="B176" s="1"/>
      <c r="C176" s="1"/>
      <c r="D176" s="1"/>
      <c r="E176" s="1"/>
      <c r="F176" s="1"/>
      <c r="G176" s="1"/>
      <c r="H176" s="2"/>
    </row>
    <row r="177" spans="2:8" s="12" customFormat="1" ht="25.15" customHeight="1" x14ac:dyDescent="0.3">
      <c r="B177" s="21">
        <f t="array" aca="1" ref="B177:H177" ca="1">Days+29+DATE(Calendar12Year,Calendar12MonthOption,1)-WEEKDAY(DATE(Calendar12Year,Calendar12MonthOption,1),WeekdayOption)</f>
        <v>46622</v>
      </c>
      <c r="C177" s="21">
        <f ca="1"/>
        <v>46623</v>
      </c>
      <c r="D177" s="21">
        <f ca="1"/>
        <v>46624</v>
      </c>
      <c r="E177" s="21">
        <f ca="1"/>
        <v>46625</v>
      </c>
      <c r="F177" s="21">
        <f ca="1"/>
        <v>46626</v>
      </c>
      <c r="G177" s="21">
        <f ca="1"/>
        <v>46627</v>
      </c>
      <c r="H177" s="22">
        <f ca="1"/>
        <v>46628</v>
      </c>
    </row>
    <row r="178" spans="2:8" ht="75" customHeight="1" x14ac:dyDescent="0.3">
      <c r="B178" s="1"/>
      <c r="C178" s="1"/>
      <c r="D178" s="1"/>
      <c r="E178" s="1"/>
      <c r="F178" s="1"/>
      <c r="G178" s="1"/>
      <c r="H178" s="9"/>
    </row>
    <row r="179" spans="2:8" s="12" customFormat="1" ht="25.15" customHeight="1" x14ac:dyDescent="0.3">
      <c r="B179" s="21">
        <f t="array" aca="1" ref="B179:C179" ca="1">Days+36+DATE(Calendar12Year,Calendar12MonthOption,1)-WEEKDAY(DATE(Calendar12Year,Calendar12MonthOption,1),WeekdayOption)</f>
        <v>46629</v>
      </c>
      <c r="C179" s="21">
        <f ca="1"/>
        <v>46630</v>
      </c>
      <c r="D179" s="40" t="s">
        <v>2</v>
      </c>
      <c r="E179" s="40"/>
      <c r="F179" s="40"/>
      <c r="G179" s="40"/>
      <c r="H179" s="40"/>
    </row>
    <row r="180" spans="2:8" ht="75" customHeight="1" x14ac:dyDescent="0.3">
      <c r="B180" s="4"/>
      <c r="C180" s="4"/>
      <c r="D180" s="39"/>
      <c r="E180" s="39"/>
      <c r="F180" s="39"/>
      <c r="G180" s="39"/>
      <c r="H180" s="39"/>
    </row>
  </sheetData>
  <mergeCells count="24">
    <mergeCell ref="D89:H89"/>
    <mergeCell ref="D164:H164"/>
    <mergeCell ref="D14:H14"/>
    <mergeCell ref="D15:H15"/>
    <mergeCell ref="D45:H45"/>
    <mergeCell ref="D60:H60"/>
    <mergeCell ref="D75:H75"/>
    <mergeCell ref="D59:H59"/>
    <mergeCell ref="D74:H74"/>
    <mergeCell ref="D29:H29"/>
    <mergeCell ref="D30:H30"/>
    <mergeCell ref="D44:H44"/>
    <mergeCell ref="D180:H180"/>
    <mergeCell ref="D149:H149"/>
    <mergeCell ref="D150:H150"/>
    <mergeCell ref="D104:H104"/>
    <mergeCell ref="D90:H90"/>
    <mergeCell ref="D135:H135"/>
    <mergeCell ref="D119:H119"/>
    <mergeCell ref="D134:H134"/>
    <mergeCell ref="D105:H105"/>
    <mergeCell ref="D120:H120"/>
    <mergeCell ref="D165:H165"/>
    <mergeCell ref="D179:H179"/>
  </mergeCells>
  <phoneticPr fontId="4" type="noConversion"/>
  <conditionalFormatting sqref="B4:H4 B6:H6 B8:H8 B10:H10 B12:H12 B14:C14">
    <cfRule type="expression" dxfId="11" priority="38">
      <formula>MONTH(B4)&lt;&gt;Calendar1MonthOption</formula>
    </cfRule>
  </conditionalFormatting>
  <conditionalFormatting sqref="B19:H19 B21:H21 B23:H23 B25:H25 B27:H27 B29:C29">
    <cfRule type="expression" dxfId="10" priority="27">
      <formula>MONTH(B19)&lt;&gt;Calendar2MonthOption</formula>
    </cfRule>
  </conditionalFormatting>
  <conditionalFormatting sqref="B34:H34 B36:H36 B38:H38 B40:H40 B42:H42 B44:C44">
    <cfRule type="expression" dxfId="9" priority="25">
      <formula>MONTH(B34)&lt;&gt;Calendar3MonthOption</formula>
    </cfRule>
  </conditionalFormatting>
  <conditionalFormatting sqref="B49:H49 B51:H51 B53:H53 B55:H55 B57:H57 B59:C59">
    <cfRule type="expression" dxfId="8" priority="23">
      <formula>MONTH(B49)&lt;&gt;Calendar4MonthOption</formula>
    </cfRule>
  </conditionalFormatting>
  <conditionalFormatting sqref="B64:H64 B66:H66 B68:H68 B70:H70 B72:H72 B74:C74">
    <cfRule type="expression" dxfId="7" priority="21">
      <formula>MONTH(B64)&lt;&gt;Calendar5MonthOption</formula>
    </cfRule>
  </conditionalFormatting>
  <conditionalFormatting sqref="B79:H79 B81:H81 B83:H83 B85:H85 B87:H87 B89:C89">
    <cfRule type="expression" dxfId="6" priority="19">
      <formula>MONTH(B79)&lt;&gt;Calendar6MonthOption</formula>
    </cfRule>
  </conditionalFormatting>
  <conditionalFormatting sqref="B94:H94 B96:H96 B98:H98 B100:H100 B102:H102 B104:C104">
    <cfRule type="expression" dxfId="5" priority="17">
      <formula>MONTH(B94)&lt;&gt;Calendar7MonthOption</formula>
    </cfRule>
  </conditionalFormatting>
  <conditionalFormatting sqref="B109:H109 B111:H111 B113:H113 B115:H115 B117:H117 B119:C119">
    <cfRule type="expression" dxfId="4" priority="15">
      <formula>MONTH(B109)&lt;&gt;Calendar8MonthOption</formula>
    </cfRule>
  </conditionalFormatting>
  <conditionalFormatting sqref="B124:H124 B126:H126 B128:H128 B130:H130 B132:H132 B134:C134">
    <cfRule type="expression" dxfId="3" priority="13">
      <formula>MONTH(B124)&lt;&gt;Calendar9MonthOption</formula>
    </cfRule>
  </conditionalFormatting>
  <conditionalFormatting sqref="B139:H139 B141:H141 B143:H143 B145:H145 B147:H147 B149:C149">
    <cfRule type="expression" dxfId="2" priority="3">
      <formula>MONTH(B139)&lt;&gt;Calendar10MonthOption</formula>
    </cfRule>
  </conditionalFormatting>
  <conditionalFormatting sqref="B154:H154 B156:H156 B158:H158 B160:H160 B162:H162 B164:C164">
    <cfRule type="expression" dxfId="1" priority="2">
      <formula>MONTH(B154)&lt;&gt;Calendar11MonthOption</formula>
    </cfRule>
  </conditionalFormatting>
  <conditionalFormatting sqref="B169:H169 B171:H171 B173:H173 B175:H175 B177:H177 B179:C179">
    <cfRule type="expression" dxfId="0" priority="1">
      <formula>MONTH(B169)&lt;&gt;Calendar12MonthOption</formula>
    </cfRule>
  </conditionalFormatting>
  <dataValidations xWindow="261" yWindow="449" count="25">
    <dataValidation type="list" errorStyle="warning" allowBlank="1" showInputMessage="1" showErrorMessage="1" error="Select the week start day from the list. Select CANCEL,press ALT+DOWN ARROW for options, then DOWN ARROW and ENTER to make selection" prompt="Select the week start day in this cell. Press ALT+DOWN ARROW to open the drop-down list, then ENTER to make the selection. The calendar will update automatically" sqref="B3" xr:uid="{00000000-0002-0000-0000-000000000000}">
      <formula1>"SUNDAY,MONDAY,TUESDAY,WEDNESDAY,THURSDAY,FRIDAY,SATURDAY"</formula1>
    </dataValidation>
    <dataValidation allowBlank="1" showInputMessage="1" prompt="This workbook is a 12-month calendar. Enter starting year in cell H2, then select the starting month in cell B2. The calendar will update automatically for subsequent months" sqref="A2" xr:uid="{00000000-0002-0000-0000-000002000000}"/>
    <dataValidation allowBlank="1" showInputMessage="1" showErrorMessage="1" prompt="Enter year in this cell" sqref="H2" xr:uid="{00000000-0002-0000-0000-000003000000}"/>
    <dataValidation allowBlank="1" showInputMessage="1" prompt="Automatically determined weekday. To change weekdays, select a new week start day in cell B3" sqref="B18 C3:H3" xr:uid="{00000000-0002-0000-0000-000004000000}"/>
    <dataValidation allowBlank="1" showInputMessage="1" prompt="Date" sqref="B4" xr:uid="{00000000-0002-0000-0000-000005000000}"/>
    <dataValidation allowBlank="1" showInputMessage="1" prompt="Enter daily notes here" sqref="B5" xr:uid="{00000000-0002-0000-0000-000006000000}"/>
    <dataValidation allowBlank="1" showInputMessage="1" prompt="Calendar year is automatically updated based on the year selected in cell B1" sqref="H17" xr:uid="{00000000-0002-0000-0000-000007000000}"/>
    <dataValidation allowBlank="1" showInputMessage="1" prompt="Enter monthly Notes in cell below" sqref="D14:H14" xr:uid="{00000000-0002-0000-0000-00000C000000}"/>
    <dataValidation allowBlank="1" showInputMessage="1" prompt="Enter monthly Notes in this cell" sqref="D15:H15" xr:uid="{00000000-0002-0000-0000-00000D000000}"/>
    <dataValidation allowBlank="1" showInputMessage="1" showErrorMessage="1" prompt="Calendar year is automatically updated based on the year selected in cell B1" sqref="H32 H47 H62 H77 H92 H107 H122 H137 H152 H167" xr:uid="{00000000-0002-0000-0000-00000E000000}"/>
    <dataValidation allowBlank="1" showInputMessage="1" showErrorMessage="1" prompt="Automatically determined weekday. To change weekdays, select a new week start day in cell B3" sqref="B168 B33 B48 B63 B78 B93 B108 B123 B138 B153" xr:uid="{00000000-0002-0000-0000-000010000000}"/>
    <dataValidation type="list" errorStyle="warning" allowBlank="1" showInputMessage="1" showErrorMessage="1" error="Select calendar start month from the list. Select CANCEL, press ALT+DOWN ARROW for options, then DOWN ARROW and ENTER to make selection" prompt="Select calendar start month in this cell. Press ALT+DOWN ARROW to open the drop-down list, then ENTER to make the selection" sqref="B2" xr:uid="{00000000-0002-0000-0000-000001000000}">
      <formula1>"January,February,March,April,May,June,July,August,September,October,November,December"</formula1>
    </dataValidation>
    <dataValidation allowBlank="1" showInputMessage="1" showErrorMessage="1" sqref="D47 E47 D62 E62 D77 E77 F77 E92 D92 E107 D107 D122 E122 D137 E137 C152 D152 E152 F152 D167 E167" xr:uid="{3D07B207-5A0B-4004-9F81-B2CB38FFE670}"/>
    <dataValidation allowBlank="1" showInputMessage="1" showErrorMessage="1" prompt="Automatically determined weekday. To change weekdays, select a new week start day in cell B18" sqref="C18:H18" xr:uid="{4185FD26-42EF-4680-A90E-7E6B3D4B1034}"/>
    <dataValidation allowBlank="1" showInputMessage="1" showErrorMessage="1" prompt="Automatically determined weekday. To change weekdays, select a new week start day in cell B33" sqref="C33:H33" xr:uid="{30283222-EBBE-448C-8C22-A60618F72911}"/>
    <dataValidation allowBlank="1" showInputMessage="1" showErrorMessage="1" prompt="Automatically determined weekday. To change weekdays, select a new week start day in cell B48" sqref="C48:H48" xr:uid="{FEF6E2DA-8F06-42CD-B471-A2186BAD7CA7}"/>
    <dataValidation allowBlank="1" showInputMessage="1" showErrorMessage="1" prompt="Automatically determined weekday. To change weekdays, select a new week start day in cell B63" sqref="C63:H63" xr:uid="{BE986DED-B394-4A1C-AD76-129CCAB7877B}"/>
    <dataValidation allowBlank="1" showInputMessage="1" showErrorMessage="1" prompt="Automatically determined weekday. To change weekdays, select a new week start day in cell B78" sqref="C78:H78" xr:uid="{EB8C5957-FC80-499A-823D-B3A9E25A7277}"/>
    <dataValidation allowBlank="1" showInputMessage="1" showErrorMessage="1" prompt="Automatically determined weekday. To change weekdays, select a new week start day in cell B93" sqref="C93:H93" xr:uid="{218D9BC8-A1DA-40DC-91FF-29EB3EC8F240}"/>
    <dataValidation allowBlank="1" showInputMessage="1" showErrorMessage="1" prompt="Automatically determined weekday. To change weekdays, select a new week start day in cell B108" sqref="C108:H108" xr:uid="{229D251D-C8E5-478B-871D-6ED0DF90048F}"/>
    <dataValidation allowBlank="1" showInputMessage="1" showErrorMessage="1" prompt="Automatically determined weekday. To change weekdays, select a new week start day in cell B123" sqref="C123:H123" xr:uid="{6652C738-E662-4CE5-883C-E6405D0BF678}"/>
    <dataValidation allowBlank="1" showInputMessage="1" showErrorMessage="1" prompt="Automatically determined weekday. To change weekdays, select a new week start day in cell B138" sqref="C138:H138" xr:uid="{02B7DE9F-41AF-4CB7-9F08-BA929703AB09}"/>
    <dataValidation allowBlank="1" showInputMessage="1" showErrorMessage="1" prompt="Automatically determined weekday. To change weekdays, select a new week start day in cell B153" sqref="C153:H153" xr:uid="{DD74AB6C-7E4C-41A7-9ADC-CB40BF7D5A59}"/>
    <dataValidation allowBlank="1" showInputMessage="1" showErrorMessage="1" prompt="Automatically determined weekday. To change weekdays, select a new week start day in cell B168" sqref="C168:H168" xr:uid="{962DCED4-2680-4023-B4A2-EF286BA3F021}"/>
    <dataValidation allowBlank="1" showInputMessage="1" showErrorMessage="1" prompt="Calendar month is automatically updated based on the month selected in cell B2" sqref="B17 B32 B47 B62 B77 B92 B107 B122 B137 B152 B167" xr:uid="{34CF17EE-6821-44D8-BC53-B671E7C8A205}"/>
  </dataValidations>
  <printOptions horizontalCentered="1" verticalCentered="1"/>
  <pageMargins left="0.25" right="0.25" top="0.45" bottom="0.45" header="0.5" footer="0.5"/>
  <pageSetup fitToHeight="0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32" ma:contentTypeDescription="Create a new document." ma:contentTypeScope="" ma:versionID="0635a23c60cc3de58ab4c1efc88efc6e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b2ec4e1d644ed04c8d3fd0ef60d056a4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  <xsd:element ref="ns2:MediaServiceBillingMetadata" minOccurs="0"/>
                <xsd:element ref="ns2:HasDigitalSignature" minOccurs="0"/>
                <xsd:element ref="ns2:DigitalSignatureProvi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hidden="true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hidden="tru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hidden="true" ma:internalName="Background" ma:readOnly="false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Text"/>
      </xsd:simpleType>
    </xsd:element>
    <xsd:element name="HasDigitalSignature" ma:index="3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35" nillable="true" ma:displayName="Signature provider" ma:internalName="DigitalSignatureProvider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18A4C2D0-F9CB-49F1-B0D2-878BF3E6A0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E80D02-DB04-4C13-B203-1ED79BC484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8078C1-6FF6-4609-A8DD-717AA385AB4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TM02897376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62</vt:i4>
      </vt:variant>
    </vt:vector>
  </HeadingPairs>
  <TitlesOfParts>
    <vt:vector size="63" baseType="lpstr">
      <vt:lpstr>Calendar</vt:lpstr>
      <vt:lpstr>Calendar10Month</vt:lpstr>
      <vt:lpstr>Calendar10Year</vt:lpstr>
      <vt:lpstr>Calendar11Month</vt:lpstr>
      <vt:lpstr>Calendar11Year</vt:lpstr>
      <vt:lpstr>Calendar12Month</vt:lpstr>
      <vt:lpstr>Calendar12Year</vt:lpstr>
      <vt:lpstr>Calendar1Month</vt:lpstr>
      <vt:lpstr>Calendar1Year</vt:lpstr>
      <vt:lpstr>Calendar2Month</vt:lpstr>
      <vt:lpstr>Calendar2Year</vt:lpstr>
      <vt:lpstr>Calendar3Month</vt:lpstr>
      <vt:lpstr>Calendar3Year</vt:lpstr>
      <vt:lpstr>Calendar4Month</vt:lpstr>
      <vt:lpstr>Calendar4Year</vt:lpstr>
      <vt:lpstr>Calendar5Month</vt:lpstr>
      <vt:lpstr>Calendar5Year</vt:lpstr>
      <vt:lpstr>Calendar6Month</vt:lpstr>
      <vt:lpstr>Calendar6Year</vt:lpstr>
      <vt:lpstr>Calendar7Month</vt:lpstr>
      <vt:lpstr>Calendar7Year</vt:lpstr>
      <vt:lpstr>Calendar8Month</vt:lpstr>
      <vt:lpstr>Calendar8Year</vt:lpstr>
      <vt:lpstr>Calendar9Month</vt:lpstr>
      <vt:lpstr>Calendar9Year</vt:lpstr>
      <vt:lpstr>ColumnTitleRegion1..H12.1</vt:lpstr>
      <vt:lpstr>ColumnTitleRegion10..H54.1</vt:lpstr>
      <vt:lpstr>ColumnTitleRegion11..C56.1</vt:lpstr>
      <vt:lpstr>ColumnTitleRegion12..D56.1</vt:lpstr>
      <vt:lpstr>ColumnTitleRegion13..H68.1</vt:lpstr>
      <vt:lpstr>ColumnTitleRegion14..C70.1</vt:lpstr>
      <vt:lpstr>ColumnTitleRegion15..D70.1</vt:lpstr>
      <vt:lpstr>ColumnTitleRegion16..H82.1</vt:lpstr>
      <vt:lpstr>ColumnTitleRegion17..C84.1</vt:lpstr>
      <vt:lpstr>ColumnTitleRegion18..D84.1</vt:lpstr>
      <vt:lpstr>ColumnTitleRegion19..H96.1</vt:lpstr>
      <vt:lpstr>ColumnTitleRegion2..C14.1</vt:lpstr>
      <vt:lpstr>ColumnTitleRegion20..C98.1</vt:lpstr>
      <vt:lpstr>ColumnTitleRegion21..D98.1</vt:lpstr>
      <vt:lpstr>ColumnTitleRegion22..H110.1</vt:lpstr>
      <vt:lpstr>ColumnTitleRegion23..C112.1</vt:lpstr>
      <vt:lpstr>ColumnTitleRegion24..D112.1</vt:lpstr>
      <vt:lpstr>ColumnTitleRegion25..H124.1</vt:lpstr>
      <vt:lpstr>ColumnTitleRegion26..C126.1</vt:lpstr>
      <vt:lpstr>ColumnTitleRegion27..D126.1</vt:lpstr>
      <vt:lpstr>ColumnTitleRegion28..H138.1</vt:lpstr>
      <vt:lpstr>ColumnTitleRegion29..C140.1</vt:lpstr>
      <vt:lpstr>ColumnTitleRegion3..D14.1</vt:lpstr>
      <vt:lpstr>ColumnTitleRegion30..D140.1</vt:lpstr>
      <vt:lpstr>ColumnTitleRegion31..H152.1</vt:lpstr>
      <vt:lpstr>ColumnTitleRegion32..C154.1</vt:lpstr>
      <vt:lpstr>ColumnTitleRegion33..D154.1</vt:lpstr>
      <vt:lpstr>ColumnTitleRegion34..H166.1</vt:lpstr>
      <vt:lpstr>ColumnTitleRegion35..C168.1</vt:lpstr>
      <vt:lpstr>ColumnTitleRegion36..D168.1</vt:lpstr>
      <vt:lpstr>ColumnTitleRegion4..H26.1</vt:lpstr>
      <vt:lpstr>ColumnTitleRegion5..C28.1</vt:lpstr>
      <vt:lpstr>ColumnTitleRegion6..D28.1</vt:lpstr>
      <vt:lpstr>ColumnTitleRegion7..H40.1</vt:lpstr>
      <vt:lpstr>ColumnTitleRegion8..C42.1</vt:lpstr>
      <vt:lpstr>ColumnTitleRegion9..D42.1</vt:lpstr>
      <vt:lpstr>Calendar!Print_Area</vt:lpstr>
      <vt:lpstr>WeekStart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2026-04-21T23:27:57Z</dcterms:created>
  <dcterms:modified xsi:type="dcterms:W3CDTF">2026-08-10T00:03:50Z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MediaServiceImageTags">
    <vt:lpwstr/>
  </property>
</Properties>
</file>