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rucial X10/CA budgets/"/>
    </mc:Choice>
  </mc:AlternateContent>
  <xr:revisionPtr revIDLastSave="0" documentId="8_{5957C8D8-51A0-604F-A147-2DC25909AA79}" xr6:coauthVersionLast="47" xr6:coauthVersionMax="47" xr10:uidLastSave="{00000000-0000-0000-0000-000000000000}"/>
  <bookViews>
    <workbookView xWindow="0" yWindow="740" windowWidth="29040" windowHeight="15720" xr2:uid="{9A4EE3B3-FB10-4BD1-9E99-580D3099B70E}"/>
  </bookViews>
  <sheets>
    <sheet name="Sheet1" sheetId="1" r:id="rId1"/>
  </sheets>
  <definedNames>
    <definedName name="_xlnm.Print_Area" localSheetId="0">Sheet1!$A$1:$K$83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H61" i="1"/>
  <c r="H51" i="1"/>
  <c r="H7" i="1"/>
  <c r="H26" i="1"/>
  <c r="H25" i="1"/>
  <c r="H24" i="1"/>
  <c r="H23" i="1"/>
  <c r="H22" i="1"/>
  <c r="H21" i="1"/>
  <c r="H20" i="1"/>
  <c r="H19" i="1"/>
  <c r="H18" i="1"/>
  <c r="H17" i="1"/>
  <c r="H10" i="1"/>
  <c r="H9" i="1"/>
  <c r="H8" i="1"/>
  <c r="H12" i="1" l="1"/>
  <c r="H34" i="1"/>
  <c r="H63" i="1" l="1"/>
  <c r="H70" i="1" l="1"/>
  <c r="H69" i="1"/>
  <c r="H71" i="1"/>
</calcChain>
</file>

<file path=xl/sharedStrings.xml><?xml version="1.0" encoding="utf-8"?>
<sst xmlns="http://schemas.openxmlformats.org/spreadsheetml/2006/main" count="104" uniqueCount="53">
  <si>
    <t xml:space="preserve">Bonner Hills Community Association </t>
  </si>
  <si>
    <t>Winter Services - F&amp;S</t>
  </si>
  <si>
    <t>Street snow removal 1 to 3 inches</t>
  </si>
  <si>
    <t>Street snow removal 3 to 6 inches</t>
  </si>
  <si>
    <t>Street snow removal 6-8 inches</t>
  </si>
  <si>
    <t>Salt applications</t>
  </si>
  <si>
    <t>Rate Per</t>
  </si>
  <si>
    <t>Occurances</t>
  </si>
  <si>
    <t>Total</t>
  </si>
  <si>
    <t/>
  </si>
  <si>
    <t>Summer Services- F&amp;S</t>
  </si>
  <si>
    <t>Mow roads and culdesacs</t>
  </si>
  <si>
    <t>Mow/Trim South entrance</t>
  </si>
  <si>
    <t>Mow/trim Main entrance</t>
  </si>
  <si>
    <t>Mow/trim 2 ponds</t>
  </si>
  <si>
    <t>Irrigation Startup</t>
  </si>
  <si>
    <t>Irrigation Winterize</t>
  </si>
  <si>
    <t>Trim shrubs Main entrance</t>
  </si>
  <si>
    <t>Trim shrubs South entrance</t>
  </si>
  <si>
    <t>Monthly weed kill Main entrance</t>
  </si>
  <si>
    <t>Monthly weed kill South entrance</t>
  </si>
  <si>
    <t>Administrative Costs</t>
  </si>
  <si>
    <t>Reserve Contrubutions</t>
  </si>
  <si>
    <t>Road Replacement 15 years</t>
  </si>
  <si>
    <t>Allocation</t>
  </si>
  <si>
    <t>Annual</t>
  </si>
  <si>
    <t>Monthly</t>
  </si>
  <si>
    <t>Estates</t>
  </si>
  <si>
    <t>Ponds</t>
  </si>
  <si>
    <t>Villas</t>
  </si>
  <si>
    <t>Spring cleanup</t>
  </si>
  <si>
    <t>Fall Cleanup</t>
  </si>
  <si>
    <t>Fertilize Preservation</t>
  </si>
  <si>
    <t>Ferilize Warbonnet</t>
  </si>
  <si>
    <t>Fertilize South Entrance</t>
  </si>
  <si>
    <t>Misc landscape</t>
  </si>
  <si>
    <t>Director Insurance</t>
  </si>
  <si>
    <t>Electrical</t>
  </si>
  <si>
    <t>Water/Sewer</t>
  </si>
  <si>
    <t>Legal Fees</t>
  </si>
  <si>
    <t>Act. Fees</t>
  </si>
  <si>
    <t>Select fees</t>
  </si>
  <si>
    <t>Postage</t>
  </si>
  <si>
    <t>Copies</t>
  </si>
  <si>
    <t>Web site</t>
  </si>
  <si>
    <t>Contingency</t>
  </si>
  <si>
    <t>Reserve Int/div</t>
  </si>
  <si>
    <t>Taxes/insurance</t>
  </si>
  <si>
    <t>Misc. Capital Projects</t>
  </si>
  <si>
    <t>;</t>
  </si>
  <si>
    <t xml:space="preserve">Road Maintence </t>
  </si>
  <si>
    <t>Total Budget</t>
  </si>
  <si>
    <t>2026 Final 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</si>
</sst>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2" fillId="0" borderId="0" xfId="0" quotePrefix="1" applyFont="1"/>
    <xf numFmtId="44" fontId="0" fillId="0" borderId="0" xfId="0" applyNumberFormat="1"/>
    <xf numFmtId="0" fontId="2" fillId="0" borderId="0" xfId="0" applyFont="1" applyAlignment="1">
      <alignment horizontal="left"/>
    </xf>
    <xf numFmtId="44" fontId="0" fillId="0" borderId="0" xfId="1" applyFont="1" applyAlignment="1">
      <alignment horizontal="center"/>
    </xf>
    <xf numFmtId="44" fontId="0" fillId="0" borderId="0" xfId="1" applyFont="1" applyAlignment="1"/>
    <xf numFmtId="44" fontId="2" fillId="0" borderId="0" xfId="0" applyNumberFormat="1" applyFont="1"/>
    <xf numFmtId="0" fontId="0" fillId="0" borderId="0" xfId="0" quotePrefix="1"/>
    <xf numFmtId="9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44" fontId="0" fillId="0" borderId="0" xfId="1" quotePrefix="1" applyFont="1" applyAlignment="1">
      <alignment horizontal="center"/>
    </xf>
    <xf numFmtId="44" fontId="0" fillId="0" borderId="0" xfId="1" quotePrefix="1" applyFont="1"/>
    <xf numFmtId="9" fontId="0" fillId="0" borderId="0" xfId="2" quotePrefix="1" applyFont="1" applyAlignment="1">
      <alignment horizontal="center"/>
    </xf>
    <xf numFmtId="0" fontId="0" fillId="0" borderId="0" xfId="0" quotePrefix="1" applyAlignment="1">
      <alignment horizontal="center"/>
    </xf>
    <xf numFmtId="44" fontId="2" fillId="0" borderId="0" xfId="0" quotePrefix="1" applyNumberFormat="1" applyFont="1"/>
    <xf numFmtId="44" fontId="2" fillId="0" borderId="0" xfId="1" quotePrefix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quotePrefix="1" applyNumberFormat="1" applyFont="1"/>
    <xf numFmtId="44" fontId="3" fillId="0" borderId="0" xfId="0" applyNumberFormat="1" applyFont="1"/>
    <xf numFmtId="44" fontId="3" fillId="0" borderId="0" xfId="1" quotePrefix="1" applyFont="1"/>
    <xf numFmtId="44" fontId="4" fillId="0" borderId="0" xfId="1" quotePrefix="1" applyFont="1"/>
    <xf numFmtId="0" fontId="3" fillId="0" borderId="0" xfId="0" quotePrefix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A401-DEAA-4A8B-A6E0-63B8927452F7}">
  <sheetPr>
    <pageSetUpPr fitToPage="1"/>
  </sheetPr>
  <dimension ref="A1:J80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2" max="2" width="13.6640625" customWidth="1"/>
    <col min="3" max="3" width="17.1640625" customWidth="1"/>
    <col min="4" max="4" width="11.5" customWidth="1"/>
    <col min="5" max="5" width="12.5" bestFit="1" customWidth="1"/>
    <col min="6" max="6" width="10.6640625" customWidth="1"/>
    <col min="7" max="7" width="14.1640625" customWidth="1"/>
    <col min="8" max="8" width="18" customWidth="1"/>
    <col min="9" max="9" width="12" customWidth="1"/>
    <col min="10" max="10" width="34.1640625" customWidth="1"/>
    <col min="11" max="11" width="32.83203125" customWidth="1"/>
  </cols>
  <sheetData>
    <row r="1" spans="1:10" x14ac:dyDescent="0.2">
      <c r="A1" s="1" t="s">
        <v>0</v>
      </c>
      <c r="D1" s="5" t="s">
        <v>9</v>
      </c>
      <c r="E1" s="5" t="s">
        <v>9</v>
      </c>
      <c r="G1" s="5" t="s">
        <v>9</v>
      </c>
      <c r="J1" s="5" t="s">
        <v>9</v>
      </c>
    </row>
    <row r="2" spans="1:10" x14ac:dyDescent="0.2">
      <c r="A2" s="1" t="s">
        <v>52</v>
      </c>
      <c r="D2" s="5" t="s">
        <v>9</v>
      </c>
      <c r="E2" s="5" t="s">
        <v>9</v>
      </c>
      <c r="G2" s="5" t="s">
        <v>9</v>
      </c>
      <c r="J2" s="5" t="s">
        <v>9</v>
      </c>
    </row>
    <row r="5" spans="1:10" x14ac:dyDescent="0.2">
      <c r="A5" s="7" t="s">
        <v>1</v>
      </c>
      <c r="B5" s="2"/>
      <c r="E5" s="3" t="s">
        <v>6</v>
      </c>
      <c r="G5" s="3" t="s">
        <v>7</v>
      </c>
      <c r="H5" s="3" t="s">
        <v>8</v>
      </c>
    </row>
    <row r="7" spans="1:10" x14ac:dyDescent="0.2">
      <c r="A7" t="s">
        <v>2</v>
      </c>
      <c r="E7" s="4">
        <v>280</v>
      </c>
      <c r="G7" s="2">
        <v>8</v>
      </c>
      <c r="H7" s="6">
        <f>SUM(E7*G7)</f>
        <v>2240</v>
      </c>
    </row>
    <row r="8" spans="1:10" x14ac:dyDescent="0.2">
      <c r="A8" t="s">
        <v>3</v>
      </c>
      <c r="E8" s="4">
        <v>380</v>
      </c>
      <c r="G8" s="2">
        <v>5</v>
      </c>
      <c r="H8" s="6">
        <f>SUM(E8*G8)</f>
        <v>1900</v>
      </c>
    </row>
    <row r="9" spans="1:10" x14ac:dyDescent="0.2">
      <c r="A9" t="s">
        <v>4</v>
      </c>
      <c r="E9" s="4">
        <v>450</v>
      </c>
      <c r="G9" s="2">
        <v>5</v>
      </c>
      <c r="H9" s="6">
        <f>SUM(E9*G9)</f>
        <v>2250</v>
      </c>
    </row>
    <row r="10" spans="1:10" x14ac:dyDescent="0.2">
      <c r="A10" t="s">
        <v>5</v>
      </c>
      <c r="E10" s="4">
        <v>345</v>
      </c>
      <c r="G10" s="2">
        <v>25</v>
      </c>
      <c r="H10" s="6">
        <f>SUM(E10*G10)</f>
        <v>8625</v>
      </c>
    </row>
    <row r="11" spans="1:10" x14ac:dyDescent="0.2">
      <c r="G11" s="2"/>
      <c r="I11" s="11" t="s">
        <v>9</v>
      </c>
    </row>
    <row r="12" spans="1:10" x14ac:dyDescent="0.2">
      <c r="A12" s="3" t="s">
        <v>8</v>
      </c>
      <c r="G12" s="2"/>
      <c r="H12" s="10">
        <f>SUM(H7:H10)</f>
        <v>15015</v>
      </c>
      <c r="I12" s="11" t="s">
        <v>9</v>
      </c>
    </row>
    <row r="13" spans="1:10" x14ac:dyDescent="0.2">
      <c r="G13" s="2"/>
      <c r="I13" s="11" t="s">
        <v>9</v>
      </c>
    </row>
    <row r="14" spans="1:10" x14ac:dyDescent="0.2">
      <c r="G14" s="2"/>
    </row>
    <row r="15" spans="1:10" x14ac:dyDescent="0.2">
      <c r="A15" s="1" t="s">
        <v>10</v>
      </c>
      <c r="G15" s="2"/>
    </row>
    <row r="16" spans="1:10" x14ac:dyDescent="0.2">
      <c r="G16" s="2"/>
    </row>
    <row r="17" spans="1:9" x14ac:dyDescent="0.2">
      <c r="A17" t="s">
        <v>11</v>
      </c>
      <c r="E17" s="8">
        <v>235</v>
      </c>
      <c r="G17" s="2">
        <v>28</v>
      </c>
      <c r="H17" s="4">
        <f t="shared" ref="H17:H26" si="0">SUM(E17*G17)</f>
        <v>6580</v>
      </c>
    </row>
    <row r="18" spans="1:9" x14ac:dyDescent="0.2">
      <c r="A18" t="s">
        <v>13</v>
      </c>
      <c r="E18" s="8">
        <v>48</v>
      </c>
      <c r="G18" s="2">
        <v>28</v>
      </c>
      <c r="H18" s="4">
        <f t="shared" si="0"/>
        <v>1344</v>
      </c>
    </row>
    <row r="19" spans="1:9" x14ac:dyDescent="0.2">
      <c r="A19" t="s">
        <v>12</v>
      </c>
      <c r="E19" s="8">
        <v>30</v>
      </c>
      <c r="G19" s="2">
        <v>28</v>
      </c>
      <c r="H19" s="4">
        <f t="shared" si="0"/>
        <v>840</v>
      </c>
    </row>
    <row r="20" spans="1:9" x14ac:dyDescent="0.2">
      <c r="A20" t="s">
        <v>14</v>
      </c>
      <c r="E20" s="8">
        <v>80</v>
      </c>
      <c r="G20" s="2">
        <v>28</v>
      </c>
      <c r="H20" s="4">
        <f t="shared" si="0"/>
        <v>2240</v>
      </c>
    </row>
    <row r="21" spans="1:9" x14ac:dyDescent="0.2">
      <c r="A21" t="s">
        <v>15</v>
      </c>
      <c r="E21" s="8">
        <v>125</v>
      </c>
      <c r="G21" s="2">
        <v>1</v>
      </c>
      <c r="H21" s="4">
        <f t="shared" si="0"/>
        <v>125</v>
      </c>
    </row>
    <row r="22" spans="1:9" x14ac:dyDescent="0.2">
      <c r="A22" t="s">
        <v>16</v>
      </c>
      <c r="E22" s="8">
        <v>150</v>
      </c>
      <c r="G22" s="2">
        <v>1</v>
      </c>
      <c r="H22" s="4">
        <f t="shared" si="0"/>
        <v>150</v>
      </c>
    </row>
    <row r="23" spans="1:9" x14ac:dyDescent="0.2">
      <c r="A23" t="s">
        <v>17</v>
      </c>
      <c r="E23" s="8">
        <v>395</v>
      </c>
      <c r="G23" s="2">
        <v>2</v>
      </c>
      <c r="H23" s="4">
        <f t="shared" si="0"/>
        <v>790</v>
      </c>
    </row>
    <row r="24" spans="1:9" x14ac:dyDescent="0.2">
      <c r="A24" t="s">
        <v>18</v>
      </c>
      <c r="E24" s="8">
        <v>185</v>
      </c>
      <c r="G24" s="2">
        <v>1</v>
      </c>
      <c r="H24" s="4">
        <f t="shared" si="0"/>
        <v>185</v>
      </c>
    </row>
    <row r="25" spans="1:9" x14ac:dyDescent="0.2">
      <c r="A25" t="s">
        <v>19</v>
      </c>
      <c r="E25" s="8">
        <v>95</v>
      </c>
      <c r="G25" s="2">
        <v>6</v>
      </c>
      <c r="H25" s="4">
        <f t="shared" si="0"/>
        <v>570</v>
      </c>
    </row>
    <row r="26" spans="1:9" x14ac:dyDescent="0.2">
      <c r="A26" t="s">
        <v>20</v>
      </c>
      <c r="E26" s="8">
        <v>35</v>
      </c>
      <c r="G26" s="2">
        <v>6</v>
      </c>
      <c r="H26" s="4">
        <f t="shared" si="0"/>
        <v>210</v>
      </c>
    </row>
    <row r="27" spans="1:9" x14ac:dyDescent="0.2">
      <c r="A27" s="11" t="s">
        <v>30</v>
      </c>
      <c r="E27" s="8">
        <v>225</v>
      </c>
      <c r="G27" s="2">
        <v>1</v>
      </c>
      <c r="H27" s="8">
        <v>225</v>
      </c>
    </row>
    <row r="28" spans="1:9" x14ac:dyDescent="0.2">
      <c r="A28" t="s">
        <v>31</v>
      </c>
      <c r="C28" s="15"/>
      <c r="E28" s="8">
        <v>325</v>
      </c>
      <c r="G28" s="2">
        <v>1</v>
      </c>
      <c r="H28" s="8">
        <v>325</v>
      </c>
    </row>
    <row r="29" spans="1:9" x14ac:dyDescent="0.2">
      <c r="A29" t="s">
        <v>32</v>
      </c>
      <c r="E29" s="8">
        <v>32</v>
      </c>
      <c r="G29" s="2">
        <v>6</v>
      </c>
      <c r="H29" s="8">
        <v>192</v>
      </c>
    </row>
    <row r="30" spans="1:9" x14ac:dyDescent="0.2">
      <c r="A30" t="s">
        <v>33</v>
      </c>
      <c r="E30" s="8">
        <v>32</v>
      </c>
      <c r="G30" s="2">
        <v>6</v>
      </c>
      <c r="H30" s="8">
        <v>192</v>
      </c>
    </row>
    <row r="31" spans="1:9" x14ac:dyDescent="0.2">
      <c r="A31" t="s">
        <v>34</v>
      </c>
      <c r="D31" s="8"/>
      <c r="E31" s="8">
        <v>32</v>
      </c>
      <c r="G31" s="2">
        <v>6</v>
      </c>
      <c r="H31" s="8">
        <v>192</v>
      </c>
    </row>
    <row r="32" spans="1:9" x14ac:dyDescent="0.2">
      <c r="A32" t="s">
        <v>35</v>
      </c>
      <c r="D32" s="8"/>
      <c r="E32" s="8"/>
      <c r="G32" s="2"/>
      <c r="H32" s="8">
        <v>1000</v>
      </c>
      <c r="I32" s="11" t="s">
        <v>9</v>
      </c>
    </row>
    <row r="33" spans="1:9" x14ac:dyDescent="0.2">
      <c r="E33" s="8"/>
      <c r="H33" s="9"/>
    </row>
    <row r="34" spans="1:9" x14ac:dyDescent="0.2">
      <c r="A34" s="3" t="s">
        <v>8</v>
      </c>
      <c r="E34" s="8"/>
      <c r="H34" s="10">
        <f>SUM(H17:H32)</f>
        <v>15160</v>
      </c>
      <c r="I34" s="11" t="s">
        <v>9</v>
      </c>
    </row>
    <row r="35" spans="1:9" x14ac:dyDescent="0.2">
      <c r="E35" s="8"/>
    </row>
    <row r="36" spans="1:9" x14ac:dyDescent="0.2">
      <c r="E36" s="8"/>
    </row>
    <row r="37" spans="1:9" x14ac:dyDescent="0.2">
      <c r="A37" s="5">
        <v>5510</v>
      </c>
      <c r="B37" s="15" t="s">
        <v>37</v>
      </c>
      <c r="E37" s="8"/>
      <c r="H37" s="16">
        <v>500</v>
      </c>
      <c r="I37" s="11" t="s">
        <v>9</v>
      </c>
    </row>
    <row r="38" spans="1:9" x14ac:dyDescent="0.2">
      <c r="A38" s="5">
        <v>5530</v>
      </c>
      <c r="B38" s="15" t="s">
        <v>38</v>
      </c>
      <c r="E38" s="8"/>
      <c r="H38" s="16">
        <v>700</v>
      </c>
      <c r="I38" s="11"/>
    </row>
    <row r="39" spans="1:9" x14ac:dyDescent="0.2">
      <c r="A39" s="5">
        <v>7510</v>
      </c>
      <c r="B39" s="15" t="s">
        <v>39</v>
      </c>
      <c r="E39" s="8"/>
      <c r="H39" s="16">
        <v>2000</v>
      </c>
      <c r="I39" s="11"/>
    </row>
    <row r="40" spans="1:9" x14ac:dyDescent="0.2">
      <c r="A40" s="5">
        <v>7520</v>
      </c>
      <c r="B40" s="15" t="s">
        <v>40</v>
      </c>
      <c r="E40" s="8"/>
      <c r="H40" s="16">
        <v>1000</v>
      </c>
      <c r="I40" s="11"/>
    </row>
    <row r="41" spans="1:9" x14ac:dyDescent="0.2">
      <c r="A41" s="5">
        <v>7540</v>
      </c>
      <c r="B41" s="15" t="s">
        <v>41</v>
      </c>
      <c r="E41" s="8"/>
      <c r="H41" s="16">
        <v>8100</v>
      </c>
      <c r="I41" s="11" t="s">
        <v>9</v>
      </c>
    </row>
    <row r="42" spans="1:9" x14ac:dyDescent="0.2">
      <c r="A42" s="5">
        <v>7610</v>
      </c>
      <c r="B42" s="15" t="s">
        <v>42</v>
      </c>
      <c r="E42" s="8"/>
      <c r="H42" s="16">
        <v>100</v>
      </c>
      <c r="I42" s="11"/>
    </row>
    <row r="43" spans="1:9" x14ac:dyDescent="0.2">
      <c r="A43" s="5">
        <v>7620</v>
      </c>
      <c r="B43" s="15" t="s">
        <v>43</v>
      </c>
      <c r="E43" s="8"/>
      <c r="H43" s="16">
        <v>100</v>
      </c>
      <c r="I43" s="11"/>
    </row>
    <row r="44" spans="1:9" x14ac:dyDescent="0.2">
      <c r="A44" s="1">
        <v>7810</v>
      </c>
      <c r="B44" s="15" t="s">
        <v>44</v>
      </c>
      <c r="H44" s="17">
        <v>1500</v>
      </c>
      <c r="I44" s="11" t="s">
        <v>9</v>
      </c>
    </row>
    <row r="45" spans="1:9" x14ac:dyDescent="0.2">
      <c r="A45" s="1">
        <v>8290</v>
      </c>
      <c r="B45" s="15" t="s">
        <v>45</v>
      </c>
      <c r="H45" s="17">
        <v>5000</v>
      </c>
      <c r="I45" s="11"/>
    </row>
    <row r="46" spans="1:9" x14ac:dyDescent="0.2">
      <c r="A46" s="1" t="s">
        <v>47</v>
      </c>
      <c r="B46" s="15"/>
      <c r="H46" s="17">
        <v>1000</v>
      </c>
      <c r="I46" s="11"/>
    </row>
    <row r="47" spans="1:9" x14ac:dyDescent="0.2">
      <c r="A47" s="1" t="s">
        <v>21</v>
      </c>
      <c r="B47" s="15"/>
      <c r="H47" s="17">
        <v>1000</v>
      </c>
      <c r="I47" s="11" t="s">
        <v>9</v>
      </c>
    </row>
    <row r="48" spans="1:9" x14ac:dyDescent="0.2">
      <c r="A48" s="1" t="s">
        <v>36</v>
      </c>
      <c r="B48" s="15"/>
      <c r="H48" s="17">
        <v>1500</v>
      </c>
    </row>
    <row r="49" spans="1:9" x14ac:dyDescent="0.2">
      <c r="A49" s="5" t="s">
        <v>48</v>
      </c>
      <c r="B49" s="15"/>
      <c r="H49" s="17">
        <v>15000</v>
      </c>
    </row>
    <row r="50" spans="1:9" x14ac:dyDescent="0.2">
      <c r="A50" s="5"/>
      <c r="B50" s="15"/>
      <c r="H50" s="17"/>
    </row>
    <row r="51" spans="1:9" x14ac:dyDescent="0.2">
      <c r="A51" s="22" t="s">
        <v>8</v>
      </c>
      <c r="B51" s="15"/>
      <c r="H51" s="26">
        <f>SUM(H37:H49)</f>
        <v>37500</v>
      </c>
    </row>
    <row r="52" spans="1:9" x14ac:dyDescent="0.2">
      <c r="A52" s="5" t="s">
        <v>9</v>
      </c>
      <c r="B52" s="28" t="s">
        <v>9</v>
      </c>
      <c r="H52" s="27" t="s">
        <v>9</v>
      </c>
    </row>
    <row r="53" spans="1:9" x14ac:dyDescent="0.2">
      <c r="A53" s="1" t="s">
        <v>22</v>
      </c>
      <c r="B53" s="15"/>
      <c r="H53" s="21" t="s">
        <v>9</v>
      </c>
    </row>
    <row r="54" spans="1:9" x14ac:dyDescent="0.2">
      <c r="B54" s="15"/>
    </row>
    <row r="55" spans="1:9" x14ac:dyDescent="0.2">
      <c r="A55" s="5" t="s">
        <v>9</v>
      </c>
      <c r="B55" s="15"/>
    </row>
    <row r="56" spans="1:9" x14ac:dyDescent="0.2">
      <c r="A56" s="23">
        <v>4320</v>
      </c>
      <c r="B56" s="15" t="s">
        <v>46</v>
      </c>
      <c r="E56" s="17" t="s">
        <v>9</v>
      </c>
      <c r="G56" s="18" t="s">
        <v>9</v>
      </c>
      <c r="H56" s="26">
        <v>1500</v>
      </c>
      <c r="I56" s="11" t="s">
        <v>9</v>
      </c>
    </row>
    <row r="57" spans="1:9" x14ac:dyDescent="0.2">
      <c r="A57" s="15" t="s">
        <v>50</v>
      </c>
      <c r="B57" s="15"/>
      <c r="C57" s="15"/>
      <c r="E57" s="17" t="s">
        <v>49</v>
      </c>
      <c r="G57" s="19" t="s">
        <v>9</v>
      </c>
      <c r="H57" s="24">
        <v>4000</v>
      </c>
      <c r="I57" s="11" t="s">
        <v>9</v>
      </c>
    </row>
    <row r="58" spans="1:9" x14ac:dyDescent="0.2">
      <c r="A58" s="15" t="s">
        <v>23</v>
      </c>
      <c r="B58" s="15"/>
      <c r="C58" s="15"/>
      <c r="E58" s="4">
        <v>110000</v>
      </c>
      <c r="F58">
        <v>15</v>
      </c>
      <c r="G58" s="19" t="s">
        <v>9</v>
      </c>
      <c r="H58" s="25">
        <v>7000</v>
      </c>
      <c r="I58" s="11" t="s">
        <v>9</v>
      </c>
    </row>
    <row r="59" spans="1:9" x14ac:dyDescent="0.2">
      <c r="A59" s="28" t="s">
        <v>9</v>
      </c>
      <c r="B59" s="15"/>
      <c r="C59" s="15"/>
      <c r="H59" s="24" t="s">
        <v>9</v>
      </c>
    </row>
    <row r="60" spans="1:9" x14ac:dyDescent="0.2">
      <c r="B60" s="15"/>
      <c r="H60" s="20" t="s">
        <v>9</v>
      </c>
      <c r="I60" s="11" t="s">
        <v>9</v>
      </c>
    </row>
    <row r="61" spans="1:9" x14ac:dyDescent="0.2">
      <c r="A61" s="3" t="s">
        <v>8</v>
      </c>
      <c r="B61" s="15"/>
      <c r="H61" s="10">
        <f>SUM(H56:H59)</f>
        <v>12500</v>
      </c>
    </row>
    <row r="62" spans="1:9" x14ac:dyDescent="0.2">
      <c r="B62" s="15"/>
      <c r="H62" s="11" t="s">
        <v>9</v>
      </c>
    </row>
    <row r="63" spans="1:9" x14ac:dyDescent="0.2">
      <c r="A63" s="1" t="s">
        <v>51</v>
      </c>
      <c r="B63" s="15"/>
      <c r="H63" s="20">
        <f>SUM(H12+H34+H51+H61)</f>
        <v>80175</v>
      </c>
      <c r="I63" s="11" t="s">
        <v>9</v>
      </c>
    </row>
    <row r="64" spans="1:9" x14ac:dyDescent="0.2">
      <c r="A64" s="5" t="s">
        <v>9</v>
      </c>
      <c r="B64" s="15"/>
      <c r="H64" s="20" t="s">
        <v>9</v>
      </c>
      <c r="I64" s="11"/>
    </row>
    <row r="65" spans="1:10" x14ac:dyDescent="0.2">
      <c r="A65" s="1"/>
      <c r="B65" s="15"/>
      <c r="H65" s="20"/>
      <c r="I65" s="11"/>
    </row>
    <row r="66" spans="1:10" x14ac:dyDescent="0.2">
      <c r="A66" s="1"/>
      <c r="B66" s="15"/>
      <c r="H66" s="20"/>
      <c r="I66" s="11"/>
    </row>
    <row r="67" spans="1:10" x14ac:dyDescent="0.2">
      <c r="B67" s="15"/>
    </row>
    <row r="68" spans="1:10" x14ac:dyDescent="0.2">
      <c r="B68" s="15"/>
      <c r="E68" s="11" t="s">
        <v>9</v>
      </c>
      <c r="F68" s="3" t="s">
        <v>24</v>
      </c>
      <c r="G68" s="3" t="s">
        <v>25</v>
      </c>
      <c r="H68" s="3" t="s">
        <v>26</v>
      </c>
    </row>
    <row r="69" spans="1:10" x14ac:dyDescent="0.2">
      <c r="B69" s="15"/>
      <c r="D69" s="3" t="s">
        <v>27</v>
      </c>
      <c r="F69" s="12">
        <v>0.35</v>
      </c>
      <c r="G69" s="14">
        <f>+SUM(H63*35%)</f>
        <v>28061.25</v>
      </c>
      <c r="H69" s="13">
        <f>SUM(G69/12)</f>
        <v>2338.4375</v>
      </c>
    </row>
    <row r="70" spans="1:10" x14ac:dyDescent="0.2">
      <c r="B70" s="15"/>
      <c r="D70" s="3" t="s">
        <v>28</v>
      </c>
      <c r="F70" s="12">
        <v>0.44</v>
      </c>
      <c r="G70" s="14">
        <f>+SUM(H63*44%)</f>
        <v>35277</v>
      </c>
      <c r="H70" s="13">
        <f>SUM(G70/12)</f>
        <v>2939.75</v>
      </c>
    </row>
    <row r="71" spans="1:10" x14ac:dyDescent="0.2">
      <c r="B71" s="15"/>
      <c r="D71" s="3" t="s">
        <v>29</v>
      </c>
      <c r="F71" s="12">
        <v>0.21</v>
      </c>
      <c r="G71" s="14">
        <f>+SUM(H63*21%)</f>
        <v>16836.75</v>
      </c>
      <c r="H71" s="13">
        <f>SUM(G71/12)</f>
        <v>1403.0625</v>
      </c>
    </row>
    <row r="72" spans="1:10" x14ac:dyDescent="0.2">
      <c r="B72" s="15"/>
    </row>
    <row r="73" spans="1:10" x14ac:dyDescent="0.2">
      <c r="B73" s="15"/>
    </row>
    <row r="74" spans="1:10" x14ac:dyDescent="0.2">
      <c r="B74" s="15"/>
      <c r="D74" s="22" t="s">
        <v>9</v>
      </c>
      <c r="J74" s="2"/>
    </row>
    <row r="75" spans="1:10" x14ac:dyDescent="0.2">
      <c r="B75" s="15"/>
      <c r="D75" s="22" t="s">
        <v>9</v>
      </c>
      <c r="G75" s="11" t="s">
        <v>9</v>
      </c>
      <c r="H75" s="11" t="s">
        <v>9</v>
      </c>
      <c r="J75" s="2"/>
    </row>
    <row r="76" spans="1:10" x14ac:dyDescent="0.2">
      <c r="B76" s="15"/>
      <c r="D76" s="22" t="s">
        <v>9</v>
      </c>
      <c r="G76" s="11" t="s">
        <v>9</v>
      </c>
      <c r="H76" s="11" t="s">
        <v>9</v>
      </c>
      <c r="J76" s="2"/>
    </row>
    <row r="77" spans="1:10" x14ac:dyDescent="0.2">
      <c r="B77" s="15"/>
      <c r="D77" s="22" t="s">
        <v>9</v>
      </c>
      <c r="G77" s="11" t="s">
        <v>9</v>
      </c>
      <c r="H77" s="11" t="s">
        <v>9</v>
      </c>
      <c r="J77" s="2"/>
    </row>
    <row r="78" spans="1:10" x14ac:dyDescent="0.2">
      <c r="B78" s="15"/>
      <c r="J78" s="2"/>
    </row>
    <row r="79" spans="1:10" x14ac:dyDescent="0.2">
      <c r="B79" s="15"/>
      <c r="J79" s="2"/>
    </row>
    <row r="80" spans="1:10" x14ac:dyDescent="0.2">
      <c r="B80" s="15"/>
      <c r="J80" s="2"/>
    </row>
  </sheetData>
  <pageMargins left="0.7" right="0.7" top="0.75" bottom="0.75" header="0.3" footer="0.3"/>
  <pageSetup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Paluch</dc:creator>
  <cp:lastModifiedBy>Rudy Paluch</cp:lastModifiedBy>
  <cp:lastPrinted>2025-11-07T13:18:08Z</cp:lastPrinted>
  <dcterms:created xsi:type="dcterms:W3CDTF">2024-09-13T12:44:49Z</dcterms:created>
  <dcterms:modified xsi:type="dcterms:W3CDTF">2025-11-07T13:19:27Z</dcterms:modified>
</cp:coreProperties>
</file>