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1"/>
  <workbookPr/>
  <mc:AlternateContent xmlns:mc="http://schemas.openxmlformats.org/markup-compatibility/2006">
    <mc:Choice Requires="x15">
      <x15ac:absPath xmlns:x15ac="http://schemas.microsoft.com/office/spreadsheetml/2010/11/ac" url="/Users/daniellefrenk/Library/Mobile Documents/com~apple~CloudDocs/GMHC/Sponsoring/Vrijbuiter/"/>
    </mc:Choice>
  </mc:AlternateContent>
  <xr:revisionPtr revIDLastSave="0" documentId="13_ncr:1_{D9E6D1B9-5A25-B34D-A399-4B029643F2EA}" xr6:coauthVersionLast="47" xr6:coauthVersionMax="47" xr10:uidLastSave="{00000000-0000-0000-0000-000000000000}"/>
  <bookViews>
    <workbookView xWindow="60" yWindow="500" windowWidth="28800" windowHeight="15980" xr2:uid="{00000000-000D-0000-FFFF-FFFF00000000}"/>
  </bookViews>
  <sheets>
    <sheet name="Bestelling" sheetId="1" r:id="rId1"/>
    <sheet name="Kleding" sheetId="2" r:id="rId2"/>
  </sheets>
  <definedNames>
    <definedName name="_xlnm._FilterDatabase" localSheetId="0" hidden="1">Bestelling!$A$19:$AB$71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W9" i="1" l="1"/>
  <c r="V71" i="1"/>
  <c r="V69" i="1"/>
  <c r="X69" i="1" s="1"/>
  <c r="V67" i="1"/>
  <c r="X67" i="1" s="1"/>
  <c r="V65" i="1"/>
  <c r="X65" i="1" s="1"/>
  <c r="V63" i="1"/>
  <c r="X63" i="1" s="1"/>
  <c r="V61" i="1"/>
  <c r="X61" i="1" s="1"/>
  <c r="V59" i="1"/>
  <c r="X59" i="1" s="1"/>
  <c r="V57" i="1"/>
  <c r="X57" i="1" s="1"/>
  <c r="V55" i="1"/>
  <c r="X55" i="1" s="1"/>
  <c r="V53" i="1"/>
  <c r="X53" i="1" s="1"/>
  <c r="V51" i="1"/>
  <c r="X51" i="1" s="1"/>
  <c r="V49" i="1"/>
  <c r="X49" i="1" s="1"/>
  <c r="V47" i="1"/>
  <c r="X47" i="1" s="1"/>
  <c r="V43" i="1"/>
  <c r="V41" i="1"/>
  <c r="X41" i="1" s="1"/>
  <c r="V39" i="1"/>
  <c r="V37" i="1"/>
  <c r="V35" i="1"/>
  <c r="X35" i="1" s="1"/>
  <c r="V33" i="1"/>
  <c r="V31" i="1"/>
  <c r="X31" i="1" s="1"/>
  <c r="V29" i="1"/>
  <c r="X29" i="1" s="1"/>
  <c r="V27" i="1"/>
  <c r="X27" i="1" s="1"/>
  <c r="V25" i="1"/>
  <c r="X25" i="1" s="1"/>
  <c r="V23" i="1"/>
  <c r="X23" i="1" s="1"/>
  <c r="V21" i="1"/>
  <c r="X21" i="1" s="1"/>
  <c r="X71" i="1"/>
  <c r="U70" i="1"/>
  <c r="X70" i="1" s="1"/>
  <c r="U68" i="1"/>
  <c r="X68" i="1" s="1"/>
  <c r="U66" i="1"/>
  <c r="X66" i="1" s="1"/>
  <c r="U64" i="1"/>
  <c r="X64" i="1" s="1"/>
  <c r="U62" i="1"/>
  <c r="X62" i="1" s="1"/>
  <c r="U60" i="1"/>
  <c r="X60" i="1" s="1"/>
  <c r="U58" i="1"/>
  <c r="X58" i="1" s="1"/>
  <c r="U56" i="1"/>
  <c r="X56" i="1" s="1"/>
  <c r="U54" i="1"/>
  <c r="X54" i="1" s="1"/>
  <c r="U52" i="1"/>
  <c r="X52" i="1" s="1"/>
  <c r="U50" i="1"/>
  <c r="X50" i="1" s="1"/>
  <c r="U48" i="1"/>
  <c r="X48" i="1" s="1"/>
  <c r="U46" i="1"/>
  <c r="X46" i="1" s="1"/>
  <c r="U45" i="1"/>
  <c r="X45" i="1" s="1"/>
  <c r="U44" i="1"/>
  <c r="X44" i="1" s="1"/>
  <c r="U72" i="1"/>
  <c r="X72" i="1" s="1"/>
  <c r="X43" i="1"/>
  <c r="U42" i="1"/>
  <c r="X42" i="1" s="1"/>
  <c r="U40" i="1"/>
  <c r="X40" i="1" s="1"/>
  <c r="U38" i="1"/>
  <c r="X38" i="1" s="1"/>
  <c r="X37" i="1"/>
  <c r="U36" i="1"/>
  <c r="X36" i="1" s="1"/>
  <c r="U34" i="1"/>
  <c r="X34" i="1" s="1"/>
  <c r="U32" i="1"/>
  <c r="X32" i="1" s="1"/>
  <c r="U30" i="1"/>
  <c r="X30" i="1" s="1"/>
  <c r="U28" i="1"/>
  <c r="X28" i="1" s="1"/>
  <c r="U26" i="1"/>
  <c r="X26" i="1" s="1"/>
  <c r="U24" i="1"/>
  <c r="X24" i="1" s="1"/>
  <c r="U22" i="1"/>
  <c r="X22" i="1" s="1"/>
  <c r="U20" i="1"/>
  <c r="X20" i="1" s="1"/>
  <c r="X39" i="1" l="1"/>
  <c r="X33" i="1"/>
  <c r="U123" i="1"/>
  <c r="X123" i="1" s="1"/>
  <c r="U122" i="1"/>
  <c r="X122" i="1" s="1"/>
  <c r="U121" i="1"/>
  <c r="X121" i="1" s="1"/>
  <c r="O119" i="1"/>
  <c r="N119" i="1"/>
  <c r="M119" i="1"/>
  <c r="L119" i="1"/>
  <c r="K119" i="1"/>
  <c r="J119" i="1"/>
  <c r="I119" i="1"/>
  <c r="H119" i="1"/>
  <c r="G119" i="1"/>
  <c r="F119" i="1"/>
  <c r="E119" i="1"/>
  <c r="D119" i="1"/>
  <c r="C119" i="1"/>
  <c r="O118" i="1"/>
  <c r="N118" i="1"/>
  <c r="M118" i="1"/>
  <c r="L118" i="1"/>
  <c r="K118" i="1"/>
  <c r="J118" i="1"/>
  <c r="I118" i="1"/>
  <c r="H118" i="1"/>
  <c r="G118" i="1"/>
  <c r="F118" i="1"/>
  <c r="E118" i="1"/>
  <c r="D118" i="1"/>
  <c r="C118" i="1"/>
  <c r="W4" i="1" l="1"/>
  <c r="U119" i="1"/>
  <c r="X119" i="1" s="1"/>
  <c r="U118" i="1"/>
  <c r="X118" i="1" s="1"/>
</calcChain>
</file>

<file path=xl/sharedStrings.xml><?xml version="1.0" encoding="utf-8"?>
<sst xmlns="http://schemas.openxmlformats.org/spreadsheetml/2006/main" count="147" uniqueCount="115">
  <si>
    <t>Team</t>
  </si>
  <si>
    <t>Excl. korting</t>
  </si>
  <si>
    <t>Naam</t>
  </si>
  <si>
    <t>TelefoonNummers</t>
  </si>
  <si>
    <t>Email</t>
  </si>
  <si>
    <t>Bezorgadres</t>
  </si>
  <si>
    <t>Totaal -/- 20% korting op kleding</t>
  </si>
  <si>
    <t>Bedrijfsgegevens tbv facturatie</t>
  </si>
  <si>
    <t>Positie sponsorlogo</t>
  </si>
  <si>
    <t>Opmerkingen</t>
  </si>
  <si>
    <t>ITEM</t>
  </si>
  <si>
    <t>MAAT</t>
  </si>
  <si>
    <t>XS</t>
  </si>
  <si>
    <t>S</t>
  </si>
  <si>
    <t>M</t>
  </si>
  <si>
    <t>L</t>
  </si>
  <si>
    <t>XL</t>
  </si>
  <si>
    <t>XXL</t>
  </si>
  <si>
    <t>3XL</t>
  </si>
  <si>
    <t>31-34</t>
  </si>
  <si>
    <t>35-38</t>
  </si>
  <si>
    <t>39-42</t>
  </si>
  <si>
    <t>43-46</t>
  </si>
  <si>
    <t>46-48</t>
  </si>
  <si>
    <t>Totaal aantal</t>
  </si>
  <si>
    <t>Stuksprijs</t>
  </si>
  <si>
    <t>Totaal</t>
  </si>
  <si>
    <t xml:space="preserve">ArtikelNummers </t>
  </si>
  <si>
    <t>Shirt thuis MEN</t>
  </si>
  <si>
    <t>Nummers</t>
  </si>
  <si>
    <t>Shirt uit MEN</t>
  </si>
  <si>
    <t xml:space="preserve">Nummers </t>
  </si>
  <si>
    <t>Broekje MEN</t>
  </si>
  <si>
    <t>Shirt thuis BOYS</t>
  </si>
  <si>
    <t>Shirt uit BOYS</t>
  </si>
  <si>
    <t>Broekje BOYS</t>
  </si>
  <si>
    <t>Shirt thuis WOMEN</t>
  </si>
  <si>
    <t xml:space="preserve">Shirt uit WOMEN </t>
  </si>
  <si>
    <t>Rokje WOMEN</t>
  </si>
  <si>
    <t>Shirt thuis GIRLS</t>
  </si>
  <si>
    <t>Shirt uit GIRLS</t>
  </si>
  <si>
    <t>Rokje GIRLS</t>
  </si>
  <si>
    <t>Sokken wit (uit)</t>
  </si>
  <si>
    <t>INVULLEN - BENODIGD AANTAL - GMHC logo wordt berekend - bij sponsorlogo het totaal aantal aangeven (moet overeenkomen met het aantal kledingstukken)</t>
  </si>
  <si>
    <t>Bedrukking - verplicht</t>
  </si>
  <si>
    <t>AANTAL</t>
  </si>
  <si>
    <t>GMHC logo hooded vest/shirt borst</t>
  </si>
  <si>
    <t>GMHC logo tr.broek/short/rokje</t>
  </si>
  <si>
    <t>Bedrukking - optioneel</t>
  </si>
  <si>
    <t>Sponsorlogo zwart/wit</t>
  </si>
  <si>
    <t>Sponsorlogo kleur</t>
  </si>
  <si>
    <t>Naam rug</t>
  </si>
  <si>
    <t>Let op: bij sponsoring van een jeugd team is logo van de sponsor alleen mogelijk op de rug of op de mouwen. Op de borst moet het logo van ABN AMRO komen te staan.</t>
  </si>
  <si>
    <t>T010320</t>
  </si>
  <si>
    <t>MEN</t>
  </si>
  <si>
    <t>T050310</t>
  </si>
  <si>
    <t>T010322</t>
  </si>
  <si>
    <t>WOMEN</t>
  </si>
  <si>
    <t>T050311</t>
  </si>
  <si>
    <t>KIDS</t>
  </si>
  <si>
    <t>DAMES</t>
  </si>
  <si>
    <t>T060312</t>
  </si>
  <si>
    <t>T010324</t>
  </si>
  <si>
    <t>T060313</t>
  </si>
  <si>
    <t>T020310</t>
  </si>
  <si>
    <t>T030310</t>
  </si>
  <si>
    <t xml:space="preserve">T020312 </t>
  </si>
  <si>
    <t>T030312</t>
  </si>
  <si>
    <t>T020314</t>
  </si>
  <si>
    <t>T030314</t>
  </si>
  <si>
    <t>Nummering?</t>
  </si>
  <si>
    <t>Trainingspak Heren zonder capuchon</t>
  </si>
  <si>
    <t>Trainingspak Heren met capuchon</t>
  </si>
  <si>
    <t>Trainingspak Dames zonder capuchon</t>
  </si>
  <si>
    <t xml:space="preserve">Trainingsbroek Heren </t>
  </si>
  <si>
    <t>Trainingsbroek Dames</t>
  </si>
  <si>
    <t>Bestellijst GMHC Teamkleding</t>
  </si>
  <si>
    <t>GMHC-T030310</t>
  </si>
  <si>
    <t>GMHC-T020310</t>
  </si>
  <si>
    <t>GMHC-T010320</t>
  </si>
  <si>
    <t>GMHC-T030312</t>
  </si>
  <si>
    <t>GMHC-T020312</t>
  </si>
  <si>
    <t>GMHC-T010322</t>
  </si>
  <si>
    <t>GMHC0915-white</t>
  </si>
  <si>
    <t>GMHC0915-navy</t>
  </si>
  <si>
    <t>GMHC1010-nav</t>
  </si>
  <si>
    <t>GMHC1010-white</t>
  </si>
  <si>
    <t>GMHC1012-navy</t>
  </si>
  <si>
    <t>GMHC1011-navy</t>
  </si>
  <si>
    <t>GMHC1013-navy</t>
  </si>
  <si>
    <t>GMHC1012-white</t>
  </si>
  <si>
    <t>GMHC1013-white</t>
  </si>
  <si>
    <t>GMHC1011-white</t>
  </si>
  <si>
    <t>Trainingspak Kids met capuchon</t>
  </si>
  <si>
    <t>Trainingspak Kids zonder capuchon</t>
  </si>
  <si>
    <t xml:space="preserve">Trainingsbroek Kids </t>
  </si>
  <si>
    <t>GMHC-T020314</t>
  </si>
  <si>
    <t>GMHC-T030314</t>
  </si>
  <si>
    <t>GMHC-T010324</t>
  </si>
  <si>
    <t>Trainingspak Dames met capuchon</t>
  </si>
  <si>
    <t>GMHC-T060312</t>
  </si>
  <si>
    <t>GMHC-T060313</t>
  </si>
  <si>
    <t>GMHC-T050311</t>
  </si>
  <si>
    <t>GMHC-T050310</t>
  </si>
  <si>
    <t>Rain jacket Senior</t>
  </si>
  <si>
    <t>TJA20107</t>
  </si>
  <si>
    <t>Rain jacket Junior</t>
  </si>
  <si>
    <t>TJA20206</t>
  </si>
  <si>
    <t>Softshell Heren</t>
  </si>
  <si>
    <t>T9080</t>
  </si>
  <si>
    <t>Softshell Dames</t>
  </si>
  <si>
    <t>T9082</t>
  </si>
  <si>
    <t>Let op: bij sponsoring van wedstrijdkleding voor een jeugd team is logo van de sponsor alleen mogelijk op de rug of op de mouwen. Op de borst moet het logo van ABN AMRO komen te staan.</t>
  </si>
  <si>
    <t>Sokken blauw (thuis)</t>
  </si>
  <si>
    <t>Aantal sponsorlogo's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</si>
</sst>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quot;€&quot;\ #,##0.00"/>
  </numFmts>
  <fonts count="29" x14ac:knownFonts="1">
    <font>
      <sz val="11"/>
      <color theme="1"/>
      <name val="Calibri"/>
    </font>
    <font>
      <sz val="11"/>
      <color theme="1"/>
      <name val="Calibri"/>
      <family val="2"/>
    </font>
    <font>
      <sz val="11"/>
      <color theme="0"/>
      <name val="Calibri"/>
      <family val="2"/>
    </font>
    <font>
      <sz val="11"/>
      <color theme="10"/>
      <name val="Calibri"/>
      <family val="2"/>
    </font>
    <font>
      <sz val="11"/>
      <color rgb="FFFF0000"/>
      <name val="Calibri"/>
      <family val="2"/>
    </font>
    <font>
      <b/>
      <sz val="14"/>
      <color theme="1"/>
      <name val="Calibri"/>
      <family val="2"/>
    </font>
    <font>
      <b/>
      <sz val="18"/>
      <color theme="1"/>
      <name val="Calibri"/>
      <family val="2"/>
    </font>
    <font>
      <sz val="14"/>
      <color theme="1"/>
      <name val="Calibri"/>
      <family val="2"/>
    </font>
    <font>
      <b/>
      <sz val="16"/>
      <color theme="1"/>
      <name val="Calibri"/>
      <family val="2"/>
    </font>
    <font>
      <sz val="14"/>
      <color theme="0"/>
      <name val="Calibri"/>
      <family val="2"/>
    </font>
    <font>
      <sz val="14"/>
      <color rgb="FF141414"/>
      <name val="Calibri"/>
      <family val="2"/>
    </font>
    <font>
      <sz val="11"/>
      <color theme="4" tint="-0.49992370372631001"/>
      <name val="Calibri"/>
      <family val="2"/>
    </font>
    <font>
      <b/>
      <sz val="14"/>
      <color rgb="FF003C7E"/>
      <name val="Calibri"/>
      <family val="2"/>
    </font>
    <font>
      <sz val="14"/>
      <color rgb="FF003C7E"/>
      <name val="Calibri"/>
      <family val="2"/>
    </font>
    <font>
      <b/>
      <sz val="18"/>
      <color rgb="FF003C7E"/>
      <name val="Calibri"/>
      <family val="2"/>
    </font>
    <font>
      <b/>
      <sz val="14"/>
      <name val="Calibri"/>
      <family val="2"/>
    </font>
    <font>
      <b/>
      <sz val="14"/>
      <color theme="1"/>
      <name val="Calibri"/>
      <family val="2"/>
    </font>
    <font>
      <b/>
      <sz val="14"/>
      <color theme="0"/>
      <name val="Calibri"/>
      <family val="2"/>
    </font>
    <font>
      <sz val="14"/>
      <color theme="0"/>
      <name val="Calibri"/>
      <family val="2"/>
    </font>
    <font>
      <sz val="14"/>
      <name val="Calibri"/>
      <family val="2"/>
    </font>
    <font>
      <sz val="11"/>
      <name val="Calibri"/>
      <family val="2"/>
    </font>
    <font>
      <b/>
      <sz val="18"/>
      <color theme="4" tint="-0.499984740745262"/>
      <name val="Calibri"/>
      <family val="2"/>
    </font>
    <font>
      <b/>
      <sz val="14"/>
      <color theme="9" tint="0.79998168889431442"/>
      <name val="Calibri"/>
      <family val="2"/>
    </font>
    <font>
      <sz val="14"/>
      <color rgb="FF141414"/>
      <name val="Calibri"/>
      <family val="2"/>
    </font>
    <font>
      <sz val="14"/>
      <color theme="1"/>
      <name val="Calibri"/>
      <family val="2"/>
    </font>
    <font>
      <sz val="14"/>
      <color theme="9" tint="0.79998168889431442"/>
      <name val="Calibri"/>
      <family val="2"/>
    </font>
    <font>
      <b/>
      <sz val="11"/>
      <color theme="1"/>
      <name val="Calibri"/>
      <family val="2"/>
    </font>
    <font>
      <b/>
      <sz val="22"/>
      <color rgb="FF002060"/>
      <name val="Calibri"/>
      <family val="2"/>
    </font>
    <font>
      <b/>
      <sz val="72"/>
      <color rgb="FF002060"/>
      <name val="Calibri"/>
      <family val="2"/>
    </font>
  </fonts>
  <fills count="13">
    <fill>
      <patternFill patternType="none"/>
    </fill>
    <fill>
      <patternFill patternType="gray125"/>
    </fill>
    <fill>
      <patternFill patternType="solid">
        <fgColor theme="4"/>
      </patternFill>
    </fill>
    <fill>
      <patternFill patternType="solid">
        <fgColor theme="4" tint="0.79989013336588644"/>
        <bgColor indexed="65"/>
      </patternFill>
    </fill>
    <fill>
      <patternFill patternType="solid">
        <fgColor theme="0"/>
      </patternFill>
    </fill>
    <fill>
      <patternFill patternType="solid">
        <fgColor theme="4" tint="0.79989013336588644"/>
        <bgColor indexed="65"/>
      </patternFill>
    </fill>
    <fill>
      <patternFill patternType="solid">
        <fgColor rgb="FFFFC000"/>
      </patternFill>
    </fill>
    <fill>
      <patternFill patternType="solid">
        <fgColor theme="0"/>
        <bgColor indexed="64"/>
      </patternFill>
    </fill>
    <fill>
      <patternFill patternType="solid">
        <fgColor rgb="FF92D050"/>
        <bgColor indexed="64"/>
      </patternFill>
    </fill>
    <fill>
      <patternFill patternType="solid">
        <fgColor theme="4" tint="-0.499984740745262"/>
        <bgColor indexed="64"/>
      </patternFill>
    </fill>
    <fill>
      <patternFill patternType="darkGray">
        <bgColor rgb="FF92D050"/>
      </patternFill>
    </fill>
    <fill>
      <patternFill patternType="solid">
        <fgColor theme="9" tint="0.79998168889431442"/>
        <bgColor indexed="64"/>
      </patternFill>
    </fill>
    <fill>
      <patternFill patternType="solid">
        <fgColor rgb="FF00206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style="medium">
        <color indexed="64"/>
      </bottom>
      <diagonal/>
    </border>
  </borders>
  <cellStyleXfs count="8">
    <xf numFmtId="0" fontId="0" fillId="0" borderId="0"/>
    <xf numFmtId="164" fontId="1" fillId="0" borderId="0" applyFont="0" applyFill="0" applyBorder="0" applyAlignment="0" applyProtection="0"/>
    <xf numFmtId="0" fontId="2" fillId="2" borderId="0" applyNumberFormat="0" applyBorder="0" applyAlignment="0" applyProtection="0"/>
    <xf numFmtId="0" fontId="1" fillId="3" borderId="0" applyNumberFormat="0" applyBorder="0" applyAlignment="0" applyProtection="0"/>
    <xf numFmtId="164" fontId="1" fillId="0" borderId="0" applyFont="0" applyFill="0" applyBorder="0" applyAlignment="0" applyProtection="0"/>
    <xf numFmtId="0" fontId="3" fillId="0" borderId="0" applyNumberForma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162">
    <xf numFmtId="0" fontId="0" fillId="0" borderId="0" xfId="0"/>
    <xf numFmtId="0" fontId="4" fillId="0" borderId="0" xfId="0" applyFont="1"/>
    <xf numFmtId="0" fontId="0" fillId="4" borderId="2" xfId="0" applyFill="1" applyBorder="1"/>
    <xf numFmtId="0" fontId="0" fillId="4" borderId="0" xfId="0" applyFill="1"/>
    <xf numFmtId="0" fontId="5" fillId="4" borderId="8" xfId="0" applyFont="1" applyFill="1" applyBorder="1" applyAlignment="1">
      <alignment horizontal="left" vertical="center"/>
    </xf>
    <xf numFmtId="0" fontId="0" fillId="4" borderId="0" xfId="0" applyFill="1" applyAlignment="1">
      <alignment horizontal="left"/>
    </xf>
    <xf numFmtId="165" fontId="0" fillId="4" borderId="0" xfId="0" applyNumberFormat="1" applyFill="1" applyAlignment="1">
      <alignment horizontal="center"/>
    </xf>
    <xf numFmtId="165" fontId="6" fillId="4" borderId="0" xfId="7" applyNumberFormat="1" applyFont="1" applyFill="1" applyBorder="1" applyAlignment="1">
      <alignment horizontal="center" vertical="center"/>
    </xf>
    <xf numFmtId="164" fontId="6" fillId="4" borderId="0" xfId="7" applyFont="1" applyFill="1" applyBorder="1" applyAlignment="1">
      <alignment horizontal="center" vertical="center"/>
    </xf>
    <xf numFmtId="0" fontId="3" fillId="0" borderId="0" xfId="5"/>
    <xf numFmtId="165" fontId="0" fillId="0" borderId="0" xfId="0" applyNumberFormat="1" applyAlignment="1">
      <alignment horizontal="center"/>
    </xf>
    <xf numFmtId="0" fontId="8" fillId="4" borderId="8" xfId="0" applyFont="1" applyFill="1" applyBorder="1" applyAlignment="1">
      <alignment horizontal="left" vertical="center"/>
    </xf>
    <xf numFmtId="0" fontId="7" fillId="4" borderId="0" xfId="0" applyFont="1" applyFill="1"/>
    <xf numFmtId="0" fontId="7" fillId="4" borderId="0" xfId="0" applyFont="1" applyFill="1" applyAlignment="1">
      <alignment horizontal="left"/>
    </xf>
    <xf numFmtId="165" fontId="7" fillId="4" borderId="0" xfId="0" applyNumberFormat="1" applyFont="1" applyFill="1" applyAlignment="1">
      <alignment horizontal="center"/>
    </xf>
    <xf numFmtId="0" fontId="10" fillId="5" borderId="1" xfId="0" applyFont="1" applyFill="1" applyBorder="1" applyAlignment="1">
      <alignment horizontal="center"/>
    </xf>
    <xf numFmtId="0" fontId="10" fillId="5" borderId="14" xfId="0" applyFont="1" applyFill="1" applyBorder="1" applyAlignment="1">
      <alignment horizontal="center"/>
    </xf>
    <xf numFmtId="0" fontId="0" fillId="0" borderId="0" xfId="0" applyAlignment="1">
      <alignment horizontal="left"/>
    </xf>
    <xf numFmtId="0" fontId="0" fillId="4" borderId="9" xfId="0" applyFill="1" applyBorder="1"/>
    <xf numFmtId="0" fontId="0" fillId="4" borderId="10" xfId="0" applyFill="1" applyBorder="1" applyAlignment="1">
      <alignment horizontal="left"/>
    </xf>
    <xf numFmtId="0" fontId="0" fillId="4" borderId="10" xfId="0" applyFill="1" applyBorder="1"/>
    <xf numFmtId="165" fontId="0" fillId="4" borderId="10" xfId="0" applyNumberFormat="1" applyFill="1" applyBorder="1" applyAlignment="1">
      <alignment horizontal="center"/>
    </xf>
    <xf numFmtId="0" fontId="0" fillId="4" borderId="11" xfId="0" applyFill="1" applyBorder="1"/>
    <xf numFmtId="0" fontId="10" fillId="5" borderId="1" xfId="0" applyFont="1" applyFill="1" applyBorder="1" applyAlignment="1">
      <alignment horizontal="left"/>
    </xf>
    <xf numFmtId="0" fontId="7" fillId="3" borderId="18" xfId="3" applyFont="1" applyBorder="1" applyAlignment="1">
      <alignment horizontal="center"/>
    </xf>
    <xf numFmtId="0" fontId="7" fillId="3" borderId="19" xfId="3" applyFont="1" applyBorder="1" applyAlignment="1">
      <alignment horizontal="center"/>
    </xf>
    <xf numFmtId="165" fontId="7" fillId="5" borderId="24" xfId="0" applyNumberFormat="1" applyFont="1" applyFill="1" applyBorder="1" applyAlignment="1">
      <alignment horizontal="center"/>
    </xf>
    <xf numFmtId="165" fontId="7" fillId="5" borderId="26" xfId="0" applyNumberFormat="1" applyFont="1" applyFill="1" applyBorder="1" applyAlignment="1">
      <alignment horizontal="center"/>
    </xf>
    <xf numFmtId="0" fontId="7" fillId="5" borderId="1" xfId="0" applyFont="1" applyFill="1" applyBorder="1"/>
    <xf numFmtId="165" fontId="9" fillId="6" borderId="22" xfId="1" applyNumberFormat="1" applyFont="1" applyFill="1" applyBorder="1" applyAlignment="1">
      <alignment horizontal="center"/>
    </xf>
    <xf numFmtId="165" fontId="9" fillId="6" borderId="24" xfId="1" applyNumberFormat="1" applyFont="1" applyFill="1" applyBorder="1" applyAlignment="1">
      <alignment horizontal="center"/>
    </xf>
    <xf numFmtId="0" fontId="11" fillId="4" borderId="0" xfId="0" applyFont="1" applyFill="1"/>
    <xf numFmtId="0" fontId="12" fillId="6" borderId="1" xfId="2" applyFont="1" applyFill="1" applyBorder="1"/>
    <xf numFmtId="0" fontId="13" fillId="6" borderId="1" xfId="2" applyFont="1" applyFill="1" applyBorder="1" applyAlignment="1">
      <alignment horizontal="left"/>
    </xf>
    <xf numFmtId="0" fontId="13" fillId="6" borderId="1" xfId="2" applyFont="1" applyFill="1" applyBorder="1" applyAlignment="1">
      <alignment horizontal="center"/>
    </xf>
    <xf numFmtId="0" fontId="13" fillId="6" borderId="14" xfId="2" applyFont="1" applyFill="1" applyBorder="1" applyAlignment="1">
      <alignment horizontal="center"/>
    </xf>
    <xf numFmtId="0" fontId="13" fillId="6" borderId="18" xfId="2" applyFont="1" applyFill="1" applyBorder="1" applyAlignment="1">
      <alignment horizontal="center"/>
    </xf>
    <xf numFmtId="0" fontId="13" fillId="6" borderId="25" xfId="2" applyFont="1" applyFill="1" applyBorder="1"/>
    <xf numFmtId="164" fontId="13" fillId="6" borderId="25" xfId="3" applyNumberFormat="1" applyFont="1" applyFill="1" applyBorder="1"/>
    <xf numFmtId="164" fontId="13" fillId="6" borderId="27" xfId="3" applyNumberFormat="1" applyFont="1" applyFill="1" applyBorder="1"/>
    <xf numFmtId="0" fontId="12" fillId="6" borderId="17" xfId="2" applyFont="1" applyFill="1" applyBorder="1" applyAlignment="1">
      <alignment horizontal="center"/>
    </xf>
    <xf numFmtId="0" fontId="13" fillId="6" borderId="23" xfId="2" applyFont="1" applyFill="1" applyBorder="1"/>
    <xf numFmtId="0" fontId="17" fillId="9" borderId="1" xfId="0" applyFont="1" applyFill="1" applyBorder="1"/>
    <xf numFmtId="0" fontId="17" fillId="9" borderId="1" xfId="0" applyFont="1" applyFill="1" applyBorder="1" applyAlignment="1">
      <alignment horizontal="right"/>
    </xf>
    <xf numFmtId="0" fontId="17" fillId="9" borderId="1" xfId="0" applyFont="1" applyFill="1" applyBorder="1" applyAlignment="1">
      <alignment horizontal="center"/>
    </xf>
    <xf numFmtId="0" fontId="17" fillId="9" borderId="14" xfId="0" applyFont="1" applyFill="1" applyBorder="1" applyAlignment="1">
      <alignment horizontal="center"/>
    </xf>
    <xf numFmtId="0" fontId="17" fillId="9" borderId="17" xfId="0" applyFont="1" applyFill="1" applyBorder="1" applyAlignment="1">
      <alignment horizontal="center"/>
    </xf>
    <xf numFmtId="0" fontId="18" fillId="9" borderId="18" xfId="2" applyFont="1" applyFill="1" applyBorder="1" applyAlignment="1">
      <alignment horizontal="center"/>
    </xf>
    <xf numFmtId="0" fontId="17" fillId="9" borderId="0" xfId="0" applyFont="1" applyFill="1" applyAlignment="1">
      <alignment horizontal="center" vertical="center" wrapText="1"/>
    </xf>
    <xf numFmtId="165" fontId="17" fillId="9" borderId="22" xfId="0" applyNumberFormat="1" applyFont="1" applyFill="1" applyBorder="1" applyAlignment="1">
      <alignment horizontal="center"/>
    </xf>
    <xf numFmtId="0" fontId="17" fillId="9" borderId="23" xfId="0" applyFont="1" applyFill="1" applyBorder="1"/>
    <xf numFmtId="165" fontId="18" fillId="9" borderId="24" xfId="1" applyNumberFormat="1" applyFont="1" applyFill="1" applyBorder="1" applyAlignment="1">
      <alignment horizontal="center"/>
    </xf>
    <xf numFmtId="0" fontId="18" fillId="9" borderId="25" xfId="2" applyFont="1" applyFill="1" applyBorder="1"/>
    <xf numFmtId="165" fontId="7" fillId="8" borderId="24" xfId="1" applyNumberFormat="1" applyFont="1" applyFill="1" applyBorder="1" applyAlignment="1">
      <alignment horizontal="center"/>
    </xf>
    <xf numFmtId="165" fontId="7" fillId="8" borderId="24" xfId="3" applyNumberFormat="1" applyFont="1" applyFill="1" applyBorder="1" applyAlignment="1">
      <alignment horizontal="center"/>
    </xf>
    <xf numFmtId="165" fontId="7" fillId="8" borderId="26" xfId="1" applyNumberFormat="1" applyFont="1" applyFill="1" applyBorder="1" applyAlignment="1">
      <alignment horizontal="center"/>
    </xf>
    <xf numFmtId="0" fontId="7" fillId="9" borderId="0" xfId="0" applyFont="1" applyFill="1"/>
    <xf numFmtId="0" fontId="15" fillId="8" borderId="1" xfId="3" applyFont="1" applyFill="1" applyBorder="1"/>
    <xf numFmtId="0" fontId="17" fillId="8" borderId="1" xfId="2" applyFont="1" applyFill="1" applyBorder="1"/>
    <xf numFmtId="0" fontId="5" fillId="8" borderId="1" xfId="3" applyFont="1" applyFill="1" applyBorder="1"/>
    <xf numFmtId="0" fontId="16" fillId="8" borderId="1" xfId="3" applyFont="1" applyFill="1" applyBorder="1"/>
    <xf numFmtId="0" fontId="17" fillId="8" borderId="1" xfId="2" applyFont="1" applyFill="1" applyBorder="1" applyAlignment="1">
      <alignment horizontal="left"/>
    </xf>
    <xf numFmtId="0" fontId="7" fillId="10" borderId="1" xfId="3" applyFont="1" applyFill="1" applyBorder="1" applyAlignment="1">
      <alignment horizontal="center"/>
    </xf>
    <xf numFmtId="0" fontId="18" fillId="8" borderId="1" xfId="2" applyFont="1" applyFill="1" applyBorder="1" applyAlignment="1">
      <alignment horizontal="center"/>
    </xf>
    <xf numFmtId="0" fontId="18" fillId="8" borderId="12" xfId="2" applyFont="1" applyFill="1" applyBorder="1" applyAlignment="1">
      <alignment horizontal="center"/>
    </xf>
    <xf numFmtId="0" fontId="18" fillId="8" borderId="14" xfId="2" applyFont="1" applyFill="1" applyBorder="1" applyAlignment="1">
      <alignment horizontal="center"/>
    </xf>
    <xf numFmtId="0" fontId="15" fillId="11" borderId="1" xfId="3" applyFont="1" applyFill="1" applyBorder="1"/>
    <xf numFmtId="0" fontId="5" fillId="11" borderId="1" xfId="3" applyFont="1" applyFill="1" applyBorder="1"/>
    <xf numFmtId="0" fontId="7" fillId="11" borderId="22" xfId="3" applyFont="1" applyFill="1" applyBorder="1" applyAlignment="1">
      <alignment horizontal="center"/>
    </xf>
    <xf numFmtId="0" fontId="7" fillId="11" borderId="31" xfId="3" applyFont="1" applyFill="1" applyBorder="1" applyAlignment="1">
      <alignment horizontal="center"/>
    </xf>
    <xf numFmtId="0" fontId="7" fillId="11" borderId="23" xfId="3" applyFont="1" applyFill="1" applyBorder="1" applyAlignment="1">
      <alignment horizontal="center"/>
    </xf>
    <xf numFmtId="0" fontId="7" fillId="11" borderId="26" xfId="3" applyFont="1" applyFill="1" applyBorder="1" applyAlignment="1">
      <alignment horizontal="center"/>
    </xf>
    <xf numFmtId="0" fontId="7" fillId="11" borderId="29" xfId="3" applyFont="1" applyFill="1" applyBorder="1" applyAlignment="1">
      <alignment horizontal="center"/>
    </xf>
    <xf numFmtId="0" fontId="7" fillId="11" borderId="27" xfId="3" applyFont="1" applyFill="1" applyBorder="1" applyAlignment="1">
      <alignment horizontal="center"/>
    </xf>
    <xf numFmtId="0" fontId="7" fillId="11" borderId="31" xfId="0" applyFont="1" applyFill="1" applyBorder="1" applyAlignment="1">
      <alignment horizontal="center"/>
    </xf>
    <xf numFmtId="0" fontId="7" fillId="11" borderId="29" xfId="0" applyFont="1" applyFill="1" applyBorder="1" applyAlignment="1">
      <alignment horizontal="center"/>
    </xf>
    <xf numFmtId="0" fontId="7" fillId="11" borderId="12" xfId="0" applyFont="1" applyFill="1" applyBorder="1" applyAlignment="1">
      <alignment horizontal="center"/>
    </xf>
    <xf numFmtId="0" fontId="7" fillId="11" borderId="12" xfId="3" applyFont="1" applyFill="1" applyBorder="1" applyAlignment="1">
      <alignment horizontal="center"/>
    </xf>
    <xf numFmtId="0" fontId="7" fillId="11" borderId="35" xfId="3" applyFont="1" applyFill="1" applyBorder="1" applyAlignment="1">
      <alignment horizontal="center"/>
    </xf>
    <xf numFmtId="0" fontId="7" fillId="11" borderId="36" xfId="3" applyFont="1" applyFill="1" applyBorder="1" applyAlignment="1">
      <alignment horizontal="center"/>
    </xf>
    <xf numFmtId="0" fontId="7" fillId="11" borderId="30" xfId="0" applyFont="1" applyFill="1" applyBorder="1" applyAlignment="1">
      <alignment horizontal="center"/>
    </xf>
    <xf numFmtId="0" fontId="7" fillId="11" borderId="30" xfId="3" applyFont="1" applyFill="1" applyBorder="1" applyAlignment="1">
      <alignment horizontal="center"/>
    </xf>
    <xf numFmtId="0" fontId="7" fillId="11" borderId="32" xfId="3" applyFont="1" applyFill="1" applyBorder="1" applyAlignment="1">
      <alignment horizontal="center"/>
    </xf>
    <xf numFmtId="0" fontId="23" fillId="8" borderId="1" xfId="0" applyFont="1" applyFill="1" applyBorder="1" applyAlignment="1">
      <alignment horizontal="left"/>
    </xf>
    <xf numFmtId="0" fontId="5" fillId="11" borderId="12" xfId="3" applyFont="1" applyFill="1" applyBorder="1"/>
    <xf numFmtId="0" fontId="7" fillId="10" borderId="12" xfId="3" applyFont="1" applyFill="1" applyBorder="1" applyAlignment="1">
      <alignment horizontal="center"/>
    </xf>
    <xf numFmtId="0" fontId="7" fillId="11" borderId="34" xfId="3" applyFont="1" applyFill="1" applyBorder="1" applyAlignment="1">
      <alignment horizontal="center" wrapText="1"/>
    </xf>
    <xf numFmtId="165" fontId="7" fillId="8" borderId="34" xfId="3" applyNumberFormat="1" applyFont="1" applyFill="1" applyBorder="1" applyAlignment="1">
      <alignment horizontal="center"/>
    </xf>
    <xf numFmtId="0" fontId="7" fillId="8" borderId="1" xfId="0" applyFont="1" applyFill="1" applyBorder="1" applyAlignment="1">
      <alignment horizontal="left"/>
    </xf>
    <xf numFmtId="0" fontId="7" fillId="10" borderId="1" xfId="0" applyFont="1" applyFill="1" applyBorder="1" applyAlignment="1">
      <alignment horizontal="center"/>
    </xf>
    <xf numFmtId="0" fontId="7" fillId="10" borderId="14" xfId="3" applyFont="1" applyFill="1" applyBorder="1" applyAlignment="1">
      <alignment horizontal="center"/>
    </xf>
    <xf numFmtId="0" fontId="7" fillId="10" borderId="12" xfId="0" applyFont="1" applyFill="1" applyBorder="1" applyAlignment="1">
      <alignment horizontal="center"/>
    </xf>
    <xf numFmtId="0" fontId="7" fillId="10" borderId="16" xfId="3" applyFont="1" applyFill="1" applyBorder="1" applyAlignment="1">
      <alignment horizontal="center"/>
    </xf>
    <xf numFmtId="0" fontId="7" fillId="10" borderId="7" xfId="3" applyFont="1" applyFill="1" applyBorder="1" applyAlignment="1">
      <alignment horizontal="center"/>
    </xf>
    <xf numFmtId="0" fontId="7" fillId="10" borderId="33" xfId="3" applyFont="1" applyFill="1" applyBorder="1" applyAlignment="1">
      <alignment horizontal="center"/>
    </xf>
    <xf numFmtId="0" fontId="7" fillId="10" borderId="7" xfId="0" applyFont="1" applyFill="1" applyBorder="1" applyAlignment="1">
      <alignment horizontal="center"/>
    </xf>
    <xf numFmtId="0" fontId="7" fillId="10" borderId="9" xfId="3" applyFont="1" applyFill="1" applyBorder="1" applyAlignment="1">
      <alignment horizontal="center"/>
    </xf>
    <xf numFmtId="0" fontId="7" fillId="10" borderId="37" xfId="3" applyFont="1" applyFill="1" applyBorder="1" applyAlignment="1">
      <alignment horizontal="center"/>
    </xf>
    <xf numFmtId="0" fontId="7" fillId="8" borderId="0" xfId="0" applyFont="1" applyFill="1" applyAlignment="1">
      <alignment horizontal="center" vertical="center" wrapText="1"/>
    </xf>
    <xf numFmtId="0" fontId="12" fillId="11" borderId="0" xfId="0" applyFont="1" applyFill="1" applyAlignment="1">
      <alignment horizontal="center" vertical="center" wrapText="1"/>
    </xf>
    <xf numFmtId="0" fontId="25" fillId="9" borderId="18" xfId="3" applyFont="1" applyFill="1" applyBorder="1" applyAlignment="1">
      <alignment horizontal="center"/>
    </xf>
    <xf numFmtId="0" fontId="25" fillId="9" borderId="19" xfId="3" applyFont="1" applyFill="1" applyBorder="1" applyAlignment="1">
      <alignment horizontal="center"/>
    </xf>
    <xf numFmtId="0" fontId="25" fillId="9" borderId="38" xfId="3" applyFont="1" applyFill="1" applyBorder="1" applyAlignment="1">
      <alignment horizontal="center"/>
    </xf>
    <xf numFmtId="164" fontId="25" fillId="9" borderId="25" xfId="3" applyNumberFormat="1" applyFont="1" applyFill="1" applyBorder="1"/>
    <xf numFmtId="164" fontId="25" fillId="9" borderId="28" xfId="3" applyNumberFormat="1" applyFont="1" applyFill="1" applyBorder="1"/>
    <xf numFmtId="164" fontId="25" fillId="9" borderId="27" xfId="3" applyNumberFormat="1" applyFont="1" applyFill="1" applyBorder="1"/>
    <xf numFmtId="164" fontId="25" fillId="9" borderId="39" xfId="3" applyNumberFormat="1" applyFont="1" applyFill="1" applyBorder="1"/>
    <xf numFmtId="0" fontId="7" fillId="7" borderId="14" xfId="0" applyFont="1" applyFill="1" applyBorder="1" applyAlignment="1">
      <alignment horizontal="left"/>
    </xf>
    <xf numFmtId="0" fontId="7" fillId="7" borderId="15" xfId="0" applyFont="1" applyFill="1" applyBorder="1" applyAlignment="1">
      <alignment horizontal="left"/>
    </xf>
    <xf numFmtId="0" fontId="7" fillId="7" borderId="16" xfId="0" applyFont="1" applyFill="1" applyBorder="1" applyAlignment="1">
      <alignment horizontal="left"/>
    </xf>
    <xf numFmtId="0" fontId="7" fillId="11" borderId="26" xfId="3" quotePrefix="1" applyFont="1" applyFill="1" applyBorder="1" applyAlignment="1">
      <alignment horizontal="center" wrapText="1"/>
    </xf>
    <xf numFmtId="0" fontId="7" fillId="11" borderId="29" xfId="3" quotePrefix="1" applyFont="1" applyFill="1" applyBorder="1" applyAlignment="1">
      <alignment horizontal="center" wrapText="1"/>
    </xf>
    <xf numFmtId="0" fontId="7" fillId="11" borderId="27" xfId="3" quotePrefix="1" applyFont="1" applyFill="1" applyBorder="1" applyAlignment="1">
      <alignment horizontal="center" wrapText="1"/>
    </xf>
    <xf numFmtId="0" fontId="1" fillId="0" borderId="0" xfId="0" applyFont="1"/>
    <xf numFmtId="0" fontId="26" fillId="0" borderId="0" xfId="0" applyFont="1"/>
    <xf numFmtId="0" fontId="7" fillId="7" borderId="14" xfId="0" applyFont="1" applyFill="1" applyBorder="1" applyAlignment="1">
      <alignment horizontal="left"/>
    </xf>
    <xf numFmtId="0" fontId="7" fillId="7" borderId="15" xfId="0" applyFont="1" applyFill="1" applyBorder="1" applyAlignment="1">
      <alignment horizontal="left"/>
    </xf>
    <xf numFmtId="0" fontId="7" fillId="7" borderId="16" xfId="0" applyFont="1" applyFill="1" applyBorder="1" applyAlignment="1">
      <alignment horizontal="left"/>
    </xf>
    <xf numFmtId="0" fontId="7" fillId="7" borderId="14" xfId="5" applyFont="1" applyFill="1" applyBorder="1" applyAlignment="1">
      <alignment horizontal="left"/>
    </xf>
    <xf numFmtId="0" fontId="21" fillId="8" borderId="20" xfId="2" applyFont="1" applyFill="1" applyBorder="1" applyAlignment="1">
      <alignment horizontal="center"/>
    </xf>
    <xf numFmtId="0" fontId="21" fillId="8" borderId="21" xfId="2" applyFont="1" applyFill="1" applyBorder="1" applyAlignment="1">
      <alignment horizontal="center"/>
    </xf>
    <xf numFmtId="164" fontId="6" fillId="4" borderId="3" xfId="7" applyFont="1" applyFill="1" applyBorder="1" applyAlignment="1">
      <alignment horizontal="center" vertical="center"/>
    </xf>
    <xf numFmtId="164" fontId="6" fillId="4" borderId="4" xfId="7" applyFont="1" applyFill="1" applyBorder="1" applyAlignment="1">
      <alignment horizontal="center" vertical="center"/>
    </xf>
    <xf numFmtId="164" fontId="6" fillId="4" borderId="5" xfId="7" applyFont="1" applyFill="1" applyBorder="1" applyAlignment="1">
      <alignment horizontal="center" vertical="center"/>
    </xf>
    <xf numFmtId="164" fontId="6" fillId="4" borderId="6" xfId="7" applyFont="1" applyFill="1" applyBorder="1" applyAlignment="1">
      <alignment horizontal="center" vertical="center"/>
    </xf>
    <xf numFmtId="0" fontId="6" fillId="4" borderId="8" xfId="0" applyFont="1" applyFill="1" applyBorder="1" applyAlignment="1">
      <alignment horizontal="left"/>
    </xf>
    <xf numFmtId="0" fontId="6" fillId="4" borderId="0" xfId="0" applyFont="1" applyFill="1" applyAlignment="1">
      <alignment horizontal="left"/>
    </xf>
    <xf numFmtId="0" fontId="19" fillId="7" borderId="14" xfId="0" applyFont="1" applyFill="1" applyBorder="1" applyAlignment="1">
      <alignment horizontal="left"/>
    </xf>
    <xf numFmtId="0" fontId="20" fillId="7" borderId="15" xfId="0" applyFont="1" applyFill="1" applyBorder="1" applyAlignment="1">
      <alignment horizontal="left"/>
    </xf>
    <xf numFmtId="0" fontId="20" fillId="7" borderId="16" xfId="0" applyFont="1" applyFill="1" applyBorder="1" applyAlignment="1">
      <alignment horizontal="left"/>
    </xf>
    <xf numFmtId="0" fontId="3" fillId="7" borderId="1" xfId="5" applyFill="1" applyBorder="1" applyAlignment="1">
      <alignment horizontal="left"/>
    </xf>
    <xf numFmtId="0" fontId="7" fillId="7" borderId="1" xfId="0" applyFont="1" applyFill="1" applyBorder="1" applyAlignment="1">
      <alignment horizontal="left"/>
    </xf>
    <xf numFmtId="0" fontId="7" fillId="7" borderId="12" xfId="0" applyFont="1" applyFill="1" applyBorder="1" applyAlignment="1">
      <alignment horizontal="left"/>
    </xf>
    <xf numFmtId="0" fontId="14" fillId="8" borderId="3" xfId="2" applyFont="1" applyFill="1" applyBorder="1" applyAlignment="1">
      <alignment horizontal="center" vertical="center" wrapText="1"/>
    </xf>
    <xf numFmtId="0" fontId="14" fillId="8" borderId="4" xfId="2" applyFont="1" applyFill="1" applyBorder="1" applyAlignment="1">
      <alignment horizontal="center" vertical="center" wrapText="1"/>
    </xf>
    <xf numFmtId="0" fontId="14" fillId="8" borderId="5" xfId="2" applyFont="1" applyFill="1" applyBorder="1" applyAlignment="1">
      <alignment horizontal="center" vertical="center" wrapText="1"/>
    </xf>
    <xf numFmtId="0" fontId="14" fillId="8" borderId="6" xfId="2" applyFont="1" applyFill="1" applyBorder="1" applyAlignment="1">
      <alignment horizontal="center" vertical="center" wrapText="1"/>
    </xf>
    <xf numFmtId="0" fontId="1" fillId="7" borderId="15" xfId="0" applyFont="1" applyFill="1" applyBorder="1" applyAlignment="1">
      <alignment horizontal="left"/>
    </xf>
    <xf numFmtId="0" fontId="1" fillId="7" borderId="16" xfId="0" applyFont="1" applyFill="1" applyBorder="1" applyAlignment="1">
      <alignment horizontal="left"/>
    </xf>
    <xf numFmtId="0" fontId="22" fillId="12" borderId="1" xfId="3" applyFont="1" applyFill="1" applyBorder="1"/>
    <xf numFmtId="0" fontId="24" fillId="12" borderId="1" xfId="3" applyFont="1" applyFill="1" applyBorder="1" applyAlignment="1">
      <alignment horizontal="left"/>
    </xf>
    <xf numFmtId="0" fontId="7" fillId="10" borderId="26" xfId="3" applyFont="1" applyFill="1" applyBorder="1" applyAlignment="1">
      <alignment horizontal="center"/>
    </xf>
    <xf numFmtId="0" fontId="7" fillId="10" borderId="29" xfId="3" applyFont="1" applyFill="1" applyBorder="1" applyAlignment="1">
      <alignment horizontal="center"/>
    </xf>
    <xf numFmtId="0" fontId="7" fillId="10" borderId="40" xfId="3" applyFont="1" applyFill="1" applyBorder="1" applyAlignment="1">
      <alignment horizontal="center"/>
    </xf>
    <xf numFmtId="0" fontId="7" fillId="8" borderId="41" xfId="0" applyFont="1" applyFill="1" applyBorder="1" applyAlignment="1">
      <alignment horizontal="center" vertical="center" wrapText="1"/>
    </xf>
    <xf numFmtId="0" fontId="7" fillId="11" borderId="42" xfId="3" applyFont="1" applyFill="1" applyBorder="1" applyAlignment="1">
      <alignment horizontal="center"/>
    </xf>
    <xf numFmtId="0" fontId="7" fillId="11" borderId="43" xfId="3" applyFont="1" applyFill="1" applyBorder="1" applyAlignment="1">
      <alignment horizontal="center"/>
    </xf>
    <xf numFmtId="0" fontId="7" fillId="11" borderId="44" xfId="3" applyFont="1" applyFill="1" applyBorder="1" applyAlignment="1">
      <alignment horizontal="center"/>
    </xf>
    <xf numFmtId="0" fontId="7" fillId="11" borderId="40" xfId="3" applyFont="1" applyFill="1" applyBorder="1" applyAlignment="1">
      <alignment horizontal="center"/>
    </xf>
    <xf numFmtId="0" fontId="7" fillId="11" borderId="45" xfId="3" applyFont="1" applyFill="1" applyBorder="1" applyAlignment="1">
      <alignment horizontal="center" wrapText="1"/>
    </xf>
    <xf numFmtId="0" fontId="7" fillId="11" borderId="12" xfId="3" applyFont="1" applyFill="1" applyBorder="1" applyAlignment="1">
      <alignment horizontal="center" wrapText="1"/>
    </xf>
    <xf numFmtId="0" fontId="7" fillId="11" borderId="45" xfId="3" applyFont="1" applyFill="1" applyBorder="1" applyAlignment="1">
      <alignment horizontal="center"/>
    </xf>
    <xf numFmtId="0" fontId="27" fillId="8" borderId="1" xfId="0" applyFont="1" applyFill="1" applyBorder="1"/>
    <xf numFmtId="0" fontId="27" fillId="8" borderId="12" xfId="0" applyFont="1" applyFill="1" applyBorder="1" applyAlignment="1">
      <alignment horizontal="left" vertical="center"/>
    </xf>
    <xf numFmtId="0" fontId="27" fillId="8" borderId="13" xfId="0" applyFont="1" applyFill="1" applyBorder="1" applyAlignment="1">
      <alignment horizontal="left" vertical="center"/>
    </xf>
    <xf numFmtId="0" fontId="27" fillId="8" borderId="7" xfId="0" applyFont="1" applyFill="1" applyBorder="1" applyAlignment="1">
      <alignment horizontal="left" vertical="center"/>
    </xf>
    <xf numFmtId="0" fontId="27" fillId="8" borderId="1" xfId="0" applyFont="1" applyFill="1" applyBorder="1" applyAlignment="1">
      <alignment vertical="center" wrapText="1"/>
    </xf>
    <xf numFmtId="0" fontId="27" fillId="8" borderId="12" xfId="0" applyFont="1" applyFill="1" applyBorder="1" applyAlignment="1">
      <alignment vertical="center" wrapText="1"/>
    </xf>
    <xf numFmtId="0" fontId="27" fillId="8" borderId="1" xfId="0" applyFont="1" applyFill="1" applyBorder="1" applyAlignment="1">
      <alignment vertical="center" wrapText="1"/>
    </xf>
    <xf numFmtId="0" fontId="28" fillId="8" borderId="8" xfId="0" applyFont="1" applyFill="1" applyBorder="1" applyAlignment="1">
      <alignment horizontal="center" vertical="center"/>
    </xf>
    <xf numFmtId="0" fontId="28" fillId="8" borderId="0" xfId="0" applyFont="1" applyFill="1" applyAlignment="1">
      <alignment horizontal="center" vertical="center"/>
    </xf>
    <xf numFmtId="0" fontId="7" fillId="8" borderId="46" xfId="0" applyFont="1" applyFill="1" applyBorder="1" applyAlignment="1">
      <alignment horizontal="center" vertical="center" wrapText="1"/>
    </xf>
  </cellXfs>
  <cellStyles count="8">
    <cellStyle name="20% - Accent1" xfId="3" xr:uid="{00000000-0005-0000-0000-000000000000}"/>
    <cellStyle name="Accent1" xfId="2" xr:uid="{00000000-0005-0000-0000-000001000000}"/>
    <cellStyle name="Hyperlink" xfId="5" xr:uid="{00000000-0005-0000-0000-000002000000}"/>
    <cellStyle name="Standaard" xfId="0" builtinId="0"/>
    <cellStyle name="Valuta" xfId="1" xr:uid="{00000000-0005-0000-0000-000004000000}"/>
    <cellStyle name="Valuta 2" xfId="4" xr:uid="{00000000-0005-0000-0000-000005000000}"/>
    <cellStyle name="Valuta 2 2" xfId="7" xr:uid="{00000000-0005-0000-0000-000006000000}"/>
    <cellStyle name="Valuta 3"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jpg"/><Relationship Id="rId2" Type="http://schemas.openxmlformats.org/officeDocument/2006/relationships/image" Target="../media/image4.jpg"/><Relationship Id="rId1" Type="http://schemas.openxmlformats.org/officeDocument/2006/relationships/image" Target="../media/image3.jp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20</xdr:col>
      <xdr:colOff>0</xdr:colOff>
      <xdr:row>7</xdr:row>
      <xdr:rowOff>0</xdr:rowOff>
    </xdr:from>
    <xdr:to>
      <xdr:col>41</xdr:col>
      <xdr:colOff>483054</xdr:colOff>
      <xdr:row>42</xdr:row>
      <xdr:rowOff>238919</xdr:rowOff>
    </xdr:to>
    <xdr:sp macro="" textlink="">
      <xdr:nvSpPr>
        <xdr:cNvPr id="1027" name="_r_8e_" descr="Gegenereerde afbeelding: Vrijbuiter logo met abstracte symbolen">
          <a:extLst>
            <a:ext uri="{FF2B5EF4-FFF2-40B4-BE49-F238E27FC236}">
              <a16:creationId xmlns:a16="http://schemas.microsoft.com/office/drawing/2014/main" id="{226CBDBD-B836-7E63-BBAF-351FFFD12BDF}"/>
            </a:ext>
          </a:extLst>
        </xdr:cNvPr>
        <xdr:cNvSpPr>
          <a:spLocks noChangeAspect="1" noChangeArrowheads="1"/>
        </xdr:cNvSpPr>
      </xdr:nvSpPr>
      <xdr:spPr bwMode="auto">
        <a:xfrm>
          <a:off x="14963775" y="2857500"/>
          <a:ext cx="14630400" cy="97536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107154</xdr:colOff>
      <xdr:row>1</xdr:row>
      <xdr:rowOff>47625</xdr:rowOff>
    </xdr:from>
    <xdr:to>
      <xdr:col>22</xdr:col>
      <xdr:colOff>687159</xdr:colOff>
      <xdr:row>16</xdr:row>
      <xdr:rowOff>106589</xdr:rowOff>
    </xdr:to>
    <xdr:pic>
      <xdr:nvPicPr>
        <xdr:cNvPr id="4" name="Afbeelding 3">
          <a:extLst>
            <a:ext uri="{FF2B5EF4-FFF2-40B4-BE49-F238E27FC236}">
              <a16:creationId xmlns:a16="http://schemas.microsoft.com/office/drawing/2014/main" id="{D47050EF-7559-DA4C-FF63-7EF033F4FE2D}"/>
            </a:ext>
          </a:extLst>
        </xdr:cNvPr>
        <xdr:cNvPicPr>
          <a:picLocks noChangeAspect="1"/>
        </xdr:cNvPicPr>
      </xdr:nvPicPr>
      <xdr:blipFill>
        <a:blip xmlns:r="http://schemas.openxmlformats.org/officeDocument/2006/relationships" r:embed="rId1"/>
        <a:stretch>
          <a:fillRect/>
        </a:stretch>
      </xdr:blipFill>
      <xdr:spPr>
        <a:xfrm>
          <a:off x="10227467" y="1214438"/>
          <a:ext cx="7358064" cy="5060156"/>
        </a:xfrm>
        <a:prstGeom prst="rect">
          <a:avLst/>
        </a:prstGeom>
      </xdr:spPr>
    </xdr:pic>
    <xdr:clientData/>
  </xdr:twoCellAnchor>
  <xdr:twoCellAnchor editAs="oneCell">
    <xdr:from>
      <xdr:col>10</xdr:col>
      <xdr:colOff>276084</xdr:colOff>
      <xdr:row>2</xdr:row>
      <xdr:rowOff>136639</xdr:rowOff>
    </xdr:from>
    <xdr:to>
      <xdr:col>14</xdr:col>
      <xdr:colOff>616858</xdr:colOff>
      <xdr:row>13</xdr:row>
      <xdr:rowOff>222894</xdr:rowOff>
    </xdr:to>
    <xdr:pic>
      <xdr:nvPicPr>
        <xdr:cNvPr id="8" name="Afbeelding 7">
          <a:extLst>
            <a:ext uri="{FF2B5EF4-FFF2-40B4-BE49-F238E27FC236}">
              <a16:creationId xmlns:a16="http://schemas.microsoft.com/office/drawing/2014/main" id="{31DAC70C-58D9-943D-94CB-95524F7DB7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944084" y="1533639"/>
          <a:ext cx="3098488" cy="38962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15</xdr:row>
      <xdr:rowOff>0</xdr:rowOff>
    </xdr:from>
    <xdr:to>
      <xdr:col>10</xdr:col>
      <xdr:colOff>304800</xdr:colOff>
      <xdr:row>16</xdr:row>
      <xdr:rowOff>120650</xdr:rowOff>
    </xdr:to>
    <xdr:sp macro="" textlink="">
      <xdr:nvSpPr>
        <xdr:cNvPr id="2" name="AutoShape 5">
          <a:extLst>
            <a:ext uri="{FF2B5EF4-FFF2-40B4-BE49-F238E27FC236}">
              <a16:creationId xmlns:a16="http://schemas.microsoft.com/office/drawing/2014/main" id="{00000000-0008-0000-0100-000002000000}"/>
            </a:ext>
          </a:extLst>
        </xdr:cNvPr>
        <xdr:cNvSpPr>
          <a:spLocks noGrp="1"/>
        </xdr:cNvSpPr>
      </xdr:nvSpPr>
      <xdr:spPr>
        <a:xfrm>
          <a:off x="6096000" y="2787650"/>
          <a:ext cx="304800" cy="304800"/>
        </a:xfrm>
        <a:prstGeom prst="rect">
          <a:avLst/>
        </a:prstGeom>
        <a:noFill/>
      </xdr:spPr>
      <xdr:txBody>
        <a:bodyPr/>
        <a:lstStyle/>
        <a:p>
          <a:endParaRPr/>
        </a:p>
      </xdr:txBody>
    </xdr:sp>
    <xdr:clientData/>
  </xdr:twoCellAnchor>
  <xdr:twoCellAnchor editAs="oneCell">
    <xdr:from>
      <xdr:col>14</xdr:col>
      <xdr:colOff>0</xdr:colOff>
      <xdr:row>33</xdr:row>
      <xdr:rowOff>0</xdr:rowOff>
    </xdr:from>
    <xdr:to>
      <xdr:col>14</xdr:col>
      <xdr:colOff>304800</xdr:colOff>
      <xdr:row>34</xdr:row>
      <xdr:rowOff>120650</xdr:rowOff>
    </xdr:to>
    <xdr:sp macro="" textlink="">
      <xdr:nvSpPr>
        <xdr:cNvPr id="3" name="AutoShape 6">
          <a:extLst>
            <a:ext uri="{FF2B5EF4-FFF2-40B4-BE49-F238E27FC236}">
              <a16:creationId xmlns:a16="http://schemas.microsoft.com/office/drawing/2014/main" id="{00000000-0008-0000-0100-000003000000}"/>
            </a:ext>
          </a:extLst>
        </xdr:cNvPr>
        <xdr:cNvSpPr>
          <a:spLocks noGrp="1"/>
        </xdr:cNvSpPr>
      </xdr:nvSpPr>
      <xdr:spPr>
        <a:xfrm>
          <a:off x="10363200" y="6102350"/>
          <a:ext cx="304800" cy="304800"/>
        </a:xfrm>
        <a:prstGeom prst="rect">
          <a:avLst/>
        </a:prstGeom>
        <a:noFill/>
      </xdr:spPr>
      <xdr:txBody>
        <a:bodyPr/>
        <a:lstStyle/>
        <a:p>
          <a:endParaRPr/>
        </a:p>
      </xdr:txBody>
    </xdr:sp>
    <xdr:clientData/>
  </xdr:twoCellAnchor>
  <xdr:twoCellAnchor editAs="oneCell">
    <xdr:from>
      <xdr:col>0</xdr:col>
      <xdr:colOff>0</xdr:colOff>
      <xdr:row>0</xdr:row>
      <xdr:rowOff>0</xdr:rowOff>
    </xdr:from>
    <xdr:to>
      <xdr:col>3</xdr:col>
      <xdr:colOff>387350</xdr:colOff>
      <xdr:row>12</xdr:row>
      <xdr:rowOff>6350</xdr:rowOff>
    </xdr:to>
    <xdr:pic>
      <xdr:nvPicPr>
        <xdr:cNvPr id="4" name="/xl/media/image2.jpg">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7</xdr:col>
      <xdr:colOff>241300</xdr:colOff>
      <xdr:row>0</xdr:row>
      <xdr:rowOff>0</xdr:rowOff>
    </xdr:from>
    <xdr:to>
      <xdr:col>10</xdr:col>
      <xdr:colOff>431800</xdr:colOff>
      <xdr:row>10</xdr:row>
      <xdr:rowOff>177800</xdr:rowOff>
    </xdr:to>
    <xdr:pic>
      <xdr:nvPicPr>
        <xdr:cNvPr id="7" name="/xl/media/image5.jpg">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editAs="oneCell">
    <xdr:from>
      <xdr:col>14</xdr:col>
      <xdr:colOff>266700</xdr:colOff>
      <xdr:row>0</xdr:row>
      <xdr:rowOff>0</xdr:rowOff>
    </xdr:from>
    <xdr:to>
      <xdr:col>18</xdr:col>
      <xdr:colOff>95250</xdr:colOff>
      <xdr:row>12</xdr:row>
      <xdr:rowOff>57150</xdr:rowOff>
    </xdr:to>
    <xdr:pic>
      <xdr:nvPicPr>
        <xdr:cNvPr id="13" name="/xl/media/image8.jpg">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3"/>
        <a:stretch>
          <a:fillRect/>
        </a:stretch>
      </xdr:blipFill>
      <xdr:spPr>
        <a:xfrm>
          <a:off x="8401050" y="0"/>
          <a:ext cx="2152650" cy="2343150"/>
        </a:xfrm>
        <a:prstGeom prst="rect">
          <a:avLst/>
        </a:prstGeom>
      </xdr:spPr>
    </xdr:pic>
    <xdr:clientData/>
  </xdr:twoCellAnchor>
  <xdr:twoCellAnchor editAs="oneCell">
    <xdr:from>
      <xdr:col>0</xdr:col>
      <xdr:colOff>0</xdr:colOff>
      <xdr:row>18</xdr:row>
      <xdr:rowOff>85725</xdr:rowOff>
    </xdr:from>
    <xdr:to>
      <xdr:col>9</xdr:col>
      <xdr:colOff>152401</xdr:colOff>
      <xdr:row>46</xdr:row>
      <xdr:rowOff>133351</xdr:rowOff>
    </xdr:to>
    <xdr:pic>
      <xdr:nvPicPr>
        <xdr:cNvPr id="15" name="Afbeelding 14">
          <a:extLst>
            <a:ext uri="{FF2B5EF4-FFF2-40B4-BE49-F238E27FC236}">
              <a16:creationId xmlns:a16="http://schemas.microsoft.com/office/drawing/2014/main" id="{B1000BE3-9B17-D1DE-2756-60DD62388AF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3514725"/>
          <a:ext cx="5381626" cy="5381626"/>
        </a:xfrm>
        <a:prstGeom prst="rect">
          <a:avLst/>
        </a:prstGeom>
      </xdr:spPr>
    </xdr:pic>
    <xdr:clientData/>
  </xdr:twoCellAnchor>
  <xdr:twoCellAnchor editAs="oneCell">
    <xdr:from>
      <xdr:col>10</xdr:col>
      <xdr:colOff>142877</xdr:colOff>
      <xdr:row>17</xdr:row>
      <xdr:rowOff>154077</xdr:rowOff>
    </xdr:from>
    <xdr:to>
      <xdr:col>19</xdr:col>
      <xdr:colOff>438150</xdr:colOff>
      <xdr:row>46</xdr:row>
      <xdr:rowOff>85725</xdr:rowOff>
    </xdr:to>
    <xdr:pic>
      <xdr:nvPicPr>
        <xdr:cNvPr id="17" name="Afbeelding 16">
          <a:extLst>
            <a:ext uri="{FF2B5EF4-FFF2-40B4-BE49-F238E27FC236}">
              <a16:creationId xmlns:a16="http://schemas.microsoft.com/office/drawing/2014/main" id="{F45D9A7E-4F2F-18A1-E998-903D40BA93F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953127" y="3392577"/>
          <a:ext cx="5524498" cy="5456148"/>
        </a:xfrm>
        <a:prstGeom prst="rect">
          <a:avLst/>
        </a:prstGeom>
      </xdr:spPr>
    </xdr:pic>
    <xdr:clientData/>
  </xdr:twoCellAnchor>
</xdr:wsDr>
</file>

<file path=xl/theme/theme1.xml><?xml version="1.0" encoding="utf-8"?>
<a:theme xmlns:a="http://schemas.openxmlformats.org/drawingml/2006/main" name="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2013 - 2022">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218006E2-9B8D-024F-A251-CB2DBAA47B1C}">
  <we:reference id="wa200009404" version="1.0.0.8" store="en-US" storeType="OMEX"/>
  <we:alternateReferences>
    <we:reference id="WA200009404" version="1.0.0.8" store="" storeType="OMEX"/>
  </we:alternateReferences>
  <we:properties>
    <we:property name="claude.fileId" value="&quot;97a29b00-4d58-481a-98e4-b6a07a449990&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26"/>
  <sheetViews>
    <sheetView tabSelected="1" zoomScale="70" zoomScaleNormal="70" workbookViewId="0">
      <selection activeCell="A73" sqref="A73"/>
    </sheetView>
  </sheetViews>
  <sheetFormatPr baseColWidth="10" defaultColWidth="8.6640625" defaultRowHeight="15" x14ac:dyDescent="0.2"/>
  <cols>
    <col min="1" max="1" width="41.6640625" customWidth="1"/>
    <col min="2" max="2" width="25.83203125" style="17" bestFit="1" customWidth="1"/>
    <col min="3" max="20" width="9" customWidth="1"/>
    <col min="21" max="21" width="14" customWidth="1"/>
    <col min="22" max="22" width="15.83203125" customWidth="1"/>
    <col min="23" max="23" width="17.1640625" style="10" customWidth="1"/>
    <col min="24" max="24" width="19" customWidth="1"/>
    <col min="25" max="25" width="7.5" customWidth="1"/>
    <col min="26" max="26" width="8.6640625" customWidth="1"/>
  </cols>
  <sheetData>
    <row r="1" spans="1:28" ht="92" customHeight="1" x14ac:dyDescent="0.2">
      <c r="A1" s="159" t="s">
        <v>76</v>
      </c>
      <c r="B1" s="160"/>
      <c r="C1" s="160"/>
      <c r="D1" s="160"/>
      <c r="E1" s="160"/>
      <c r="F1" s="160"/>
      <c r="G1" s="160"/>
      <c r="H1" s="160"/>
      <c r="I1" s="160"/>
      <c r="J1" s="160"/>
      <c r="K1" s="160"/>
      <c r="L1" s="160"/>
      <c r="M1" s="160"/>
      <c r="N1" s="160"/>
      <c r="O1" s="160"/>
      <c r="P1" s="160"/>
      <c r="Q1" s="160"/>
      <c r="R1" s="160"/>
      <c r="S1" s="160"/>
      <c r="T1" s="160"/>
      <c r="U1" s="160"/>
      <c r="V1" s="160"/>
      <c r="W1" s="160"/>
      <c r="X1" s="160"/>
      <c r="Y1" s="2"/>
      <c r="Z1" s="3"/>
    </row>
    <row r="2" spans="1:28" ht="19" x14ac:dyDescent="0.2">
      <c r="A2" s="4"/>
      <c r="B2" s="5"/>
      <c r="C2" s="3"/>
      <c r="D2" s="3"/>
      <c r="E2" s="3"/>
      <c r="F2" s="3"/>
      <c r="G2" s="3"/>
      <c r="H2" s="3"/>
      <c r="I2" s="3"/>
      <c r="J2" s="3"/>
      <c r="K2" s="3"/>
      <c r="L2" s="3"/>
      <c r="M2" s="3"/>
      <c r="N2" s="3"/>
      <c r="O2" s="3"/>
      <c r="P2" s="3"/>
      <c r="Q2" s="3"/>
      <c r="R2" s="3"/>
      <c r="S2" s="3"/>
      <c r="T2" s="3"/>
      <c r="U2" s="3"/>
      <c r="V2" s="3"/>
      <c r="W2" s="6"/>
      <c r="X2" s="3"/>
      <c r="Y2" s="2"/>
      <c r="Z2" s="3"/>
    </row>
    <row r="3" spans="1:28" ht="30" thickBot="1" x14ac:dyDescent="0.4">
      <c r="A3" s="152" t="s">
        <v>0</v>
      </c>
      <c r="B3" s="115"/>
      <c r="C3" s="116"/>
      <c r="D3" s="116"/>
      <c r="E3" s="116"/>
      <c r="F3" s="117"/>
      <c r="G3" s="3"/>
      <c r="H3" s="3"/>
      <c r="I3" s="3"/>
      <c r="J3" s="3"/>
      <c r="K3" s="3"/>
      <c r="L3" s="3"/>
      <c r="M3" s="3"/>
      <c r="N3" s="3"/>
      <c r="O3" s="3"/>
      <c r="P3" s="3"/>
      <c r="Q3" s="3"/>
      <c r="R3" s="3"/>
      <c r="S3" s="3"/>
      <c r="T3" s="3"/>
      <c r="U3" s="3"/>
      <c r="V3" s="3"/>
      <c r="W3" s="119" t="s">
        <v>1</v>
      </c>
      <c r="X3" s="120"/>
      <c r="Y3" s="2"/>
      <c r="Z3" s="3"/>
    </row>
    <row r="4" spans="1:28" ht="29" x14ac:dyDescent="0.35">
      <c r="A4" s="152" t="s">
        <v>2</v>
      </c>
      <c r="B4" s="115"/>
      <c r="C4" s="116"/>
      <c r="D4" s="116"/>
      <c r="E4" s="116"/>
      <c r="F4" s="117"/>
      <c r="G4" s="3"/>
      <c r="H4" s="3"/>
      <c r="I4" s="3"/>
      <c r="J4" s="3"/>
      <c r="K4" s="3"/>
      <c r="L4" s="3"/>
      <c r="M4" s="3"/>
      <c r="N4" s="3"/>
      <c r="O4" s="3"/>
      <c r="P4" s="3"/>
      <c r="Q4" s="3"/>
      <c r="R4" s="3"/>
      <c r="S4" s="3"/>
      <c r="T4" s="3"/>
      <c r="U4" s="3"/>
      <c r="V4" s="3"/>
      <c r="W4" s="121">
        <f>SUM(X20:X71)</f>
        <v>0</v>
      </c>
      <c r="X4" s="122"/>
      <c r="Y4" s="2"/>
      <c r="Z4" s="3"/>
    </row>
    <row r="5" spans="1:28" ht="30" thickBot="1" x14ac:dyDescent="0.4">
      <c r="A5" s="152" t="s">
        <v>3</v>
      </c>
      <c r="B5" s="118"/>
      <c r="C5" s="116"/>
      <c r="D5" s="116"/>
      <c r="E5" s="116"/>
      <c r="F5" s="117"/>
      <c r="G5" s="3"/>
      <c r="H5" s="3"/>
      <c r="I5" s="3"/>
      <c r="J5" s="3"/>
      <c r="K5" s="3"/>
      <c r="L5" s="3"/>
      <c r="M5" s="3"/>
      <c r="N5" s="3"/>
      <c r="O5" s="3"/>
      <c r="P5" s="3"/>
      <c r="Q5" s="3"/>
      <c r="R5" s="3"/>
      <c r="S5" s="3"/>
      <c r="T5" s="3"/>
      <c r="U5" s="3"/>
      <c r="V5" s="3"/>
      <c r="W5" s="123"/>
      <c r="X5" s="124"/>
      <c r="Y5" s="2"/>
      <c r="Z5" s="3"/>
    </row>
    <row r="6" spans="1:28" ht="29" x14ac:dyDescent="0.35">
      <c r="A6" s="152" t="s">
        <v>4</v>
      </c>
      <c r="B6" s="130"/>
      <c r="C6" s="131"/>
      <c r="D6" s="131"/>
      <c r="E6" s="131"/>
      <c r="F6" s="131"/>
      <c r="G6" s="3"/>
      <c r="H6" s="3"/>
      <c r="I6" s="3"/>
      <c r="J6" s="3"/>
      <c r="K6" s="3"/>
      <c r="L6" s="3"/>
      <c r="M6" s="3"/>
      <c r="N6" s="3"/>
      <c r="O6" s="3"/>
      <c r="P6" s="3"/>
      <c r="Q6" s="3"/>
      <c r="R6" s="3"/>
      <c r="S6" s="3"/>
      <c r="T6" s="3"/>
      <c r="U6" s="3"/>
      <c r="V6" s="3"/>
      <c r="W6" s="7"/>
      <c r="X6" s="8"/>
      <c r="Y6" s="2"/>
      <c r="Z6" s="3"/>
    </row>
    <row r="7" spans="1:28" ht="26.75" customHeight="1" x14ac:dyDescent="0.25">
      <c r="A7" s="153" t="s">
        <v>5</v>
      </c>
      <c r="B7" s="131"/>
      <c r="C7" s="131"/>
      <c r="D7" s="131"/>
      <c r="E7" s="131"/>
      <c r="F7" s="131"/>
      <c r="G7" s="3"/>
      <c r="H7" s="3"/>
      <c r="I7" s="3"/>
      <c r="J7" s="3"/>
      <c r="K7" s="31"/>
      <c r="L7" s="3"/>
      <c r="M7" s="3"/>
      <c r="N7" s="3"/>
      <c r="O7" s="3"/>
      <c r="P7" s="3"/>
      <c r="Q7" s="3"/>
      <c r="R7" s="3"/>
      <c r="S7" s="3"/>
      <c r="T7" s="3"/>
      <c r="U7" s="3"/>
      <c r="V7" s="3"/>
      <c r="W7" s="133" t="s">
        <v>6</v>
      </c>
      <c r="X7" s="134"/>
      <c r="Y7" s="2"/>
      <c r="Z7" s="3"/>
      <c r="AB7" s="9"/>
    </row>
    <row r="8" spans="1:28" ht="27.75" customHeight="1" thickBot="1" x14ac:dyDescent="0.3">
      <c r="A8" s="154"/>
      <c r="B8" s="131"/>
      <c r="C8" s="131"/>
      <c r="D8" s="131"/>
      <c r="E8" s="131"/>
      <c r="F8" s="131"/>
      <c r="G8" s="3"/>
      <c r="H8" s="3"/>
      <c r="I8" s="3"/>
      <c r="J8" s="3"/>
      <c r="K8" s="3"/>
      <c r="L8" s="3"/>
      <c r="M8" s="3"/>
      <c r="N8" s="3"/>
      <c r="O8" s="3"/>
      <c r="P8" s="3"/>
      <c r="Q8" s="3"/>
      <c r="R8" s="3"/>
      <c r="S8" s="3"/>
      <c r="T8" s="3"/>
      <c r="V8" s="3"/>
      <c r="W8" s="135"/>
      <c r="X8" s="136"/>
      <c r="Y8" s="2"/>
      <c r="Z8" s="3"/>
    </row>
    <row r="9" spans="1:28" ht="25.5" customHeight="1" x14ac:dyDescent="0.25">
      <c r="A9" s="155"/>
      <c r="B9" s="107"/>
      <c r="C9" s="108"/>
      <c r="D9" s="108"/>
      <c r="E9" s="108"/>
      <c r="F9" s="109"/>
      <c r="G9" s="3"/>
      <c r="H9" s="3"/>
      <c r="I9" s="3"/>
      <c r="J9" s="3"/>
      <c r="K9" s="3"/>
      <c r="L9" s="3"/>
      <c r="M9" s="3"/>
      <c r="N9" s="3"/>
      <c r="O9" s="3"/>
      <c r="P9" s="3"/>
      <c r="Q9" s="3"/>
      <c r="R9" s="3"/>
      <c r="S9" s="3"/>
      <c r="T9" s="3"/>
      <c r="U9" s="3"/>
      <c r="V9" s="3"/>
      <c r="W9" s="121">
        <f>SUM(X20,X22,X24,X26,X28,X30,X32,X34,X36,X38,X40,X42,X44,X45,X46,X48,X50,X52,X54,X56,X58,X60,X62,X64,X66,X68,X70)*0.8+SUM(X21,X23,X25,X27,X29,X31,X33,X35,X37,X39,X41,X43,X72,X47,X49,X51,X53,X55,X57,X59,X61,X63,X65,X67,X69,X71)</f>
        <v>0</v>
      </c>
      <c r="X9" s="122"/>
      <c r="Y9" s="2"/>
      <c r="Z9" s="3"/>
    </row>
    <row r="10" spans="1:28" ht="26.75" customHeight="1" x14ac:dyDescent="0.25">
      <c r="A10" s="156" t="s">
        <v>7</v>
      </c>
      <c r="B10" s="131"/>
      <c r="C10" s="131"/>
      <c r="D10" s="131"/>
      <c r="E10" s="131"/>
      <c r="F10" s="131"/>
      <c r="G10" s="3"/>
      <c r="H10" s="3"/>
      <c r="I10" s="3"/>
      <c r="J10" s="3"/>
      <c r="K10" s="3"/>
      <c r="L10" s="3"/>
      <c r="M10" s="3"/>
      <c r="N10" s="3"/>
      <c r="O10" s="3"/>
      <c r="P10" s="3"/>
      <c r="Q10" s="3"/>
      <c r="R10" s="3"/>
      <c r="S10" s="3"/>
      <c r="T10" s="3"/>
      <c r="U10" s="3"/>
      <c r="V10" s="3"/>
      <c r="W10" s="123"/>
      <c r="X10" s="124"/>
      <c r="Y10" s="2"/>
      <c r="Z10" s="3"/>
    </row>
    <row r="11" spans="1:28" ht="26.75" customHeight="1" x14ac:dyDescent="0.25">
      <c r="A11" s="156"/>
      <c r="B11" s="131"/>
      <c r="C11" s="131"/>
      <c r="D11" s="131"/>
      <c r="E11" s="131"/>
      <c r="F11" s="131"/>
      <c r="G11" s="3"/>
      <c r="H11" s="3"/>
      <c r="I11" s="3"/>
      <c r="J11" s="3"/>
      <c r="K11" s="3"/>
      <c r="L11" s="3"/>
      <c r="M11" s="3"/>
      <c r="N11" s="3"/>
      <c r="O11" s="3"/>
      <c r="P11" s="3"/>
      <c r="Q11" s="3"/>
      <c r="R11" s="3"/>
      <c r="S11" s="3"/>
      <c r="T11" s="3"/>
      <c r="U11" s="3"/>
      <c r="V11" s="3"/>
      <c r="W11" s="8"/>
      <c r="X11" s="8"/>
      <c r="Y11" s="2"/>
      <c r="Z11" s="3"/>
    </row>
    <row r="12" spans="1:28" ht="25.5" customHeight="1" x14ac:dyDescent="0.25">
      <c r="A12" s="156"/>
      <c r="B12" s="131"/>
      <c r="C12" s="131"/>
      <c r="D12" s="131"/>
      <c r="E12" s="131"/>
      <c r="F12" s="131"/>
      <c r="G12" s="3"/>
      <c r="H12" s="3"/>
      <c r="I12" s="3"/>
      <c r="J12" s="3"/>
      <c r="K12" s="3"/>
      <c r="L12" s="3"/>
      <c r="M12" s="3"/>
      <c r="N12" s="3"/>
      <c r="O12" s="3"/>
      <c r="P12" s="3"/>
      <c r="Q12" s="3"/>
      <c r="R12" s="3"/>
      <c r="S12" s="3"/>
      <c r="T12" s="3"/>
      <c r="U12" s="3"/>
      <c r="V12" s="3"/>
      <c r="X12" s="3"/>
      <c r="Y12" s="2"/>
      <c r="Z12" s="3"/>
    </row>
    <row r="13" spans="1:28" ht="27.75" customHeight="1" x14ac:dyDescent="0.25">
      <c r="A13" s="157"/>
      <c r="B13" s="132"/>
      <c r="C13" s="132"/>
      <c r="D13" s="132"/>
      <c r="E13" s="132"/>
      <c r="F13" s="132"/>
      <c r="G13" s="3"/>
      <c r="H13" s="3"/>
      <c r="I13" s="3"/>
      <c r="J13" s="3"/>
      <c r="K13" s="3"/>
      <c r="L13" s="3"/>
      <c r="M13" s="3"/>
      <c r="N13" s="3"/>
      <c r="O13" s="3"/>
      <c r="P13" s="3"/>
      <c r="Q13" s="3"/>
      <c r="R13" s="3"/>
      <c r="S13" s="3"/>
      <c r="T13" s="3"/>
      <c r="U13" s="3"/>
      <c r="V13" s="3"/>
      <c r="W13" s="3"/>
      <c r="X13" s="3"/>
      <c r="Y13" s="2"/>
      <c r="Z13" s="3"/>
    </row>
    <row r="14" spans="1:28" ht="27.75" customHeight="1" x14ac:dyDescent="0.25">
      <c r="A14" s="158" t="s">
        <v>8</v>
      </c>
      <c r="B14" s="115"/>
      <c r="C14" s="137"/>
      <c r="D14" s="137"/>
      <c r="E14" s="137"/>
      <c r="F14" s="138"/>
      <c r="G14" s="3"/>
      <c r="H14" s="3"/>
      <c r="I14" s="3"/>
      <c r="J14" s="3"/>
      <c r="K14" s="3"/>
      <c r="L14" s="3"/>
      <c r="M14" s="3"/>
      <c r="N14" s="3"/>
      <c r="O14" s="3"/>
      <c r="P14" s="3"/>
      <c r="Q14" s="3"/>
      <c r="R14" s="3"/>
      <c r="S14" s="3"/>
      <c r="T14" s="3"/>
      <c r="U14" s="3"/>
      <c r="V14" s="3"/>
      <c r="W14" s="3"/>
      <c r="X14" s="3"/>
      <c r="Y14" s="2"/>
      <c r="Z14" s="3"/>
    </row>
    <row r="15" spans="1:28" ht="27.75" customHeight="1" x14ac:dyDescent="0.25">
      <c r="A15" s="158" t="s">
        <v>9</v>
      </c>
      <c r="B15" s="127"/>
      <c r="C15" s="128"/>
      <c r="D15" s="128"/>
      <c r="E15" s="128"/>
      <c r="F15" s="129"/>
      <c r="G15" s="3"/>
      <c r="H15" s="3"/>
      <c r="I15" s="3"/>
      <c r="J15" s="3"/>
      <c r="K15" s="3"/>
      <c r="L15" s="3"/>
      <c r="M15" s="3"/>
      <c r="N15" s="3"/>
      <c r="O15" s="3"/>
      <c r="P15" s="3"/>
      <c r="Q15" s="3"/>
      <c r="R15" s="3"/>
      <c r="S15" s="3"/>
      <c r="T15" s="3"/>
      <c r="U15" s="3"/>
      <c r="V15" s="3"/>
      <c r="W15" s="3"/>
      <c r="X15" s="3"/>
      <c r="Y15" s="2"/>
      <c r="Z15" s="3"/>
    </row>
    <row r="16" spans="1:28" ht="19" x14ac:dyDescent="0.2">
      <c r="A16" s="4" t="s">
        <v>112</v>
      </c>
      <c r="B16" s="5"/>
      <c r="C16" s="3"/>
      <c r="D16" s="3"/>
      <c r="E16" s="3"/>
      <c r="F16" s="3"/>
      <c r="G16" s="3"/>
      <c r="H16" s="3"/>
      <c r="I16" s="3"/>
      <c r="J16" s="3"/>
      <c r="K16" s="3"/>
      <c r="L16" s="3"/>
      <c r="M16" s="3"/>
      <c r="N16" s="3"/>
      <c r="O16" s="3"/>
      <c r="P16" s="3"/>
      <c r="Q16" s="3"/>
      <c r="R16" s="3"/>
      <c r="S16" s="3"/>
      <c r="T16" s="3"/>
      <c r="U16" s="3"/>
      <c r="V16" s="3"/>
      <c r="W16" s="6"/>
      <c r="X16" s="3"/>
      <c r="Y16" s="2"/>
      <c r="Z16" s="3"/>
    </row>
    <row r="17" spans="1:26" ht="22" thickBot="1" x14ac:dyDescent="0.25">
      <c r="A17" s="11"/>
      <c r="B17" s="5"/>
      <c r="C17" s="3"/>
      <c r="D17" s="3"/>
      <c r="E17" s="3"/>
      <c r="F17" s="3"/>
      <c r="G17" s="3"/>
      <c r="H17" s="3"/>
      <c r="I17" s="3"/>
      <c r="J17" s="3"/>
      <c r="K17" s="3"/>
      <c r="L17" s="3"/>
      <c r="M17" s="3"/>
      <c r="N17" s="3"/>
      <c r="O17" s="3"/>
      <c r="P17" s="3"/>
      <c r="Q17" s="3"/>
      <c r="R17" s="3"/>
      <c r="S17" s="3"/>
      <c r="T17" s="3"/>
      <c r="U17" s="3"/>
      <c r="V17" s="3"/>
      <c r="W17" s="6"/>
      <c r="X17" s="3"/>
      <c r="Y17" s="2"/>
      <c r="Z17" s="3"/>
    </row>
    <row r="18" spans="1:26" ht="40" x14ac:dyDescent="0.25">
      <c r="A18" s="42" t="s">
        <v>10</v>
      </c>
      <c r="B18" s="43" t="s">
        <v>11</v>
      </c>
      <c r="C18" s="44">
        <v>116</v>
      </c>
      <c r="D18" s="44">
        <v>128</v>
      </c>
      <c r="E18" s="44">
        <v>140</v>
      </c>
      <c r="F18" s="44">
        <v>152</v>
      </c>
      <c r="G18" s="44">
        <v>164</v>
      </c>
      <c r="H18" s="44">
        <v>176</v>
      </c>
      <c r="I18" s="44" t="s">
        <v>12</v>
      </c>
      <c r="J18" s="44" t="s">
        <v>13</v>
      </c>
      <c r="K18" s="44" t="s">
        <v>14</v>
      </c>
      <c r="L18" s="44" t="s">
        <v>15</v>
      </c>
      <c r="M18" s="44" t="s">
        <v>16</v>
      </c>
      <c r="N18" s="44" t="s">
        <v>17</v>
      </c>
      <c r="O18" s="44" t="s">
        <v>18</v>
      </c>
      <c r="P18" s="44" t="s">
        <v>19</v>
      </c>
      <c r="Q18" s="44" t="s">
        <v>20</v>
      </c>
      <c r="R18" s="44" t="s">
        <v>21</v>
      </c>
      <c r="S18" s="45" t="s">
        <v>22</v>
      </c>
      <c r="T18" s="45" t="s">
        <v>23</v>
      </c>
      <c r="U18" s="46" t="s">
        <v>24</v>
      </c>
      <c r="V18" s="48" t="s">
        <v>70</v>
      </c>
      <c r="W18" s="49" t="s">
        <v>25</v>
      </c>
      <c r="X18" s="50" t="s">
        <v>26</v>
      </c>
      <c r="Y18" s="2"/>
      <c r="Z18" s="3"/>
    </row>
    <row r="19" spans="1:26" ht="20" thickBot="1" x14ac:dyDescent="0.3">
      <c r="A19" s="58"/>
      <c r="B19" s="61" t="s">
        <v>27</v>
      </c>
      <c r="C19" s="63"/>
      <c r="D19" s="63"/>
      <c r="E19" s="63"/>
      <c r="F19" s="63"/>
      <c r="G19" s="63"/>
      <c r="H19" s="63"/>
      <c r="I19" s="63"/>
      <c r="J19" s="64"/>
      <c r="K19" s="64"/>
      <c r="L19" s="64"/>
      <c r="M19" s="64"/>
      <c r="N19" s="64"/>
      <c r="O19" s="64"/>
      <c r="P19" s="63"/>
      <c r="Q19" s="63"/>
      <c r="R19" s="63"/>
      <c r="S19" s="65"/>
      <c r="T19" s="65"/>
      <c r="U19" s="47"/>
      <c r="V19" s="56"/>
      <c r="W19" s="51"/>
      <c r="X19" s="52"/>
      <c r="Y19" s="2"/>
      <c r="Z19" s="3"/>
    </row>
    <row r="20" spans="1:26" ht="19" x14ac:dyDescent="0.25">
      <c r="A20" s="57" t="s">
        <v>28</v>
      </c>
      <c r="B20" s="83" t="s">
        <v>85</v>
      </c>
      <c r="C20" s="62"/>
      <c r="D20" s="62"/>
      <c r="E20" s="89"/>
      <c r="F20" s="62"/>
      <c r="G20" s="62"/>
      <c r="H20" s="62"/>
      <c r="I20" s="90"/>
      <c r="J20" s="68"/>
      <c r="K20" s="69"/>
      <c r="L20" s="69"/>
      <c r="M20" s="69"/>
      <c r="N20" s="69"/>
      <c r="O20" s="70"/>
      <c r="P20" s="92"/>
      <c r="Q20" s="62"/>
      <c r="R20" s="62"/>
      <c r="S20" s="62"/>
      <c r="T20" s="90"/>
      <c r="U20" s="100">
        <f>SUM(C20:T20)</f>
        <v>0</v>
      </c>
      <c r="V20" s="98"/>
      <c r="W20" s="53">
        <v>44.99</v>
      </c>
      <c r="X20" s="103">
        <f t="shared" ref="X20:X30" si="0">U20*W20</f>
        <v>0</v>
      </c>
      <c r="Y20" s="2"/>
      <c r="Z20" s="3"/>
    </row>
    <row r="21" spans="1:26" ht="21" thickBot="1" x14ac:dyDescent="0.3">
      <c r="A21" s="66" t="s">
        <v>29</v>
      </c>
      <c r="B21" s="62"/>
      <c r="C21" s="62"/>
      <c r="D21" s="62"/>
      <c r="E21" s="89"/>
      <c r="F21" s="62"/>
      <c r="G21" s="62"/>
      <c r="H21" s="62"/>
      <c r="I21" s="90"/>
      <c r="J21" s="71"/>
      <c r="K21" s="72"/>
      <c r="L21" s="72"/>
      <c r="M21" s="72"/>
      <c r="N21" s="72"/>
      <c r="O21" s="73"/>
      <c r="P21" s="92"/>
      <c r="Q21" s="62"/>
      <c r="R21" s="62"/>
      <c r="S21" s="62"/>
      <c r="T21" s="90"/>
      <c r="U21" s="100"/>
      <c r="V21" s="99" t="str">
        <f>IF(COUNTA(C21:T21)&gt;0,"Ja","Nee")</f>
        <v>Nee</v>
      </c>
      <c r="W21" s="54">
        <v>7.5</v>
      </c>
      <c r="X21" s="104">
        <f>IF($V21="Ja",$W21*$U20,0)</f>
        <v>0</v>
      </c>
      <c r="Y21" s="2"/>
      <c r="Z21" s="3"/>
    </row>
    <row r="22" spans="1:26" ht="19" x14ac:dyDescent="0.25">
      <c r="A22" s="57" t="s">
        <v>30</v>
      </c>
      <c r="B22" s="83" t="s">
        <v>86</v>
      </c>
      <c r="C22" s="62"/>
      <c r="D22" s="62"/>
      <c r="E22" s="89"/>
      <c r="F22" s="62"/>
      <c r="G22" s="62"/>
      <c r="H22" s="62"/>
      <c r="I22" s="90"/>
      <c r="J22" s="68"/>
      <c r="K22" s="69"/>
      <c r="L22" s="69"/>
      <c r="M22" s="69"/>
      <c r="N22" s="69"/>
      <c r="O22" s="70"/>
      <c r="P22" s="92"/>
      <c r="Q22" s="62"/>
      <c r="R22" s="62"/>
      <c r="S22" s="62"/>
      <c r="T22" s="90"/>
      <c r="U22" s="100">
        <f>SUM(C22:T22)</f>
        <v>0</v>
      </c>
      <c r="V22" s="98"/>
      <c r="W22" s="53">
        <v>44.99</v>
      </c>
      <c r="X22" s="103">
        <f t="shared" si="0"/>
        <v>0</v>
      </c>
      <c r="Y22" s="2"/>
      <c r="Z22" s="3"/>
    </row>
    <row r="23" spans="1:26" ht="21" thickBot="1" x14ac:dyDescent="0.3">
      <c r="A23" s="66" t="s">
        <v>31</v>
      </c>
      <c r="B23" s="62"/>
      <c r="C23" s="62"/>
      <c r="D23" s="62"/>
      <c r="E23" s="89"/>
      <c r="F23" s="62"/>
      <c r="G23" s="62"/>
      <c r="H23" s="62"/>
      <c r="I23" s="90"/>
      <c r="J23" s="71"/>
      <c r="K23" s="72"/>
      <c r="L23" s="72"/>
      <c r="M23" s="72"/>
      <c r="N23" s="72"/>
      <c r="O23" s="73"/>
      <c r="P23" s="92"/>
      <c r="Q23" s="62"/>
      <c r="R23" s="62"/>
      <c r="S23" s="62"/>
      <c r="T23" s="90"/>
      <c r="U23" s="100"/>
      <c r="V23" s="99" t="str">
        <f>IF(COUNTA(C23:T23)&gt;0,"Ja","Nee")</f>
        <v>Nee</v>
      </c>
      <c r="W23" s="54">
        <v>7.5</v>
      </c>
      <c r="X23" s="104">
        <f>IF($V23="Ja",$W23*$U22,0)</f>
        <v>0</v>
      </c>
      <c r="Y23" s="2"/>
      <c r="Z23" s="3"/>
    </row>
    <row r="24" spans="1:26" ht="19" x14ac:dyDescent="0.25">
      <c r="A24" s="57" t="s">
        <v>32</v>
      </c>
      <c r="B24" s="83" t="s">
        <v>103</v>
      </c>
      <c r="C24" s="62"/>
      <c r="D24" s="62"/>
      <c r="E24" s="89"/>
      <c r="F24" s="62"/>
      <c r="G24" s="62"/>
      <c r="H24" s="62"/>
      <c r="I24" s="90"/>
      <c r="J24" s="68"/>
      <c r="K24" s="69"/>
      <c r="L24" s="69"/>
      <c r="M24" s="69"/>
      <c r="N24" s="69"/>
      <c r="O24" s="70"/>
      <c r="P24" s="92"/>
      <c r="Q24" s="62"/>
      <c r="R24" s="62"/>
      <c r="S24" s="62"/>
      <c r="T24" s="90"/>
      <c r="U24" s="100">
        <f>SUM(C24:T24)</f>
        <v>0</v>
      </c>
      <c r="V24" s="98"/>
      <c r="W24" s="53">
        <v>39.99</v>
      </c>
      <c r="X24" s="103">
        <f t="shared" si="0"/>
        <v>0</v>
      </c>
      <c r="Y24" s="2"/>
      <c r="Z24" s="3"/>
    </row>
    <row r="25" spans="1:26" ht="21" thickBot="1" x14ac:dyDescent="0.3">
      <c r="A25" s="67" t="s">
        <v>31</v>
      </c>
      <c r="B25" s="62"/>
      <c r="C25" s="62"/>
      <c r="D25" s="85"/>
      <c r="E25" s="91"/>
      <c r="F25" s="85"/>
      <c r="G25" s="85"/>
      <c r="H25" s="85"/>
      <c r="I25" s="90"/>
      <c r="J25" s="71"/>
      <c r="K25" s="72"/>
      <c r="L25" s="72"/>
      <c r="M25" s="72"/>
      <c r="N25" s="72"/>
      <c r="O25" s="73"/>
      <c r="P25" s="92"/>
      <c r="Q25" s="62"/>
      <c r="R25" s="62"/>
      <c r="S25" s="62"/>
      <c r="T25" s="90"/>
      <c r="U25" s="100"/>
      <c r="V25" s="99" t="str">
        <f>IF(COUNTA(C25:T25)&gt;0,"Ja","Nee")</f>
        <v>Nee</v>
      </c>
      <c r="W25" s="54">
        <v>5</v>
      </c>
      <c r="X25" s="104">
        <f>IF($V25="Ja",$W25*$U24,0)</f>
        <v>0</v>
      </c>
      <c r="Y25" s="2"/>
      <c r="Z25" s="3"/>
    </row>
    <row r="26" spans="1:26" ht="19" x14ac:dyDescent="0.25">
      <c r="A26" s="59" t="s">
        <v>33</v>
      </c>
      <c r="B26" s="83" t="s">
        <v>88</v>
      </c>
      <c r="C26" s="90"/>
      <c r="D26" s="68"/>
      <c r="E26" s="74"/>
      <c r="F26" s="69"/>
      <c r="G26" s="69"/>
      <c r="H26" s="70"/>
      <c r="I26" s="92"/>
      <c r="J26" s="93"/>
      <c r="K26" s="93"/>
      <c r="L26" s="93"/>
      <c r="M26" s="93"/>
      <c r="N26" s="93"/>
      <c r="O26" s="93"/>
      <c r="P26" s="62"/>
      <c r="Q26" s="62"/>
      <c r="R26" s="62"/>
      <c r="S26" s="62"/>
      <c r="T26" s="90"/>
      <c r="U26" s="100">
        <f>SUM(C26:T26)</f>
        <v>0</v>
      </c>
      <c r="V26" s="98"/>
      <c r="W26" s="53">
        <v>39.99</v>
      </c>
      <c r="X26" s="103">
        <f t="shared" si="0"/>
        <v>0</v>
      </c>
      <c r="Y26" s="2"/>
      <c r="Z26" s="3"/>
    </row>
    <row r="27" spans="1:26" ht="21" thickBot="1" x14ac:dyDescent="0.3">
      <c r="A27" s="67" t="s">
        <v>31</v>
      </c>
      <c r="B27" s="62"/>
      <c r="C27" s="90"/>
      <c r="D27" s="71"/>
      <c r="E27" s="75"/>
      <c r="F27" s="72"/>
      <c r="G27" s="72"/>
      <c r="H27" s="73"/>
      <c r="I27" s="92"/>
      <c r="J27" s="62"/>
      <c r="K27" s="62"/>
      <c r="L27" s="62"/>
      <c r="M27" s="62"/>
      <c r="N27" s="62"/>
      <c r="O27" s="62"/>
      <c r="P27" s="62"/>
      <c r="Q27" s="62"/>
      <c r="R27" s="62"/>
      <c r="S27" s="62"/>
      <c r="T27" s="90"/>
      <c r="U27" s="100"/>
      <c r="V27" s="99" t="str">
        <f>IF(COUNTA(C27:T27)&gt;0,"Ja","Nee")</f>
        <v>Nee</v>
      </c>
      <c r="W27" s="54">
        <v>7.5</v>
      </c>
      <c r="X27" s="104">
        <f>IF($V27="Ja",$W27*$U26,0)</f>
        <v>0</v>
      </c>
      <c r="Y27" s="2"/>
      <c r="Z27" s="3"/>
    </row>
    <row r="28" spans="1:26" ht="19" x14ac:dyDescent="0.25">
      <c r="A28" s="59" t="s">
        <v>34</v>
      </c>
      <c r="B28" s="83" t="s">
        <v>92</v>
      </c>
      <c r="C28" s="90"/>
      <c r="D28" s="68"/>
      <c r="E28" s="74"/>
      <c r="F28" s="69"/>
      <c r="G28" s="69"/>
      <c r="H28" s="70"/>
      <c r="I28" s="92"/>
      <c r="J28" s="62"/>
      <c r="K28" s="62"/>
      <c r="L28" s="62"/>
      <c r="M28" s="62"/>
      <c r="N28" s="62"/>
      <c r="O28" s="62"/>
      <c r="P28" s="62"/>
      <c r="Q28" s="62"/>
      <c r="R28" s="62"/>
      <c r="S28" s="62"/>
      <c r="T28" s="90"/>
      <c r="U28" s="100">
        <f t="shared" ref="U28:U45" si="1">SUM(C28:T28)</f>
        <v>0</v>
      </c>
      <c r="V28" s="98"/>
      <c r="W28" s="53">
        <v>39.99</v>
      </c>
      <c r="X28" s="103">
        <f t="shared" si="0"/>
        <v>0</v>
      </c>
      <c r="Y28" s="2"/>
      <c r="Z28" s="3"/>
    </row>
    <row r="29" spans="1:26" ht="21" thickBot="1" x14ac:dyDescent="0.3">
      <c r="A29" s="67" t="s">
        <v>31</v>
      </c>
      <c r="B29" s="62"/>
      <c r="C29" s="90"/>
      <c r="D29" s="71"/>
      <c r="E29" s="75"/>
      <c r="F29" s="72"/>
      <c r="G29" s="72"/>
      <c r="H29" s="73"/>
      <c r="I29" s="92"/>
      <c r="J29" s="62"/>
      <c r="K29" s="62"/>
      <c r="L29" s="62"/>
      <c r="M29" s="62"/>
      <c r="N29" s="62"/>
      <c r="O29" s="62"/>
      <c r="P29" s="62"/>
      <c r="Q29" s="62"/>
      <c r="R29" s="62"/>
      <c r="S29" s="62"/>
      <c r="T29" s="90"/>
      <c r="U29" s="100"/>
      <c r="V29" s="99" t="str">
        <f>IF(COUNTA(C29:T29)&gt;0,"Ja","Nee")</f>
        <v>Nee</v>
      </c>
      <c r="W29" s="54">
        <v>7.5</v>
      </c>
      <c r="X29" s="104">
        <f>IF($V29="Ja",$W29*$U28,0)</f>
        <v>0</v>
      </c>
      <c r="Y29" s="2"/>
      <c r="Z29" s="3"/>
    </row>
    <row r="30" spans="1:26" ht="19" x14ac:dyDescent="0.25">
      <c r="A30" s="59" t="s">
        <v>35</v>
      </c>
      <c r="B30" s="83" t="s">
        <v>102</v>
      </c>
      <c r="C30" s="145"/>
      <c r="D30" s="69"/>
      <c r="E30" s="74"/>
      <c r="F30" s="69"/>
      <c r="G30" s="69"/>
      <c r="H30" s="70"/>
      <c r="I30" s="92"/>
      <c r="J30" s="62"/>
      <c r="K30" s="62"/>
      <c r="L30" s="62"/>
      <c r="M30" s="62"/>
      <c r="N30" s="62"/>
      <c r="O30" s="62"/>
      <c r="P30" s="62"/>
      <c r="Q30" s="62"/>
      <c r="R30" s="62"/>
      <c r="S30" s="62"/>
      <c r="T30" s="90"/>
      <c r="U30" s="100">
        <f t="shared" ref="U30" si="2">SUM(C30:T30)</f>
        <v>0</v>
      </c>
      <c r="V30" s="98"/>
      <c r="W30" s="53">
        <v>34.99</v>
      </c>
      <c r="X30" s="103">
        <f t="shared" si="0"/>
        <v>0</v>
      </c>
      <c r="Y30" s="2"/>
      <c r="Z30" s="3"/>
    </row>
    <row r="31" spans="1:26" ht="21" thickBot="1" x14ac:dyDescent="0.3">
      <c r="A31" s="67" t="s">
        <v>31</v>
      </c>
      <c r="B31" s="62"/>
      <c r="C31" s="151"/>
      <c r="D31" s="72"/>
      <c r="E31" s="75"/>
      <c r="F31" s="72"/>
      <c r="G31" s="72"/>
      <c r="H31" s="73"/>
      <c r="I31" s="94"/>
      <c r="J31" s="85"/>
      <c r="K31" s="85"/>
      <c r="L31" s="85"/>
      <c r="M31" s="85"/>
      <c r="N31" s="85"/>
      <c r="O31" s="62"/>
      <c r="P31" s="62"/>
      <c r="Q31" s="62"/>
      <c r="R31" s="62"/>
      <c r="S31" s="62"/>
      <c r="T31" s="90"/>
      <c r="U31" s="100"/>
      <c r="V31" s="99" t="str">
        <f>IF(COUNTA(C31:T31)&gt;0,"Ja","Nee")</f>
        <v>Nee</v>
      </c>
      <c r="W31" s="54">
        <v>5</v>
      </c>
      <c r="X31" s="104">
        <f>IF($V31="Ja",$W31*$U30,0)</f>
        <v>0</v>
      </c>
      <c r="Y31" s="2"/>
      <c r="Z31" s="3"/>
    </row>
    <row r="32" spans="1:26" ht="19" x14ac:dyDescent="0.25">
      <c r="A32" s="59" t="s">
        <v>36</v>
      </c>
      <c r="B32" s="83" t="s">
        <v>87</v>
      </c>
      <c r="C32" s="62"/>
      <c r="D32" s="93"/>
      <c r="E32" s="95"/>
      <c r="F32" s="93"/>
      <c r="G32" s="93"/>
      <c r="H32" s="96"/>
      <c r="I32" s="68"/>
      <c r="J32" s="69"/>
      <c r="K32" s="69"/>
      <c r="L32" s="69"/>
      <c r="M32" s="69"/>
      <c r="N32" s="70"/>
      <c r="O32" s="92"/>
      <c r="P32" s="62"/>
      <c r="Q32" s="62"/>
      <c r="R32" s="62"/>
      <c r="S32" s="62"/>
      <c r="T32" s="90"/>
      <c r="U32" s="100">
        <f t="shared" ref="U32" si="3">SUM(C32:T32)</f>
        <v>0</v>
      </c>
      <c r="V32" s="98"/>
      <c r="W32" s="53">
        <v>44.99</v>
      </c>
      <c r="X32" s="103">
        <f>U32*W32</f>
        <v>0</v>
      </c>
      <c r="Y32" s="2"/>
      <c r="Z32" s="3"/>
    </row>
    <row r="33" spans="1:26" ht="21" thickBot="1" x14ac:dyDescent="0.3">
      <c r="A33" s="67" t="s">
        <v>31</v>
      </c>
      <c r="B33" s="62"/>
      <c r="C33" s="62"/>
      <c r="D33" s="62"/>
      <c r="E33" s="89"/>
      <c r="F33" s="62"/>
      <c r="G33" s="62"/>
      <c r="H33" s="90"/>
      <c r="I33" s="110"/>
      <c r="J33" s="111"/>
      <c r="K33" s="72"/>
      <c r="L33" s="72"/>
      <c r="M33" s="72"/>
      <c r="N33" s="73"/>
      <c r="O33" s="92"/>
      <c r="P33" s="62"/>
      <c r="Q33" s="62"/>
      <c r="R33" s="62"/>
      <c r="S33" s="62"/>
      <c r="T33" s="90"/>
      <c r="U33" s="100"/>
      <c r="V33" s="99" t="str">
        <f>IF(COUNTA(C33:T33)&gt;0,"Ja","Nee")</f>
        <v>Nee</v>
      </c>
      <c r="W33" s="54">
        <v>7.5</v>
      </c>
      <c r="X33" s="104">
        <f>IF($V33="Ja",$W33*$U32,0)</f>
        <v>0</v>
      </c>
      <c r="Y33" s="2"/>
      <c r="Z33" s="3"/>
    </row>
    <row r="34" spans="1:26" ht="19" x14ac:dyDescent="0.25">
      <c r="A34" s="59" t="s">
        <v>37</v>
      </c>
      <c r="B34" s="83" t="s">
        <v>90</v>
      </c>
      <c r="C34" s="62"/>
      <c r="D34" s="62"/>
      <c r="E34" s="89"/>
      <c r="F34" s="62"/>
      <c r="G34" s="62"/>
      <c r="H34" s="90"/>
      <c r="I34" s="68"/>
      <c r="J34" s="69"/>
      <c r="K34" s="69"/>
      <c r="L34" s="69"/>
      <c r="M34" s="69"/>
      <c r="N34" s="70"/>
      <c r="O34" s="92"/>
      <c r="P34" s="62"/>
      <c r="Q34" s="62"/>
      <c r="R34" s="62"/>
      <c r="S34" s="62"/>
      <c r="T34" s="90"/>
      <c r="U34" s="100">
        <f t="shared" ref="U34" si="4">SUM(C34:T34)</f>
        <v>0</v>
      </c>
      <c r="V34" s="98"/>
      <c r="W34" s="53">
        <v>44.99</v>
      </c>
      <c r="X34" s="103">
        <f>U34*W34</f>
        <v>0</v>
      </c>
      <c r="Y34" s="2"/>
      <c r="Z34" s="3"/>
    </row>
    <row r="35" spans="1:26" ht="21" thickBot="1" x14ac:dyDescent="0.3">
      <c r="A35" s="67" t="s">
        <v>31</v>
      </c>
      <c r="B35" s="62"/>
      <c r="C35" s="62"/>
      <c r="D35" s="62"/>
      <c r="E35" s="89"/>
      <c r="F35" s="62"/>
      <c r="G35" s="62"/>
      <c r="H35" s="90"/>
      <c r="I35" s="71"/>
      <c r="J35" s="72"/>
      <c r="K35" s="72"/>
      <c r="L35" s="72"/>
      <c r="M35" s="72"/>
      <c r="N35" s="73"/>
      <c r="O35" s="92"/>
      <c r="P35" s="62"/>
      <c r="Q35" s="62"/>
      <c r="R35" s="62"/>
      <c r="S35" s="62"/>
      <c r="T35" s="90"/>
      <c r="U35" s="100"/>
      <c r="V35" s="99" t="str">
        <f>IF(COUNTA(C35:T35)&gt;0,"Ja","Nee")</f>
        <v>Nee</v>
      </c>
      <c r="W35" s="54">
        <v>7.5</v>
      </c>
      <c r="X35" s="104">
        <f>IF($V35="Ja",$W35*$U34,0)</f>
        <v>0</v>
      </c>
      <c r="Y35" s="2"/>
      <c r="Z35" s="3"/>
    </row>
    <row r="36" spans="1:26" ht="19" x14ac:dyDescent="0.25">
      <c r="A36" s="59" t="s">
        <v>38</v>
      </c>
      <c r="B36" s="83" t="s">
        <v>100</v>
      </c>
      <c r="C36" s="62"/>
      <c r="D36" s="62"/>
      <c r="E36" s="89"/>
      <c r="F36" s="62"/>
      <c r="G36" s="62"/>
      <c r="H36" s="90"/>
      <c r="I36" s="68"/>
      <c r="J36" s="69"/>
      <c r="K36" s="69"/>
      <c r="L36" s="69"/>
      <c r="M36" s="69"/>
      <c r="N36" s="70"/>
      <c r="O36" s="92"/>
      <c r="P36" s="62"/>
      <c r="Q36" s="62"/>
      <c r="R36" s="62"/>
      <c r="S36" s="62"/>
      <c r="T36" s="90"/>
      <c r="U36" s="100">
        <f t="shared" ref="U36" si="5">SUM(C36:T36)</f>
        <v>0</v>
      </c>
      <c r="V36" s="98"/>
      <c r="W36" s="53">
        <v>39.99</v>
      </c>
      <c r="X36" s="103">
        <f>U36*W36</f>
        <v>0</v>
      </c>
      <c r="Y36" s="2"/>
      <c r="Z36" s="3"/>
    </row>
    <row r="37" spans="1:26" ht="21" thickBot="1" x14ac:dyDescent="0.3">
      <c r="A37" s="67" t="s">
        <v>31</v>
      </c>
      <c r="B37" s="62"/>
      <c r="C37" s="62"/>
      <c r="D37" s="85"/>
      <c r="E37" s="91"/>
      <c r="F37" s="85"/>
      <c r="G37" s="85"/>
      <c r="H37" s="90"/>
      <c r="I37" s="71"/>
      <c r="J37" s="72"/>
      <c r="K37" s="72"/>
      <c r="L37" s="72"/>
      <c r="M37" s="72"/>
      <c r="N37" s="73"/>
      <c r="O37" s="92"/>
      <c r="P37" s="62"/>
      <c r="Q37" s="62"/>
      <c r="R37" s="62"/>
      <c r="S37" s="62"/>
      <c r="T37" s="90"/>
      <c r="U37" s="100"/>
      <c r="V37" s="99" t="str">
        <f>IF(COUNTA(C37:T37)&gt;0,"Ja","Nee")</f>
        <v>Nee</v>
      </c>
      <c r="W37" s="54">
        <v>5</v>
      </c>
      <c r="X37" s="104">
        <f>IF($V37="Ja",$W37*$U36,0)</f>
        <v>0</v>
      </c>
      <c r="Y37" s="2"/>
      <c r="Z37" s="3"/>
    </row>
    <row r="38" spans="1:26" ht="19" x14ac:dyDescent="0.25">
      <c r="A38" s="59" t="s">
        <v>39</v>
      </c>
      <c r="B38" s="83" t="s">
        <v>89</v>
      </c>
      <c r="C38" s="90"/>
      <c r="D38" s="68"/>
      <c r="E38" s="74"/>
      <c r="F38" s="69"/>
      <c r="G38" s="70"/>
      <c r="H38" s="92"/>
      <c r="I38" s="93"/>
      <c r="J38" s="93"/>
      <c r="K38" s="93"/>
      <c r="L38" s="93"/>
      <c r="M38" s="93"/>
      <c r="N38" s="93"/>
      <c r="O38" s="62"/>
      <c r="P38" s="62"/>
      <c r="Q38" s="62"/>
      <c r="R38" s="62"/>
      <c r="S38" s="62"/>
      <c r="T38" s="90"/>
      <c r="U38" s="100">
        <f>SUM(C38:T38)</f>
        <v>0</v>
      </c>
      <c r="V38" s="98"/>
      <c r="W38" s="53">
        <v>39.99</v>
      </c>
      <c r="X38" s="103">
        <f>U38*W38</f>
        <v>0</v>
      </c>
      <c r="Y38" s="2"/>
      <c r="Z38" s="3"/>
    </row>
    <row r="39" spans="1:26" ht="21" thickBot="1" x14ac:dyDescent="0.3">
      <c r="A39" s="67" t="s">
        <v>31</v>
      </c>
      <c r="B39" s="62"/>
      <c r="C39" s="90"/>
      <c r="D39" s="71"/>
      <c r="E39" s="75"/>
      <c r="F39" s="72"/>
      <c r="G39" s="112"/>
      <c r="H39" s="92"/>
      <c r="I39" s="62"/>
      <c r="J39" s="62"/>
      <c r="K39" s="62"/>
      <c r="L39" s="62"/>
      <c r="M39" s="62"/>
      <c r="N39" s="62"/>
      <c r="O39" s="62"/>
      <c r="P39" s="62"/>
      <c r="Q39" s="62"/>
      <c r="R39" s="62"/>
      <c r="S39" s="62"/>
      <c r="T39" s="90"/>
      <c r="U39" s="100"/>
      <c r="V39" s="99" t="str">
        <f>IF(COUNTA(C39:T39)&gt;0,"Ja","Nee")</f>
        <v>Nee</v>
      </c>
      <c r="W39" s="54">
        <v>7.5</v>
      </c>
      <c r="X39" s="104">
        <f>IF($V39="Ja",$W39*$U38,0)</f>
        <v>0</v>
      </c>
      <c r="Y39" s="2"/>
      <c r="Z39" s="3"/>
    </row>
    <row r="40" spans="1:26" ht="19" x14ac:dyDescent="0.25">
      <c r="A40" s="59" t="s">
        <v>40</v>
      </c>
      <c r="B40" s="83" t="s">
        <v>91</v>
      </c>
      <c r="C40" s="90"/>
      <c r="D40" s="68"/>
      <c r="E40" s="74"/>
      <c r="F40" s="69"/>
      <c r="G40" s="70"/>
      <c r="H40" s="92"/>
      <c r="I40" s="62"/>
      <c r="J40" s="62"/>
      <c r="K40" s="62"/>
      <c r="L40" s="62"/>
      <c r="M40" s="62"/>
      <c r="N40" s="62"/>
      <c r="O40" s="62"/>
      <c r="P40" s="62"/>
      <c r="Q40" s="62"/>
      <c r="R40" s="62"/>
      <c r="S40" s="62"/>
      <c r="T40" s="90"/>
      <c r="U40" s="100">
        <f t="shared" si="1"/>
        <v>0</v>
      </c>
      <c r="V40" s="98"/>
      <c r="W40" s="53">
        <v>39.99</v>
      </c>
      <c r="X40" s="103">
        <f>U40*W40</f>
        <v>0</v>
      </c>
      <c r="Y40" s="2"/>
      <c r="Z40" s="3"/>
    </row>
    <row r="41" spans="1:26" ht="21" thickBot="1" x14ac:dyDescent="0.3">
      <c r="A41" s="67" t="s">
        <v>31</v>
      </c>
      <c r="B41" s="62"/>
      <c r="C41" s="90"/>
      <c r="D41" s="71"/>
      <c r="E41" s="75"/>
      <c r="F41" s="72"/>
      <c r="G41" s="73"/>
      <c r="H41" s="92"/>
      <c r="I41" s="62"/>
      <c r="J41" s="62"/>
      <c r="K41" s="62"/>
      <c r="L41" s="62"/>
      <c r="M41" s="62"/>
      <c r="N41" s="62"/>
      <c r="O41" s="62"/>
      <c r="P41" s="62"/>
      <c r="Q41" s="62"/>
      <c r="R41" s="62"/>
      <c r="S41" s="62"/>
      <c r="T41" s="90"/>
      <c r="U41" s="100"/>
      <c r="V41" s="99" t="str">
        <f>IF(COUNTA(C41:T41)&gt;0,"Ja","Nee")</f>
        <v>Nee</v>
      </c>
      <c r="W41" s="54">
        <v>7.5</v>
      </c>
      <c r="X41" s="104">
        <f>IF($V41="Ja",$W41*$U40,0)</f>
        <v>0</v>
      </c>
      <c r="Y41" s="2"/>
      <c r="Z41" s="3"/>
    </row>
    <row r="42" spans="1:26" ht="19" x14ac:dyDescent="0.25">
      <c r="A42" s="59" t="s">
        <v>41</v>
      </c>
      <c r="B42" s="83" t="s">
        <v>101</v>
      </c>
      <c r="C42" s="145"/>
      <c r="D42" s="69"/>
      <c r="E42" s="74"/>
      <c r="F42" s="69"/>
      <c r="G42" s="70"/>
      <c r="H42" s="92"/>
      <c r="I42" s="62"/>
      <c r="J42" s="62"/>
      <c r="K42" s="62"/>
      <c r="L42" s="62"/>
      <c r="M42" s="62"/>
      <c r="N42" s="62"/>
      <c r="O42" s="62"/>
      <c r="P42" s="62"/>
      <c r="Q42" s="62"/>
      <c r="R42" s="62"/>
      <c r="S42" s="62"/>
      <c r="T42" s="90"/>
      <c r="U42" s="100">
        <f t="shared" si="1"/>
        <v>0</v>
      </c>
      <c r="V42" s="98"/>
      <c r="W42" s="53">
        <v>34.99</v>
      </c>
      <c r="X42" s="103">
        <f>U42*W42</f>
        <v>0</v>
      </c>
      <c r="Y42" s="2"/>
      <c r="Z42" s="3"/>
    </row>
    <row r="43" spans="1:26" ht="21" thickBot="1" x14ac:dyDescent="0.3">
      <c r="A43" s="67" t="s">
        <v>31</v>
      </c>
      <c r="B43" s="62"/>
      <c r="C43" s="151"/>
      <c r="D43" s="77"/>
      <c r="E43" s="76"/>
      <c r="F43" s="77"/>
      <c r="G43" s="78"/>
      <c r="H43" s="94"/>
      <c r="I43" s="85"/>
      <c r="J43" s="85"/>
      <c r="K43" s="85"/>
      <c r="L43" s="85"/>
      <c r="M43" s="85"/>
      <c r="N43" s="85"/>
      <c r="O43" s="85"/>
      <c r="P43" s="62"/>
      <c r="Q43" s="62"/>
      <c r="R43" s="62"/>
      <c r="S43" s="62"/>
      <c r="T43" s="90"/>
      <c r="U43" s="100"/>
      <c r="V43" s="99" t="str">
        <f>IF(COUNTA(C43:T43)&gt;0,"Ja","Nee")</f>
        <v>Nee</v>
      </c>
      <c r="W43" s="54">
        <v>5</v>
      </c>
      <c r="X43" s="104">
        <f>IF($V43="Ja",$W43*$U42,0)</f>
        <v>0</v>
      </c>
      <c r="Y43" s="2"/>
      <c r="Z43" s="3"/>
    </row>
    <row r="44" spans="1:26" ht="19" x14ac:dyDescent="0.25">
      <c r="A44" s="59" t="s">
        <v>113</v>
      </c>
      <c r="B44" s="83" t="s">
        <v>84</v>
      </c>
      <c r="C44" s="62"/>
      <c r="D44" s="93"/>
      <c r="E44" s="93"/>
      <c r="F44" s="93"/>
      <c r="G44" s="93"/>
      <c r="H44" s="93"/>
      <c r="I44" s="93"/>
      <c r="J44" s="93"/>
      <c r="K44" s="93"/>
      <c r="L44" s="93"/>
      <c r="M44" s="93"/>
      <c r="N44" s="93"/>
      <c r="O44" s="96"/>
      <c r="P44" s="68"/>
      <c r="Q44" s="69"/>
      <c r="R44" s="69"/>
      <c r="S44" s="69"/>
      <c r="T44" s="70"/>
      <c r="U44" s="100">
        <f t="shared" si="1"/>
        <v>0</v>
      </c>
      <c r="V44" s="98"/>
      <c r="W44" s="53">
        <v>14.99</v>
      </c>
      <c r="X44" s="103">
        <f>U44*W44</f>
        <v>0</v>
      </c>
      <c r="Y44" s="2"/>
      <c r="Z44" s="3"/>
    </row>
    <row r="45" spans="1:26" ht="20" thickBot="1" x14ac:dyDescent="0.3">
      <c r="A45" s="59" t="s">
        <v>42</v>
      </c>
      <c r="B45" s="83" t="s">
        <v>83</v>
      </c>
      <c r="C45" s="62"/>
      <c r="D45" s="62"/>
      <c r="E45" s="62"/>
      <c r="F45" s="62"/>
      <c r="G45" s="62"/>
      <c r="H45" s="62"/>
      <c r="I45" s="62"/>
      <c r="J45" s="85"/>
      <c r="K45" s="85"/>
      <c r="L45" s="85"/>
      <c r="M45" s="85"/>
      <c r="N45" s="85"/>
      <c r="O45" s="90"/>
      <c r="P45" s="71"/>
      <c r="Q45" s="72"/>
      <c r="R45" s="72"/>
      <c r="S45" s="72"/>
      <c r="T45" s="73"/>
      <c r="U45" s="101">
        <f t="shared" si="1"/>
        <v>0</v>
      </c>
      <c r="V45" s="161"/>
      <c r="W45" s="55">
        <v>14.99</v>
      </c>
      <c r="X45" s="105">
        <f>U45*W45</f>
        <v>0</v>
      </c>
      <c r="Y45" s="2"/>
      <c r="Z45" s="3"/>
    </row>
    <row r="46" spans="1:26" ht="19" x14ac:dyDescent="0.25">
      <c r="A46" s="57" t="s">
        <v>72</v>
      </c>
      <c r="B46" s="83" t="s">
        <v>77</v>
      </c>
      <c r="C46" s="62"/>
      <c r="D46" s="62"/>
      <c r="E46" s="89"/>
      <c r="F46" s="62"/>
      <c r="G46" s="62"/>
      <c r="H46" s="62"/>
      <c r="I46" s="90"/>
      <c r="J46" s="68"/>
      <c r="K46" s="69"/>
      <c r="L46" s="69"/>
      <c r="M46" s="69"/>
      <c r="N46" s="70"/>
      <c r="O46" s="92"/>
      <c r="P46" s="62"/>
      <c r="Q46" s="62"/>
      <c r="R46" s="62"/>
      <c r="S46" s="62"/>
      <c r="T46" s="90"/>
      <c r="U46" s="100">
        <f>SUM(C46:T46)</f>
        <v>0</v>
      </c>
      <c r="V46" s="98"/>
      <c r="W46" s="53">
        <v>64.989999999999995</v>
      </c>
      <c r="X46" s="103">
        <f t="shared" ref="X46" si="6">U46*W46</f>
        <v>0</v>
      </c>
      <c r="Y46" s="2"/>
      <c r="Z46" s="3"/>
    </row>
    <row r="47" spans="1:26" ht="21" thickBot="1" x14ac:dyDescent="0.3">
      <c r="A47" s="66" t="s">
        <v>31</v>
      </c>
      <c r="B47" s="62"/>
      <c r="C47" s="62"/>
      <c r="D47" s="62"/>
      <c r="E47" s="89"/>
      <c r="F47" s="62"/>
      <c r="G47" s="62"/>
      <c r="H47" s="62"/>
      <c r="I47" s="90"/>
      <c r="J47" s="71"/>
      <c r="K47" s="72"/>
      <c r="L47" s="72"/>
      <c r="M47" s="72"/>
      <c r="N47" s="73"/>
      <c r="O47" s="92"/>
      <c r="P47" s="62"/>
      <c r="Q47" s="62"/>
      <c r="R47" s="62"/>
      <c r="S47" s="62"/>
      <c r="T47" s="90"/>
      <c r="U47" s="100"/>
      <c r="V47" s="99" t="str">
        <f>IF(COUNTA(C47:T47)&gt;0,"Ja","Nee")</f>
        <v>Nee</v>
      </c>
      <c r="W47" s="54">
        <v>5</v>
      </c>
      <c r="X47" s="104">
        <f>IF($V47="Ja",$W47*$U46,0)</f>
        <v>0</v>
      </c>
      <c r="Y47" s="2"/>
      <c r="Z47" s="3"/>
    </row>
    <row r="48" spans="1:26" ht="19" x14ac:dyDescent="0.25">
      <c r="A48" s="57" t="s">
        <v>71</v>
      </c>
      <c r="B48" s="83" t="s">
        <v>78</v>
      </c>
      <c r="C48" s="62"/>
      <c r="D48" s="62"/>
      <c r="E48" s="89"/>
      <c r="F48" s="62"/>
      <c r="G48" s="62"/>
      <c r="H48" s="62"/>
      <c r="I48" s="90"/>
      <c r="J48" s="68"/>
      <c r="K48" s="69"/>
      <c r="L48" s="69"/>
      <c r="M48" s="69"/>
      <c r="N48" s="70"/>
      <c r="O48" s="92"/>
      <c r="P48" s="62"/>
      <c r="Q48" s="62"/>
      <c r="R48" s="62"/>
      <c r="S48" s="62"/>
      <c r="T48" s="90"/>
      <c r="U48" s="100">
        <f>SUM(C48:T48)</f>
        <v>0</v>
      </c>
      <c r="V48" s="98"/>
      <c r="W48" s="53">
        <v>64.989999999999995</v>
      </c>
      <c r="X48" s="103">
        <f t="shared" ref="X48" si="7">U48*W48</f>
        <v>0</v>
      </c>
      <c r="Y48" s="2"/>
      <c r="Z48" s="3"/>
    </row>
    <row r="49" spans="1:26" ht="21" thickBot="1" x14ac:dyDescent="0.3">
      <c r="A49" s="67" t="s">
        <v>31</v>
      </c>
      <c r="B49" s="62"/>
      <c r="C49" s="62"/>
      <c r="D49" s="62"/>
      <c r="E49" s="89"/>
      <c r="F49" s="62"/>
      <c r="G49" s="62"/>
      <c r="H49" s="62"/>
      <c r="I49" s="90"/>
      <c r="J49" s="71"/>
      <c r="K49" s="72"/>
      <c r="L49" s="72"/>
      <c r="M49" s="72"/>
      <c r="N49" s="73"/>
      <c r="O49" s="92"/>
      <c r="P49" s="62"/>
      <c r="Q49" s="62"/>
      <c r="R49" s="62"/>
      <c r="S49" s="62"/>
      <c r="T49" s="90"/>
      <c r="U49" s="100"/>
      <c r="V49" s="99" t="str">
        <f>IF(COUNTA(C49:T49)&gt;0,"Ja","Nee")</f>
        <v>Nee</v>
      </c>
      <c r="W49" s="54">
        <v>5</v>
      </c>
      <c r="X49" s="104">
        <f>IF($V49="Ja",$W49*$U48,0)</f>
        <v>0</v>
      </c>
      <c r="Y49" s="2"/>
      <c r="Z49" s="3"/>
    </row>
    <row r="50" spans="1:26" ht="19" x14ac:dyDescent="0.25">
      <c r="A50" s="60" t="s">
        <v>74</v>
      </c>
      <c r="B50" s="83" t="s">
        <v>79</v>
      </c>
      <c r="C50" s="62"/>
      <c r="D50" s="62"/>
      <c r="E50" s="62"/>
      <c r="F50" s="62"/>
      <c r="G50" s="62"/>
      <c r="H50" s="62"/>
      <c r="I50" s="90"/>
      <c r="J50" s="68"/>
      <c r="K50" s="69"/>
      <c r="L50" s="69"/>
      <c r="M50" s="69"/>
      <c r="N50" s="70"/>
      <c r="O50" s="92"/>
      <c r="P50" s="62"/>
      <c r="Q50" s="62"/>
      <c r="R50" s="62"/>
      <c r="S50" s="62"/>
      <c r="T50" s="90"/>
      <c r="U50" s="100">
        <f>SUM(C50:T50)</f>
        <v>0</v>
      </c>
      <c r="V50" s="98"/>
      <c r="W50" s="53">
        <v>59.99</v>
      </c>
      <c r="X50" s="103">
        <f t="shared" ref="X50" si="8">U50*W50</f>
        <v>0</v>
      </c>
      <c r="Y50" s="2"/>
      <c r="Z50" s="3"/>
    </row>
    <row r="51" spans="1:26" ht="21" thickBot="1" x14ac:dyDescent="0.3">
      <c r="A51" s="67" t="s">
        <v>31</v>
      </c>
      <c r="B51" s="62"/>
      <c r="C51" s="62"/>
      <c r="D51" s="62"/>
      <c r="E51" s="62"/>
      <c r="F51" s="62"/>
      <c r="G51" s="62"/>
      <c r="H51" s="62"/>
      <c r="I51" s="90"/>
      <c r="J51" s="71"/>
      <c r="K51" s="72"/>
      <c r="L51" s="72"/>
      <c r="M51" s="72"/>
      <c r="N51" s="73"/>
      <c r="O51" s="92"/>
      <c r="P51" s="62"/>
      <c r="Q51" s="62"/>
      <c r="R51" s="62"/>
      <c r="S51" s="62"/>
      <c r="T51" s="90"/>
      <c r="U51" s="100"/>
      <c r="V51" s="99" t="str">
        <f>IF(COUNTA(C51:T51)&gt;0,"Ja","Nee")</f>
        <v>Nee</v>
      </c>
      <c r="W51" s="54">
        <v>5</v>
      </c>
      <c r="X51" s="104">
        <f>IF($V51="Ja",$W51*$U50,0)</f>
        <v>0</v>
      </c>
      <c r="Y51" s="2"/>
      <c r="Z51" s="3"/>
    </row>
    <row r="52" spans="1:26" ht="19" x14ac:dyDescent="0.25">
      <c r="A52" s="60" t="s">
        <v>99</v>
      </c>
      <c r="B52" s="83" t="s">
        <v>80</v>
      </c>
      <c r="C52" s="62"/>
      <c r="D52" s="62"/>
      <c r="E52" s="62"/>
      <c r="F52" s="62"/>
      <c r="G52" s="62"/>
      <c r="H52" s="62"/>
      <c r="I52" s="90"/>
      <c r="J52" s="68"/>
      <c r="K52" s="69"/>
      <c r="L52" s="69"/>
      <c r="M52" s="69"/>
      <c r="N52" s="70"/>
      <c r="O52" s="92"/>
      <c r="P52" s="62"/>
      <c r="Q52" s="62"/>
      <c r="R52" s="62"/>
      <c r="S52" s="62"/>
      <c r="T52" s="90"/>
      <c r="U52" s="100">
        <f t="shared" ref="U52" si="9">SUM(C52:T52)</f>
        <v>0</v>
      </c>
      <c r="V52" s="98"/>
      <c r="W52" s="53">
        <v>64.989999999999995</v>
      </c>
      <c r="X52" s="103">
        <f t="shared" ref="X52" si="10">U52*W52</f>
        <v>0</v>
      </c>
      <c r="Y52" s="2"/>
      <c r="Z52" s="3"/>
    </row>
    <row r="53" spans="1:26" ht="21" thickBot="1" x14ac:dyDescent="0.3">
      <c r="A53" s="67" t="s">
        <v>31</v>
      </c>
      <c r="B53" s="62"/>
      <c r="C53" s="62"/>
      <c r="D53" s="62"/>
      <c r="E53" s="62"/>
      <c r="F53" s="62"/>
      <c r="G53" s="62"/>
      <c r="H53" s="62"/>
      <c r="I53" s="90"/>
      <c r="J53" s="71"/>
      <c r="K53" s="72"/>
      <c r="L53" s="72"/>
      <c r="M53" s="72"/>
      <c r="N53" s="73"/>
      <c r="O53" s="92"/>
      <c r="P53" s="62"/>
      <c r="Q53" s="62"/>
      <c r="R53" s="62"/>
      <c r="S53" s="62"/>
      <c r="T53" s="90"/>
      <c r="U53" s="100"/>
      <c r="V53" s="99" t="str">
        <f>IF(COUNTA(C53:T53)&gt;0,"Ja","Nee")</f>
        <v>Nee</v>
      </c>
      <c r="W53" s="54">
        <v>5</v>
      </c>
      <c r="X53" s="104">
        <f>IF($V53="Ja",$W53*$U52,0)</f>
        <v>0</v>
      </c>
      <c r="Y53" s="2"/>
      <c r="Z53" s="3"/>
    </row>
    <row r="54" spans="1:26" ht="19" x14ac:dyDescent="0.25">
      <c r="A54" s="60" t="s">
        <v>73</v>
      </c>
      <c r="B54" s="83" t="s">
        <v>81</v>
      </c>
      <c r="C54" s="62"/>
      <c r="D54" s="62"/>
      <c r="E54" s="62"/>
      <c r="F54" s="62"/>
      <c r="G54" s="62"/>
      <c r="H54" s="62"/>
      <c r="I54" s="90"/>
      <c r="J54" s="68"/>
      <c r="K54" s="69"/>
      <c r="L54" s="69"/>
      <c r="M54" s="69"/>
      <c r="N54" s="70"/>
      <c r="O54" s="92"/>
      <c r="P54" s="62"/>
      <c r="Q54" s="62"/>
      <c r="R54" s="62"/>
      <c r="S54" s="62"/>
      <c r="T54" s="90"/>
      <c r="U54" s="100">
        <f t="shared" ref="U54" si="11">SUM(C54:T54)</f>
        <v>0</v>
      </c>
      <c r="V54" s="98"/>
      <c r="W54" s="53">
        <v>64.989999999999995</v>
      </c>
      <c r="X54" s="103">
        <f t="shared" ref="X54" si="12">U54*W54</f>
        <v>0</v>
      </c>
      <c r="Y54" s="2"/>
      <c r="Z54" s="3"/>
    </row>
    <row r="55" spans="1:26" ht="21" thickBot="1" x14ac:dyDescent="0.3">
      <c r="A55" s="67" t="s">
        <v>31</v>
      </c>
      <c r="B55" s="62"/>
      <c r="C55" s="62"/>
      <c r="D55" s="62"/>
      <c r="E55" s="62"/>
      <c r="F55" s="62"/>
      <c r="G55" s="62"/>
      <c r="H55" s="62"/>
      <c r="I55" s="90"/>
      <c r="J55" s="71"/>
      <c r="K55" s="72"/>
      <c r="L55" s="72"/>
      <c r="M55" s="72"/>
      <c r="N55" s="73"/>
      <c r="O55" s="92"/>
      <c r="P55" s="62"/>
      <c r="Q55" s="62"/>
      <c r="R55" s="62"/>
      <c r="S55" s="62"/>
      <c r="T55" s="90"/>
      <c r="U55" s="100"/>
      <c r="V55" s="99" t="str">
        <f>IF(COUNTA(C55:T55)&gt;0,"Ja","Nee")</f>
        <v>Nee</v>
      </c>
      <c r="W55" s="54">
        <v>5</v>
      </c>
      <c r="X55" s="104">
        <f>IF($V55="Ja",$W55*$U54,0)</f>
        <v>0</v>
      </c>
      <c r="Y55" s="2"/>
      <c r="Z55" s="3"/>
    </row>
    <row r="56" spans="1:26" ht="19" x14ac:dyDescent="0.25">
      <c r="A56" s="60" t="s">
        <v>75</v>
      </c>
      <c r="B56" s="83" t="s">
        <v>82</v>
      </c>
      <c r="C56" s="62"/>
      <c r="D56" s="62"/>
      <c r="E56" s="89"/>
      <c r="F56" s="62"/>
      <c r="G56" s="62"/>
      <c r="H56" s="62"/>
      <c r="I56" s="90"/>
      <c r="J56" s="68"/>
      <c r="K56" s="69"/>
      <c r="L56" s="69"/>
      <c r="M56" s="69"/>
      <c r="N56" s="70"/>
      <c r="O56" s="92"/>
      <c r="P56" s="62"/>
      <c r="Q56" s="62"/>
      <c r="R56" s="62"/>
      <c r="S56" s="62"/>
      <c r="T56" s="90"/>
      <c r="U56" s="100">
        <f t="shared" ref="U56" si="13">SUM(C56:T56)</f>
        <v>0</v>
      </c>
      <c r="V56" s="98"/>
      <c r="W56" s="53">
        <v>59.99</v>
      </c>
      <c r="X56" s="103">
        <f>U56*W56</f>
        <v>0</v>
      </c>
      <c r="Y56" s="2"/>
      <c r="Z56" s="3"/>
    </row>
    <row r="57" spans="1:26" ht="21" thickBot="1" x14ac:dyDescent="0.3">
      <c r="A57" s="84" t="s">
        <v>31</v>
      </c>
      <c r="B57" s="85"/>
      <c r="C57" s="85"/>
      <c r="D57" s="85"/>
      <c r="E57" s="91"/>
      <c r="F57" s="85"/>
      <c r="G57" s="85"/>
      <c r="H57" s="85"/>
      <c r="I57" s="97"/>
      <c r="J57" s="86"/>
      <c r="K57" s="77"/>
      <c r="L57" s="77"/>
      <c r="M57" s="77"/>
      <c r="N57" s="78"/>
      <c r="O57" s="94"/>
      <c r="P57" s="85"/>
      <c r="Q57" s="85"/>
      <c r="R57" s="85"/>
      <c r="S57" s="85"/>
      <c r="T57" s="97"/>
      <c r="U57" s="102"/>
      <c r="V57" s="99" t="str">
        <f>IF(COUNTA(C57:T57)&gt;0,"Ja","Nee")</f>
        <v>Nee</v>
      </c>
      <c r="W57" s="87">
        <v>5</v>
      </c>
      <c r="X57" s="106">
        <f>IF($V57="Ja",$W57*$U56,0)</f>
        <v>0</v>
      </c>
      <c r="Y57" s="2"/>
      <c r="Z57" s="3"/>
    </row>
    <row r="58" spans="1:26" ht="19" x14ac:dyDescent="0.25">
      <c r="A58" s="60" t="s">
        <v>93</v>
      </c>
      <c r="B58" s="83" t="s">
        <v>97</v>
      </c>
      <c r="C58" s="145"/>
      <c r="D58" s="69"/>
      <c r="E58" s="69"/>
      <c r="F58" s="69"/>
      <c r="G58" s="69"/>
      <c r="H58" s="70"/>
      <c r="I58" s="62"/>
      <c r="J58" s="62"/>
      <c r="K58" s="62"/>
      <c r="L58" s="62"/>
      <c r="M58" s="62"/>
      <c r="N58" s="62"/>
      <c r="O58" s="92"/>
      <c r="P58" s="62"/>
      <c r="Q58" s="62"/>
      <c r="R58" s="62"/>
      <c r="S58" s="62"/>
      <c r="T58" s="90"/>
      <c r="U58" s="100">
        <f t="shared" ref="U58" si="14">SUM(C58:T58)</f>
        <v>0</v>
      </c>
      <c r="V58" s="98"/>
      <c r="W58" s="53">
        <v>54.99</v>
      </c>
      <c r="X58" s="103">
        <f>U58*W58</f>
        <v>0</v>
      </c>
      <c r="Y58" s="2"/>
      <c r="Z58" s="3"/>
    </row>
    <row r="59" spans="1:26" ht="21" thickBot="1" x14ac:dyDescent="0.3">
      <c r="A59" s="84" t="s">
        <v>31</v>
      </c>
      <c r="B59" s="85"/>
      <c r="C59" s="149"/>
      <c r="D59" s="150"/>
      <c r="E59" s="77"/>
      <c r="F59" s="77"/>
      <c r="G59" s="77"/>
      <c r="H59" s="78"/>
      <c r="I59" s="62"/>
      <c r="J59" s="62"/>
      <c r="K59" s="62"/>
      <c r="L59" s="62"/>
      <c r="M59" s="62"/>
      <c r="N59" s="62"/>
      <c r="O59" s="94"/>
      <c r="P59" s="85"/>
      <c r="Q59" s="85"/>
      <c r="R59" s="85"/>
      <c r="S59" s="85"/>
      <c r="T59" s="97"/>
      <c r="U59" s="102"/>
      <c r="V59" s="99" t="str">
        <f>IF(COUNTA(C59:T59)&gt;0,"Ja","Nee")</f>
        <v>Nee</v>
      </c>
      <c r="W59" s="87">
        <v>5</v>
      </c>
      <c r="X59" s="106">
        <f>IF($V59="Ja",$W59*$U58,0)</f>
        <v>0</v>
      </c>
      <c r="Y59" s="2"/>
      <c r="Z59" s="3"/>
    </row>
    <row r="60" spans="1:26" ht="19" x14ac:dyDescent="0.25">
      <c r="A60" s="60" t="s">
        <v>94</v>
      </c>
      <c r="B60" s="83" t="s">
        <v>96</v>
      </c>
      <c r="C60" s="145"/>
      <c r="D60" s="69"/>
      <c r="E60" s="69"/>
      <c r="F60" s="69"/>
      <c r="G60" s="69"/>
      <c r="H60" s="70"/>
      <c r="I60" s="62"/>
      <c r="J60" s="62"/>
      <c r="K60" s="62"/>
      <c r="L60" s="62"/>
      <c r="M60" s="62"/>
      <c r="N60" s="62"/>
      <c r="O60" s="92"/>
      <c r="P60" s="62"/>
      <c r="Q60" s="62"/>
      <c r="R60" s="62"/>
      <c r="S60" s="62"/>
      <c r="T60" s="90"/>
      <c r="U60" s="100">
        <f t="shared" ref="U60" si="15">SUM(C60:T60)</f>
        <v>0</v>
      </c>
      <c r="V60" s="98"/>
      <c r="W60" s="53">
        <v>54.99</v>
      </c>
      <c r="X60" s="103">
        <f>U60*W60</f>
        <v>0</v>
      </c>
      <c r="Y60" s="2"/>
      <c r="Z60" s="3"/>
    </row>
    <row r="61" spans="1:26" ht="21" thickBot="1" x14ac:dyDescent="0.3">
      <c r="A61" s="84" t="s">
        <v>31</v>
      </c>
      <c r="B61" s="85"/>
      <c r="C61" s="149"/>
      <c r="D61" s="150"/>
      <c r="E61" s="77"/>
      <c r="F61" s="77"/>
      <c r="G61" s="77"/>
      <c r="H61" s="78"/>
      <c r="I61" s="62"/>
      <c r="J61" s="62"/>
      <c r="K61" s="62"/>
      <c r="L61" s="62"/>
      <c r="M61" s="62"/>
      <c r="N61" s="62"/>
      <c r="O61" s="94"/>
      <c r="P61" s="85"/>
      <c r="Q61" s="85"/>
      <c r="R61" s="85"/>
      <c r="S61" s="85"/>
      <c r="T61" s="97"/>
      <c r="U61" s="102"/>
      <c r="V61" s="99" t="str">
        <f>IF(COUNTA(C61:T61)&gt;0,"Ja","Nee")</f>
        <v>Nee</v>
      </c>
      <c r="W61" s="87">
        <v>5</v>
      </c>
      <c r="X61" s="106">
        <f>IF($V61="Ja",$W61*$U60,0)</f>
        <v>0</v>
      </c>
      <c r="Y61" s="2"/>
      <c r="Z61" s="3"/>
    </row>
    <row r="62" spans="1:26" ht="20" thickBot="1" x14ac:dyDescent="0.3">
      <c r="A62" s="60" t="s">
        <v>95</v>
      </c>
      <c r="B62" s="83" t="s">
        <v>98</v>
      </c>
      <c r="C62" s="145"/>
      <c r="D62" s="69"/>
      <c r="E62" s="69"/>
      <c r="F62" s="69"/>
      <c r="G62" s="69"/>
      <c r="H62" s="70"/>
      <c r="I62" s="62"/>
      <c r="J62" s="62"/>
      <c r="K62" s="62"/>
      <c r="L62" s="62"/>
      <c r="M62" s="62"/>
      <c r="N62" s="62"/>
      <c r="O62" s="92"/>
      <c r="P62" s="62"/>
      <c r="Q62" s="62"/>
      <c r="R62" s="62"/>
      <c r="S62" s="62"/>
      <c r="T62" s="90"/>
      <c r="U62" s="100">
        <f t="shared" ref="U62" si="16">SUM(C62:T62)</f>
        <v>0</v>
      </c>
      <c r="V62" s="98"/>
      <c r="W62" s="53">
        <v>49.99</v>
      </c>
      <c r="X62" s="103">
        <f>U62*W62</f>
        <v>0</v>
      </c>
      <c r="Y62" s="2"/>
      <c r="Z62" s="3"/>
    </row>
    <row r="63" spans="1:26" ht="21" thickBot="1" x14ac:dyDescent="0.3">
      <c r="A63" s="84" t="s">
        <v>31</v>
      </c>
      <c r="B63" s="85"/>
      <c r="C63" s="145"/>
      <c r="D63" s="69"/>
      <c r="E63" s="69"/>
      <c r="F63" s="69"/>
      <c r="G63" s="69"/>
      <c r="H63" s="70"/>
      <c r="I63" s="62"/>
      <c r="J63" s="62"/>
      <c r="K63" s="62"/>
      <c r="L63" s="62"/>
      <c r="M63" s="62"/>
      <c r="N63" s="62"/>
      <c r="O63" s="94"/>
      <c r="P63" s="85"/>
      <c r="Q63" s="85"/>
      <c r="R63" s="85"/>
      <c r="S63" s="85"/>
      <c r="T63" s="97"/>
      <c r="U63" s="102"/>
      <c r="V63" s="99" t="str">
        <f>IF(COUNTA(C63:T63)&gt;0,"Ja","Nee")</f>
        <v>Nee</v>
      </c>
      <c r="W63" s="87">
        <v>5</v>
      </c>
      <c r="X63" s="106">
        <f>IF($V63="Ja",$W63*$U62,0)</f>
        <v>0</v>
      </c>
      <c r="Y63" s="2"/>
      <c r="Z63" s="3"/>
    </row>
    <row r="64" spans="1:26" ht="19" x14ac:dyDescent="0.25">
      <c r="A64" s="59" t="s">
        <v>104</v>
      </c>
      <c r="B64" s="88" t="s">
        <v>105</v>
      </c>
      <c r="C64" s="90"/>
      <c r="D64" s="62"/>
      <c r="E64" s="62"/>
      <c r="F64" s="62"/>
      <c r="G64" s="62"/>
      <c r="H64" s="62"/>
      <c r="I64" s="90"/>
      <c r="J64" s="68"/>
      <c r="K64" s="69"/>
      <c r="L64" s="69"/>
      <c r="M64" s="69"/>
      <c r="N64" s="147"/>
      <c r="O64" s="70"/>
      <c r="P64" s="62"/>
      <c r="Q64" s="62"/>
      <c r="R64" s="62"/>
      <c r="S64" s="62"/>
      <c r="T64" s="90"/>
      <c r="U64" s="100">
        <f t="shared" ref="U64" si="17">SUM(C64:T64)</f>
        <v>0</v>
      </c>
      <c r="V64" s="98"/>
      <c r="W64" s="53">
        <v>79.989999999999995</v>
      </c>
      <c r="X64" s="103">
        <f>U64*W64</f>
        <v>0</v>
      </c>
      <c r="Y64" s="2"/>
      <c r="Z64" s="3"/>
    </row>
    <row r="65" spans="1:26" ht="21" thickBot="1" x14ac:dyDescent="0.3">
      <c r="A65" s="84" t="s">
        <v>31</v>
      </c>
      <c r="B65" s="85"/>
      <c r="C65" s="97"/>
      <c r="D65" s="62"/>
      <c r="E65" s="62"/>
      <c r="F65" s="62"/>
      <c r="G65" s="62"/>
      <c r="H65" s="62"/>
      <c r="I65" s="97"/>
      <c r="J65" s="71"/>
      <c r="K65" s="72"/>
      <c r="L65" s="72"/>
      <c r="M65" s="72"/>
      <c r="N65" s="148"/>
      <c r="O65" s="73"/>
      <c r="P65" s="85"/>
      <c r="Q65" s="85"/>
      <c r="R65" s="85"/>
      <c r="S65" s="85"/>
      <c r="T65" s="97"/>
      <c r="U65" s="102"/>
      <c r="V65" s="99" t="str">
        <f>IF(COUNTA(C65:T65)&gt;0,"Ja","Nee")</f>
        <v>Nee</v>
      </c>
      <c r="W65" s="87">
        <v>5</v>
      </c>
      <c r="X65" s="106">
        <f>IF($V65="Ja",$W65*$U64,0)</f>
        <v>0</v>
      </c>
      <c r="Y65" s="2"/>
      <c r="Z65" s="3"/>
    </row>
    <row r="66" spans="1:26" ht="20" thickBot="1" x14ac:dyDescent="0.3">
      <c r="A66" s="59" t="s">
        <v>106</v>
      </c>
      <c r="B66" s="88" t="s">
        <v>107</v>
      </c>
      <c r="C66" s="90"/>
      <c r="D66" s="68"/>
      <c r="E66" s="74"/>
      <c r="F66" s="69"/>
      <c r="G66" s="70"/>
      <c r="H66" s="68"/>
      <c r="I66" s="90"/>
      <c r="J66" s="62"/>
      <c r="K66" s="62"/>
      <c r="L66" s="62"/>
      <c r="M66" s="62"/>
      <c r="N66" s="62"/>
      <c r="O66" s="92"/>
      <c r="P66" s="62"/>
      <c r="Q66" s="62"/>
      <c r="R66" s="62"/>
      <c r="S66" s="62"/>
      <c r="T66" s="90"/>
      <c r="U66" s="100">
        <f t="shared" ref="U66" si="18">SUM(C66:T66)</f>
        <v>0</v>
      </c>
      <c r="V66" s="98"/>
      <c r="W66" s="53">
        <v>74.989999999999995</v>
      </c>
      <c r="X66" s="103">
        <f>U66*W66</f>
        <v>0</v>
      </c>
      <c r="Y66" s="2"/>
      <c r="Z66" s="3"/>
    </row>
    <row r="67" spans="1:26" ht="21" thickBot="1" x14ac:dyDescent="0.3">
      <c r="A67" s="84" t="s">
        <v>31</v>
      </c>
      <c r="B67" s="85"/>
      <c r="C67" s="97"/>
      <c r="D67" s="68"/>
      <c r="E67" s="74"/>
      <c r="F67" s="69"/>
      <c r="G67" s="70"/>
      <c r="H67" s="68"/>
      <c r="I67" s="97"/>
      <c r="J67" s="62"/>
      <c r="K67" s="62"/>
      <c r="L67" s="62"/>
      <c r="M67" s="62"/>
      <c r="N67" s="62"/>
      <c r="O67" s="94"/>
      <c r="P67" s="85"/>
      <c r="Q67" s="85"/>
      <c r="R67" s="85"/>
      <c r="S67" s="85"/>
      <c r="T67" s="97"/>
      <c r="U67" s="102"/>
      <c r="V67" s="99" t="str">
        <f>IF(COUNTA(C67:T67)&gt;0,"Ja","Nee")</f>
        <v>Nee</v>
      </c>
      <c r="W67" s="87">
        <v>5</v>
      </c>
      <c r="X67" s="106">
        <f>IF($V67="Ja",$W67*$U66,0)</f>
        <v>0</v>
      </c>
      <c r="Y67" s="2"/>
      <c r="Z67" s="3"/>
    </row>
    <row r="68" spans="1:26" ht="19" x14ac:dyDescent="0.25">
      <c r="A68" s="59" t="s">
        <v>108</v>
      </c>
      <c r="B68" s="88" t="s">
        <v>109</v>
      </c>
      <c r="C68" s="90"/>
      <c r="D68" s="62"/>
      <c r="E68" s="62"/>
      <c r="F68" s="62"/>
      <c r="G68" s="62"/>
      <c r="H68" s="62"/>
      <c r="I68" s="145"/>
      <c r="J68" s="69"/>
      <c r="K68" s="69"/>
      <c r="L68" s="69"/>
      <c r="M68" s="69"/>
      <c r="N68" s="147"/>
      <c r="O68" s="70"/>
      <c r="P68" s="62"/>
      <c r="Q68" s="62"/>
      <c r="R68" s="62"/>
      <c r="S68" s="62"/>
      <c r="T68" s="90"/>
      <c r="U68" s="100">
        <f t="shared" ref="U68" si="19">SUM(C68:T68)</f>
        <v>0</v>
      </c>
      <c r="V68" s="98"/>
      <c r="W68" s="53">
        <v>89.99</v>
      </c>
      <c r="X68" s="103">
        <f>U68*W68</f>
        <v>0</v>
      </c>
      <c r="Y68" s="2"/>
      <c r="Z68" s="3"/>
    </row>
    <row r="69" spans="1:26" ht="21" thickBot="1" x14ac:dyDescent="0.3">
      <c r="A69" s="84" t="s">
        <v>31</v>
      </c>
      <c r="B69" s="85"/>
      <c r="C69" s="97"/>
      <c r="D69" s="62"/>
      <c r="E69" s="62"/>
      <c r="F69" s="62"/>
      <c r="G69" s="62"/>
      <c r="H69" s="62"/>
      <c r="I69" s="146"/>
      <c r="J69" s="72"/>
      <c r="K69" s="72"/>
      <c r="L69" s="72"/>
      <c r="M69" s="72"/>
      <c r="N69" s="148"/>
      <c r="O69" s="73"/>
      <c r="P69" s="85"/>
      <c r="Q69" s="85"/>
      <c r="R69" s="85"/>
      <c r="S69" s="85"/>
      <c r="T69" s="97"/>
      <c r="U69" s="102"/>
      <c r="V69" s="99" t="str">
        <f>IF(COUNTA(C69:T69)&gt;0,"Ja","Nee")</f>
        <v>Nee</v>
      </c>
      <c r="W69" s="87">
        <v>5</v>
      </c>
      <c r="X69" s="106">
        <f>IF($V69="Ja",$W69*$U68,0)</f>
        <v>0</v>
      </c>
      <c r="Y69" s="2"/>
      <c r="Z69" s="3"/>
    </row>
    <row r="70" spans="1:26" ht="19" x14ac:dyDescent="0.25">
      <c r="A70" s="59" t="s">
        <v>110</v>
      </c>
      <c r="B70" s="88" t="s">
        <v>111</v>
      </c>
      <c r="C70" s="90"/>
      <c r="D70" s="62"/>
      <c r="E70" s="62"/>
      <c r="F70" s="62"/>
      <c r="G70" s="62"/>
      <c r="H70" s="62"/>
      <c r="I70" s="145"/>
      <c r="J70" s="69"/>
      <c r="K70" s="69"/>
      <c r="L70" s="69"/>
      <c r="M70" s="69"/>
      <c r="N70" s="147"/>
      <c r="O70" s="70"/>
      <c r="P70" s="62"/>
      <c r="Q70" s="62"/>
      <c r="R70" s="62"/>
      <c r="S70" s="62"/>
      <c r="T70" s="90"/>
      <c r="U70" s="100">
        <f t="shared" ref="U70" si="20">SUM(C70:T70)</f>
        <v>0</v>
      </c>
      <c r="V70" s="98"/>
      <c r="W70" s="53">
        <v>89.99</v>
      </c>
      <c r="X70" s="103">
        <f>U70*W70</f>
        <v>0</v>
      </c>
      <c r="Y70" s="2"/>
      <c r="Z70" s="3"/>
    </row>
    <row r="71" spans="1:26" ht="21" thickBot="1" x14ac:dyDescent="0.3">
      <c r="A71" s="84" t="s">
        <v>31</v>
      </c>
      <c r="B71" s="85"/>
      <c r="C71" s="97"/>
      <c r="D71" s="62"/>
      <c r="E71" s="62"/>
      <c r="F71" s="62"/>
      <c r="G71" s="62"/>
      <c r="H71" s="62"/>
      <c r="I71" s="146"/>
      <c r="J71" s="72"/>
      <c r="K71" s="72"/>
      <c r="L71" s="72"/>
      <c r="M71" s="72"/>
      <c r="N71" s="148"/>
      <c r="O71" s="73"/>
      <c r="P71" s="85"/>
      <c r="Q71" s="85"/>
      <c r="R71" s="85"/>
      <c r="S71" s="85"/>
      <c r="T71" s="97"/>
      <c r="U71" s="102"/>
      <c r="V71" s="99" t="str">
        <f>IF(COUNTA(C71:T71)&gt;0,"Ja","Nee")</f>
        <v>Nee</v>
      </c>
      <c r="W71" s="87">
        <v>5</v>
      </c>
      <c r="X71" s="106">
        <f>IF($V71="Ja",$W71*$U70,0)</f>
        <v>0</v>
      </c>
      <c r="Y71" s="2"/>
      <c r="Z71" s="3"/>
    </row>
    <row r="72" spans="1:26" ht="20" thickBot="1" x14ac:dyDescent="0.3">
      <c r="A72" s="139" t="s">
        <v>114</v>
      </c>
      <c r="B72" s="140"/>
      <c r="C72" s="79"/>
      <c r="D72" s="79"/>
      <c r="E72" s="80"/>
      <c r="F72" s="81"/>
      <c r="G72" s="81"/>
      <c r="H72" s="81"/>
      <c r="I72" s="81"/>
      <c r="J72" s="81"/>
      <c r="K72" s="81"/>
      <c r="L72" s="81"/>
      <c r="M72" s="81"/>
      <c r="N72" s="81"/>
      <c r="O72" s="82"/>
      <c r="P72" s="141"/>
      <c r="Q72" s="142"/>
      <c r="R72" s="142"/>
      <c r="S72" s="143"/>
      <c r="T72" s="143"/>
      <c r="U72" s="101">
        <f t="shared" ref="U72" si="21">SUM(C72:T72)</f>
        <v>0</v>
      </c>
      <c r="V72" s="144"/>
      <c r="W72" s="55">
        <v>10</v>
      </c>
      <c r="X72" s="103">
        <f>U72*W72</f>
        <v>0</v>
      </c>
      <c r="Y72" s="2"/>
      <c r="Z72" s="3"/>
    </row>
    <row r="73" spans="1:26" x14ac:dyDescent="0.2">
      <c r="A73" s="20"/>
      <c r="B73" s="19"/>
      <c r="C73" s="20"/>
      <c r="D73" s="20"/>
      <c r="E73" s="20"/>
      <c r="F73" s="20"/>
      <c r="G73" s="20"/>
      <c r="H73" s="20"/>
      <c r="I73" s="20"/>
      <c r="J73" s="20"/>
      <c r="K73" s="20"/>
      <c r="L73" s="20"/>
      <c r="M73" s="20"/>
      <c r="N73" s="20"/>
      <c r="O73" s="20"/>
      <c r="P73" s="20"/>
      <c r="Q73" s="20"/>
      <c r="R73" s="20"/>
      <c r="S73" s="20"/>
      <c r="T73" s="20"/>
      <c r="U73" s="20"/>
      <c r="V73" s="20"/>
      <c r="W73" s="21"/>
      <c r="X73" s="20"/>
      <c r="Y73" s="22"/>
      <c r="Z73" s="3"/>
    </row>
    <row r="76" spans="1:26" x14ac:dyDescent="0.2">
      <c r="A76" s="113"/>
    </row>
    <row r="77" spans="1:26" x14ac:dyDescent="0.2">
      <c r="A77" s="114"/>
    </row>
    <row r="116" spans="1:25" ht="22" thickBot="1" x14ac:dyDescent="0.3">
      <c r="A116" s="11" t="s">
        <v>43</v>
      </c>
      <c r="B116" s="13"/>
      <c r="C116" s="12"/>
      <c r="D116" s="12"/>
      <c r="E116" s="12"/>
      <c r="F116" s="12"/>
      <c r="G116" s="12"/>
      <c r="H116" s="12"/>
      <c r="I116" s="12"/>
      <c r="J116" s="12"/>
      <c r="K116" s="12"/>
      <c r="L116" s="12"/>
      <c r="M116" s="12"/>
      <c r="N116" s="12"/>
      <c r="O116" s="12"/>
      <c r="P116" s="12"/>
      <c r="Q116" s="12"/>
      <c r="R116" s="12"/>
      <c r="S116" s="12"/>
      <c r="T116" s="12"/>
      <c r="U116" s="12"/>
      <c r="V116" s="12"/>
      <c r="W116" s="14"/>
      <c r="X116" s="12"/>
      <c r="Y116" s="2"/>
    </row>
    <row r="117" spans="1:25" ht="19" x14ac:dyDescent="0.25">
      <c r="A117" s="32" t="s">
        <v>44</v>
      </c>
      <c r="B117" s="33"/>
      <c r="C117" s="34"/>
      <c r="D117" s="34"/>
      <c r="E117" s="34"/>
      <c r="F117" s="34"/>
      <c r="G117" s="34"/>
      <c r="H117" s="34"/>
      <c r="I117" s="34"/>
      <c r="J117" s="34"/>
      <c r="K117" s="34"/>
      <c r="L117" s="34"/>
      <c r="M117" s="34"/>
      <c r="N117" s="34"/>
      <c r="O117" s="34"/>
      <c r="P117" s="34"/>
      <c r="Q117" s="34"/>
      <c r="R117" s="34"/>
      <c r="S117" s="35"/>
      <c r="T117" s="35"/>
      <c r="U117" s="40" t="s">
        <v>45</v>
      </c>
      <c r="V117" s="12"/>
      <c r="W117" s="29"/>
      <c r="X117" s="41"/>
      <c r="Y117" s="2"/>
    </row>
    <row r="118" spans="1:25" ht="19" x14ac:dyDescent="0.25">
      <c r="A118" s="28" t="s">
        <v>46</v>
      </c>
      <c r="B118" s="23"/>
      <c r="C118" s="15">
        <f>C101+C107</f>
        <v>0</v>
      </c>
      <c r="D118" s="15">
        <f>D101+D107+D65+D67+D80+D82+D88+D90</f>
        <v>0</v>
      </c>
      <c r="E118" s="15">
        <f>E101+E107+E65+E67+E80+E82+E88+E90</f>
        <v>0</v>
      </c>
      <c r="F118" s="15">
        <f>F101+F107+F65+F67+F80+F82+F88+F90</f>
        <v>0</v>
      </c>
      <c r="G118" s="15">
        <f>G101+G107+G65+G67+G80+G82+G88+G90</f>
        <v>0</v>
      </c>
      <c r="H118" s="15">
        <f>H101+H107+H88+H90</f>
        <v>0</v>
      </c>
      <c r="I118" s="15">
        <f>I71+I74+I99+I105+I88+I90</f>
        <v>0</v>
      </c>
      <c r="J118" s="15" t="e">
        <f>J71+J74+J99+J105+J62+#REF!+J97+J103+J88+J90</f>
        <v>#REF!</v>
      </c>
      <c r="K118" s="15" t="e">
        <f>K71+K74+K99+K105+K62+#REF!+K97+K103+K88+K90</f>
        <v>#REF!</v>
      </c>
      <c r="L118" s="15" t="e">
        <f>L71+L74+L99+L105+L62+#REF!+L97+L103+L88+L90</f>
        <v>#REF!</v>
      </c>
      <c r="M118" s="15" t="e">
        <f>M71+M74+M99+M105+M62+#REF!+M97+M103+M88+M90</f>
        <v>#REF!</v>
      </c>
      <c r="N118" s="15" t="e">
        <f>N71+N74+N99+N105+N62+#REF!+N97+N103+N88+N90</f>
        <v>#REF!</v>
      </c>
      <c r="O118" s="15" t="e">
        <f>O62+#REF!+O97+O103+O88+O90</f>
        <v>#REF!</v>
      </c>
      <c r="P118" s="15"/>
      <c r="Q118" s="15"/>
      <c r="R118" s="15"/>
      <c r="S118" s="16"/>
      <c r="T118" s="16"/>
      <c r="U118" s="24" t="e">
        <f>SUM(C118:T118)</f>
        <v>#REF!</v>
      </c>
      <c r="V118" s="12"/>
      <c r="W118" s="26">
        <v>3</v>
      </c>
      <c r="X118" s="38" t="e">
        <f>U118*W118</f>
        <v>#REF!</v>
      </c>
      <c r="Y118" s="2"/>
    </row>
    <row r="119" spans="1:25" ht="19" x14ac:dyDescent="0.25">
      <c r="A119" s="28" t="s">
        <v>47</v>
      </c>
      <c r="B119" s="23"/>
      <c r="C119" s="15">
        <f>C113</f>
        <v>0</v>
      </c>
      <c r="D119" s="15">
        <f>D113+D69+D84+D86</f>
        <v>0</v>
      </c>
      <c r="E119" s="15">
        <f>E113+E69+E84+E86</f>
        <v>0</v>
      </c>
      <c r="F119" s="15">
        <f>F113+F69+F84+F86</f>
        <v>0</v>
      </c>
      <c r="G119" s="15">
        <f>G113+G69+G84+G86</f>
        <v>0</v>
      </c>
      <c r="H119" s="15">
        <f>H113</f>
        <v>0</v>
      </c>
      <c r="I119" s="15">
        <f>I111+I76+I78</f>
        <v>0</v>
      </c>
      <c r="J119" s="15">
        <f>J111+J76+J78+J109+J63</f>
        <v>0</v>
      </c>
      <c r="K119" s="15">
        <f>K111+K76+K78+K109+K63</f>
        <v>0</v>
      </c>
      <c r="L119" s="15">
        <f>L111+L76+L78+L109+L63</f>
        <v>0</v>
      </c>
      <c r="M119" s="15">
        <f>M111+M76+M78+M109+M63</f>
        <v>0</v>
      </c>
      <c r="N119" s="15">
        <f>N111+N76+N78+N109+N63</f>
        <v>0</v>
      </c>
      <c r="O119" s="15">
        <f>O109+O63</f>
        <v>0</v>
      </c>
      <c r="P119" s="15"/>
      <c r="Q119" s="15"/>
      <c r="R119" s="15"/>
      <c r="S119" s="16"/>
      <c r="T119" s="16"/>
      <c r="U119" s="24">
        <f>SUM(C119:T119)</f>
        <v>0</v>
      </c>
      <c r="V119" s="12"/>
      <c r="W119" s="26">
        <v>3</v>
      </c>
      <c r="X119" s="38">
        <f>U119*W119</f>
        <v>0</v>
      </c>
      <c r="Y119" s="2"/>
    </row>
    <row r="120" spans="1:25" ht="19" x14ac:dyDescent="0.25">
      <c r="A120" s="32" t="s">
        <v>48</v>
      </c>
      <c r="B120" s="33"/>
      <c r="C120" s="34"/>
      <c r="D120" s="34"/>
      <c r="E120" s="34"/>
      <c r="F120" s="34"/>
      <c r="G120" s="34"/>
      <c r="H120" s="34"/>
      <c r="I120" s="34"/>
      <c r="J120" s="34"/>
      <c r="K120" s="34"/>
      <c r="L120" s="34"/>
      <c r="M120" s="34"/>
      <c r="N120" s="34"/>
      <c r="O120" s="34"/>
      <c r="P120" s="34"/>
      <c r="Q120" s="34"/>
      <c r="R120" s="34"/>
      <c r="S120" s="35"/>
      <c r="T120" s="35"/>
      <c r="U120" s="36"/>
      <c r="V120" s="12"/>
      <c r="W120" s="30"/>
      <c r="X120" s="37"/>
      <c r="Y120" s="2"/>
    </row>
    <row r="121" spans="1:25" ht="19" x14ac:dyDescent="0.25">
      <c r="A121" s="28" t="s">
        <v>49</v>
      </c>
      <c r="B121" s="23"/>
      <c r="C121" s="15"/>
      <c r="D121" s="15"/>
      <c r="E121" s="15"/>
      <c r="F121" s="15"/>
      <c r="G121" s="15"/>
      <c r="H121" s="15"/>
      <c r="I121" s="15"/>
      <c r="J121" s="15"/>
      <c r="K121" s="15"/>
      <c r="L121" s="15"/>
      <c r="M121" s="15"/>
      <c r="N121" s="15"/>
      <c r="O121" s="15"/>
      <c r="P121" s="15"/>
      <c r="Q121" s="15"/>
      <c r="R121" s="15"/>
      <c r="S121" s="16"/>
      <c r="T121" s="16"/>
      <c r="U121" s="24">
        <f>SUM(C121:T121)</f>
        <v>0</v>
      </c>
      <c r="V121" s="12"/>
      <c r="W121" s="26">
        <v>5</v>
      </c>
      <c r="X121" s="38">
        <f t="shared" ref="X121:X123" si="22">U121*W121</f>
        <v>0</v>
      </c>
      <c r="Y121" s="2"/>
    </row>
    <row r="122" spans="1:25" ht="19" x14ac:dyDescent="0.25">
      <c r="A122" s="28" t="s">
        <v>50</v>
      </c>
      <c r="B122" s="23"/>
      <c r="C122" s="15"/>
      <c r="D122" s="15"/>
      <c r="E122" s="15"/>
      <c r="F122" s="15"/>
      <c r="G122" s="15"/>
      <c r="H122" s="15"/>
      <c r="I122" s="15"/>
      <c r="J122" s="15"/>
      <c r="K122" s="15"/>
      <c r="L122" s="15"/>
      <c r="M122" s="15"/>
      <c r="N122" s="15"/>
      <c r="O122" s="15"/>
      <c r="P122" s="15"/>
      <c r="Q122" s="15"/>
      <c r="R122" s="15"/>
      <c r="S122" s="16"/>
      <c r="T122" s="16"/>
      <c r="U122" s="24">
        <f>SUM(C122:T122)</f>
        <v>0</v>
      </c>
      <c r="V122" s="12"/>
      <c r="W122" s="26">
        <v>7</v>
      </c>
      <c r="X122" s="38">
        <f t="shared" si="22"/>
        <v>0</v>
      </c>
      <c r="Y122" s="2"/>
    </row>
    <row r="123" spans="1:25" ht="20" thickBot="1" x14ac:dyDescent="0.3">
      <c r="A123" s="28" t="s">
        <v>51</v>
      </c>
      <c r="B123" s="23"/>
      <c r="C123" s="15"/>
      <c r="D123" s="15"/>
      <c r="E123" s="15"/>
      <c r="F123" s="15"/>
      <c r="G123" s="15"/>
      <c r="H123" s="15"/>
      <c r="I123" s="15"/>
      <c r="J123" s="15"/>
      <c r="K123" s="15"/>
      <c r="L123" s="15"/>
      <c r="M123" s="15"/>
      <c r="N123" s="15"/>
      <c r="O123" s="15"/>
      <c r="P123" s="15"/>
      <c r="Q123" s="15"/>
      <c r="R123" s="15"/>
      <c r="S123" s="16"/>
      <c r="T123" s="16"/>
      <c r="U123" s="25">
        <f>SUM(C123:T123)</f>
        <v>0</v>
      </c>
      <c r="V123" s="12"/>
      <c r="W123" s="27">
        <v>10</v>
      </c>
      <c r="X123" s="39">
        <f t="shared" si="22"/>
        <v>0</v>
      </c>
      <c r="Y123" s="2"/>
    </row>
    <row r="124" spans="1:25" x14ac:dyDescent="0.2">
      <c r="E124" s="3"/>
      <c r="F124" s="3"/>
      <c r="G124" s="3"/>
      <c r="H124" s="3"/>
      <c r="I124" s="3"/>
      <c r="J124" s="3"/>
      <c r="K124" s="3"/>
      <c r="L124" s="3"/>
      <c r="M124" s="3"/>
      <c r="N124" s="3"/>
      <c r="O124" s="3"/>
      <c r="P124" s="3"/>
      <c r="Q124" s="3"/>
      <c r="R124" s="3"/>
      <c r="S124" s="3"/>
      <c r="T124" s="3"/>
      <c r="U124" s="3"/>
      <c r="V124" s="3"/>
      <c r="W124" s="6"/>
      <c r="X124" s="3"/>
      <c r="Y124" s="2"/>
    </row>
    <row r="125" spans="1:25" ht="24" x14ac:dyDescent="0.3">
      <c r="A125" s="125" t="s">
        <v>52</v>
      </c>
      <c r="B125" s="126"/>
      <c r="C125" s="126"/>
      <c r="D125" s="126"/>
      <c r="E125" s="126"/>
      <c r="F125" s="126"/>
      <c r="G125" s="126"/>
      <c r="H125" s="126"/>
      <c r="I125" s="126"/>
      <c r="J125" s="126"/>
      <c r="K125" s="126"/>
      <c r="L125" s="126"/>
      <c r="M125" s="126"/>
      <c r="N125" s="126"/>
      <c r="O125" s="126"/>
      <c r="P125" s="126"/>
      <c r="Q125" s="126"/>
      <c r="R125" s="126"/>
      <c r="S125" s="126"/>
      <c r="T125" s="126"/>
      <c r="U125" s="126"/>
      <c r="V125" s="126"/>
      <c r="W125" s="126"/>
      <c r="X125" s="126"/>
      <c r="Y125" s="2"/>
    </row>
    <row r="126" spans="1:25" x14ac:dyDescent="0.2">
      <c r="A126" s="18"/>
      <c r="B126" s="19"/>
      <c r="C126" s="20"/>
      <c r="D126" s="20"/>
      <c r="E126" s="20"/>
      <c r="F126" s="20"/>
      <c r="G126" s="20"/>
      <c r="H126" s="20"/>
      <c r="I126" s="20"/>
      <c r="J126" s="20"/>
      <c r="K126" s="20"/>
      <c r="L126" s="20"/>
      <c r="M126" s="20"/>
      <c r="N126" s="20"/>
      <c r="O126" s="20"/>
      <c r="P126" s="20"/>
      <c r="Q126" s="20"/>
      <c r="R126" s="20"/>
      <c r="S126" s="20"/>
      <c r="T126" s="20"/>
      <c r="U126" s="20"/>
      <c r="V126" s="20"/>
      <c r="W126" s="21"/>
      <c r="X126" s="20"/>
      <c r="Y126" s="22"/>
    </row>
  </sheetData>
  <mergeCells count="20">
    <mergeCell ref="A125:X125"/>
    <mergeCell ref="B15:F15"/>
    <mergeCell ref="B6:F6"/>
    <mergeCell ref="B12:F12"/>
    <mergeCell ref="B13:F13"/>
    <mergeCell ref="A10:A13"/>
    <mergeCell ref="B11:F11"/>
    <mergeCell ref="A7:A9"/>
    <mergeCell ref="W9:X10"/>
    <mergeCell ref="B7:F7"/>
    <mergeCell ref="B8:F8"/>
    <mergeCell ref="W7:X8"/>
    <mergeCell ref="B10:F10"/>
    <mergeCell ref="B14:F14"/>
    <mergeCell ref="A1:X1"/>
    <mergeCell ref="B3:F3"/>
    <mergeCell ref="B4:F4"/>
    <mergeCell ref="B5:F5"/>
    <mergeCell ref="W3:X3"/>
    <mergeCell ref="W4:X5"/>
  </mergeCells>
  <dataValidations disablePrompts="1" count="1">
    <dataValidation type="list" sqref="V72" xr:uid="{CA05811E-F946-480B-AFF3-6FA9663C2A50}">
      <formula1>"Ja,Nee"</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4:P61"/>
  <sheetViews>
    <sheetView workbookViewId="0">
      <selection activeCell="U14" sqref="U14"/>
    </sheetView>
  </sheetViews>
  <sheetFormatPr baseColWidth="10" defaultColWidth="8.6640625" defaultRowHeight="15" x14ac:dyDescent="0.2"/>
  <sheetData>
    <row r="14" spans="1:16" x14ac:dyDescent="0.2">
      <c r="A14" t="s">
        <v>53</v>
      </c>
      <c r="B14" t="s">
        <v>54</v>
      </c>
      <c r="H14" t="s">
        <v>55</v>
      </c>
      <c r="I14" t="s">
        <v>54</v>
      </c>
    </row>
    <row r="15" spans="1:16" x14ac:dyDescent="0.2">
      <c r="A15" t="s">
        <v>56</v>
      </c>
      <c r="B15" t="s">
        <v>57</v>
      </c>
      <c r="H15" t="s">
        <v>58</v>
      </c>
      <c r="I15" t="s">
        <v>59</v>
      </c>
      <c r="O15" t="s">
        <v>61</v>
      </c>
      <c r="P15" t="s">
        <v>60</v>
      </c>
    </row>
    <row r="16" spans="1:16" x14ac:dyDescent="0.2">
      <c r="A16" t="s">
        <v>62</v>
      </c>
      <c r="B16" t="s">
        <v>59</v>
      </c>
      <c r="O16" t="s">
        <v>63</v>
      </c>
      <c r="P16" t="s">
        <v>59</v>
      </c>
    </row>
    <row r="39" spans="1:13" x14ac:dyDescent="0.2">
      <c r="A39" s="1"/>
    </row>
    <row r="48" spans="1:13" x14ac:dyDescent="0.2">
      <c r="A48" t="s">
        <v>64</v>
      </c>
      <c r="B48" t="s">
        <v>54</v>
      </c>
      <c r="L48" t="s">
        <v>65</v>
      </c>
      <c r="M48" t="s">
        <v>54</v>
      </c>
    </row>
    <row r="49" spans="1:13" x14ac:dyDescent="0.2">
      <c r="A49" t="s">
        <v>66</v>
      </c>
      <c r="B49" t="s">
        <v>57</v>
      </c>
      <c r="L49" t="s">
        <v>67</v>
      </c>
      <c r="M49" t="s">
        <v>57</v>
      </c>
    </row>
    <row r="50" spans="1:13" x14ac:dyDescent="0.2">
      <c r="A50" t="s">
        <v>68</v>
      </c>
      <c r="B50" t="s">
        <v>59</v>
      </c>
      <c r="L50" t="s">
        <v>69</v>
      </c>
      <c r="M50" t="s">
        <v>59</v>
      </c>
    </row>
    <row r="61" spans="1:13" x14ac:dyDescent="0.2">
      <c r="A61" s="1"/>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a903a31-7018-4f6f-8832-c5cd0f425683" xsi:nil="true"/>
    <lcf76f155ced4ddcb4097134ff3c332f xmlns="b3055425-1b7e-4094-b793-d602b6ca90c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64E8E3C1898BE498884B4CC2D02BC7C" ma:contentTypeVersion="18" ma:contentTypeDescription="Create a new document." ma:contentTypeScope="" ma:versionID="ff32105b50208b86b022965bb09dea15">
  <xsd:schema xmlns:xsd="http://www.w3.org/2001/XMLSchema" xmlns:xs="http://www.w3.org/2001/XMLSchema" xmlns:p="http://schemas.microsoft.com/office/2006/metadata/properties" xmlns:ns2="b3055425-1b7e-4094-b793-d602b6ca90cc" xmlns:ns3="4a903a31-7018-4f6f-8832-c5cd0f425683" targetNamespace="http://schemas.microsoft.com/office/2006/metadata/properties" ma:root="true" ma:fieldsID="9d114eb398895ef27ba790324e77837d" ns2:_="" ns3:_="">
    <xsd:import namespace="b3055425-1b7e-4094-b793-d602b6ca90cc"/>
    <xsd:import namespace="4a903a31-7018-4f6f-8832-c5cd0f42568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055425-1b7e-4094-b793-d602b6ca90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998f985-a950-4440-b6b8-f44b03d5da8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a903a31-7018-4f6f-8832-c5cd0f42568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a84e6f6-1f72-4964-a1c9-890c39be4431}" ma:internalName="TaxCatchAll" ma:showField="CatchAllData" ma:web="4a903a31-7018-4f6f-8832-c5cd0f4256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17DC13-4FFB-48A9-A115-324A58CECB22}">
  <ds:schemaRefs>
    <ds:schemaRef ds:uri="http://schemas.microsoft.com/sharepoint/v3/contenttype/forms"/>
  </ds:schemaRefs>
</ds:datastoreItem>
</file>

<file path=customXml/itemProps2.xml><?xml version="1.0" encoding="utf-8"?>
<ds:datastoreItem xmlns:ds="http://schemas.openxmlformats.org/officeDocument/2006/customXml" ds:itemID="{223077E4-2B2F-435B-9B70-5FDA22B1D869}">
  <ds:schemaRefs>
    <ds:schemaRef ds:uri="http://schemas.microsoft.com/office/2006/metadata/properties"/>
    <ds:schemaRef ds:uri="http://schemas.microsoft.com/office/infopath/2007/PartnerControls"/>
    <ds:schemaRef ds:uri="4a903a31-7018-4f6f-8832-c5cd0f425683"/>
    <ds:schemaRef ds:uri="b3055425-1b7e-4094-b793-d602b6ca90cc"/>
  </ds:schemaRefs>
</ds:datastoreItem>
</file>

<file path=customXml/itemProps3.xml><?xml version="1.0" encoding="utf-8"?>
<ds:datastoreItem xmlns:ds="http://schemas.openxmlformats.org/officeDocument/2006/customXml" ds:itemID="{F433D4E4-6AB8-4932-B146-F0A871812F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055425-1b7e-4094-b793-d602b6ca90cc"/>
    <ds:schemaRef ds:uri="4a903a31-7018-4f6f-8832-c5cd0f4256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Bestelling</vt:lpstr>
      <vt:lpstr>Kleding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 Wingerter</dc:creator>
  <cp:lastModifiedBy>Danielle Frenk</cp:lastModifiedBy>
  <dcterms:created xsi:type="dcterms:W3CDTF">2026-07-06T07:47:03Z</dcterms:created>
  <dcterms:modified xsi:type="dcterms:W3CDTF">2026-09-01T17:14:11Z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0x010100664E8E3C1898BE498884B4CC2D02BC7C</vt:lpwstr>
  </property>
</Properties>
</file>