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.VanTichelen\Mijn Drive\Mastentop\Klassement\"/>
    </mc:Choice>
  </mc:AlternateContent>
  <xr:revisionPtr revIDLastSave="0" documentId="8_{70F51F64-F450-4767-9018-C0A028FF4DAB}" xr6:coauthVersionLast="47" xr6:coauthVersionMax="47" xr10:uidLastSave="{00000000-0000-0000-0000-000000000000}"/>
  <bookViews>
    <workbookView xWindow="-108" yWindow="-108" windowWidth="23256" windowHeight="13896" xr2:uid="{584CACAA-7721-4F3C-BAEC-9BF04FEF092D}"/>
  </bookViews>
  <sheets>
    <sheet name="Sheet1" sheetId="1" r:id="rId1"/>
  </sheets>
  <externalReferences>
    <externalReference r:id="rId2"/>
  </externalReferences>
  <definedNames>
    <definedName name="_xlnm._FilterDatabase" localSheetId="0" hidden="1">Sheet1!$D$10:$D$87</definedName>
    <definedName name="_xlnm.Print_Area" localSheetId="0">Sheet1!$A$1:$AU$87</definedName>
    <definedName name="bereik">Sheet1!$B$11:$AP$79</definedName>
    <definedName name="internet">Sheet1!$B$1:$AP$79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T86" i="1" l="1"/>
  <c r="AU86" i="1" s="1"/>
  <c r="AP86" i="1"/>
  <c r="AO86" i="1"/>
  <c r="AT85" i="1"/>
  <c r="AU85" i="1" s="1"/>
  <c r="AP85" i="1"/>
  <c r="AO85" i="1"/>
  <c r="AT84" i="1"/>
  <c r="AU84" i="1" s="1"/>
  <c r="AP84" i="1"/>
  <c r="AO84" i="1"/>
  <c r="AT83" i="1"/>
  <c r="AU83" i="1" s="1"/>
  <c r="AP83" i="1"/>
  <c r="AO83" i="1"/>
  <c r="AT82" i="1"/>
  <c r="AU82" i="1" s="1"/>
  <c r="AP82" i="1"/>
  <c r="AO82" i="1"/>
  <c r="AT81" i="1"/>
  <c r="AU81" i="1" s="1"/>
  <c r="AP81" i="1"/>
  <c r="AO81" i="1"/>
  <c r="AT80" i="1"/>
  <c r="AU80" i="1" s="1"/>
  <c r="AP80" i="1"/>
  <c r="AO80" i="1"/>
  <c r="AT79" i="1"/>
  <c r="AU79" i="1" s="1"/>
  <c r="AP79" i="1"/>
  <c r="AO79" i="1"/>
  <c r="AT78" i="1"/>
  <c r="AU78" i="1" s="1"/>
  <c r="AP78" i="1"/>
  <c r="AO78" i="1"/>
  <c r="AT77" i="1"/>
  <c r="AU77" i="1" s="1"/>
  <c r="AP77" i="1"/>
  <c r="AO77" i="1"/>
  <c r="AT76" i="1"/>
  <c r="AU76" i="1" s="1"/>
  <c r="AP76" i="1"/>
  <c r="AO76" i="1"/>
  <c r="AT75" i="1"/>
  <c r="AU75" i="1" s="1"/>
  <c r="AP75" i="1"/>
  <c r="AO75" i="1"/>
  <c r="AT74" i="1"/>
  <c r="AU74" i="1" s="1"/>
  <c r="AP74" i="1"/>
  <c r="AO74" i="1"/>
  <c r="AT73" i="1"/>
  <c r="AU73" i="1" s="1"/>
  <c r="AP73" i="1"/>
  <c r="AO73" i="1"/>
  <c r="AT72" i="1"/>
  <c r="AU72" i="1" s="1"/>
  <c r="AP72" i="1"/>
  <c r="AO72" i="1"/>
  <c r="AT71" i="1"/>
  <c r="AU71" i="1" s="1"/>
  <c r="AP71" i="1"/>
  <c r="AO71" i="1"/>
  <c r="AT70" i="1"/>
  <c r="AU70" i="1" s="1"/>
  <c r="AP70" i="1"/>
  <c r="AO70" i="1"/>
  <c r="AT69" i="1"/>
  <c r="AU69" i="1" s="1"/>
  <c r="AP69" i="1"/>
  <c r="AO69" i="1"/>
  <c r="AT68" i="1"/>
  <c r="AU68" i="1" s="1"/>
  <c r="AP68" i="1"/>
  <c r="AO68" i="1"/>
  <c r="AT67" i="1"/>
  <c r="AU67" i="1" s="1"/>
  <c r="AP67" i="1"/>
  <c r="AO67" i="1"/>
  <c r="AT66" i="1"/>
  <c r="AU66" i="1" s="1"/>
  <c r="AP66" i="1"/>
  <c r="AO66" i="1"/>
  <c r="AT65" i="1"/>
  <c r="AU65" i="1" s="1"/>
  <c r="AP65" i="1"/>
  <c r="AO65" i="1"/>
  <c r="AT64" i="1"/>
  <c r="AU64" i="1" s="1"/>
  <c r="AP64" i="1"/>
  <c r="AO64" i="1"/>
  <c r="AT63" i="1"/>
  <c r="AU63" i="1" s="1"/>
  <c r="AP63" i="1"/>
  <c r="AO63" i="1"/>
  <c r="AT62" i="1"/>
  <c r="AU62" i="1" s="1"/>
  <c r="AP62" i="1"/>
  <c r="AO62" i="1"/>
  <c r="AT61" i="1"/>
  <c r="AU61" i="1" s="1"/>
  <c r="AP61" i="1"/>
  <c r="AO61" i="1"/>
  <c r="AT60" i="1"/>
  <c r="AU60" i="1" s="1"/>
  <c r="AP60" i="1"/>
  <c r="AO60" i="1"/>
  <c r="AT59" i="1"/>
  <c r="AU59" i="1" s="1"/>
  <c r="AP59" i="1"/>
  <c r="AO59" i="1"/>
  <c r="AT58" i="1"/>
  <c r="AU58" i="1" s="1"/>
  <c r="AP58" i="1"/>
  <c r="AO58" i="1"/>
  <c r="AT57" i="1"/>
  <c r="AU57" i="1" s="1"/>
  <c r="AP57" i="1"/>
  <c r="AO57" i="1"/>
  <c r="AT56" i="1"/>
  <c r="AU56" i="1" s="1"/>
  <c r="AP56" i="1"/>
  <c r="AO56" i="1"/>
  <c r="AT55" i="1"/>
  <c r="AU55" i="1" s="1"/>
  <c r="AP55" i="1"/>
  <c r="AO55" i="1"/>
  <c r="AT54" i="1"/>
  <c r="AU54" i="1" s="1"/>
  <c r="AP54" i="1"/>
  <c r="AO54" i="1"/>
  <c r="AT53" i="1"/>
  <c r="AU53" i="1" s="1"/>
  <c r="AP53" i="1"/>
  <c r="AO53" i="1"/>
  <c r="AT52" i="1"/>
  <c r="AU52" i="1" s="1"/>
  <c r="AP52" i="1"/>
  <c r="AO52" i="1"/>
  <c r="AT51" i="1"/>
  <c r="AU51" i="1" s="1"/>
  <c r="AP51" i="1"/>
  <c r="AO51" i="1"/>
  <c r="AT50" i="1"/>
  <c r="AU50" i="1" s="1"/>
  <c r="AP50" i="1"/>
  <c r="AO50" i="1"/>
  <c r="AT49" i="1"/>
  <c r="AU49" i="1" s="1"/>
  <c r="AP49" i="1"/>
  <c r="AO49" i="1"/>
  <c r="AT48" i="1"/>
  <c r="AU48" i="1" s="1"/>
  <c r="AP48" i="1"/>
  <c r="AO48" i="1"/>
  <c r="AT47" i="1"/>
  <c r="AU47" i="1" s="1"/>
  <c r="AP47" i="1"/>
  <c r="AO47" i="1"/>
  <c r="AT46" i="1"/>
  <c r="AU46" i="1" s="1"/>
  <c r="AP46" i="1"/>
  <c r="AO46" i="1"/>
  <c r="AT45" i="1"/>
  <c r="AU45" i="1" s="1"/>
  <c r="AP45" i="1"/>
  <c r="AO45" i="1"/>
  <c r="AT44" i="1"/>
  <c r="AU44" i="1" s="1"/>
  <c r="AP44" i="1"/>
  <c r="AO44" i="1"/>
  <c r="AT43" i="1"/>
  <c r="AU43" i="1" s="1"/>
  <c r="AP43" i="1"/>
  <c r="AO43" i="1"/>
  <c r="AT42" i="1"/>
  <c r="AU42" i="1" s="1"/>
  <c r="AP42" i="1"/>
  <c r="AO42" i="1"/>
  <c r="AT41" i="1"/>
  <c r="AU41" i="1" s="1"/>
  <c r="AP41" i="1"/>
  <c r="AO41" i="1"/>
  <c r="AT40" i="1"/>
  <c r="AU40" i="1" s="1"/>
  <c r="AP40" i="1"/>
  <c r="AO40" i="1"/>
  <c r="AT39" i="1"/>
  <c r="AU39" i="1" s="1"/>
  <c r="AP39" i="1"/>
  <c r="AO39" i="1"/>
  <c r="AT38" i="1"/>
  <c r="AU38" i="1" s="1"/>
  <c r="AP38" i="1"/>
  <c r="AO38" i="1"/>
  <c r="AT37" i="1"/>
  <c r="AU37" i="1" s="1"/>
  <c r="AP37" i="1"/>
  <c r="AO37" i="1"/>
  <c r="AT36" i="1"/>
  <c r="AU36" i="1" s="1"/>
  <c r="AP36" i="1"/>
  <c r="AO36" i="1"/>
  <c r="AT35" i="1"/>
  <c r="AU35" i="1" s="1"/>
  <c r="AP35" i="1"/>
  <c r="AO35" i="1"/>
  <c r="AT34" i="1"/>
  <c r="AU34" i="1" s="1"/>
  <c r="AP34" i="1"/>
  <c r="AO34" i="1"/>
  <c r="AT33" i="1"/>
  <c r="AU33" i="1" s="1"/>
  <c r="AP33" i="1"/>
  <c r="AO33" i="1"/>
  <c r="AT32" i="1"/>
  <c r="AU32" i="1" s="1"/>
  <c r="AP32" i="1"/>
  <c r="AO32" i="1"/>
  <c r="AT31" i="1"/>
  <c r="AU31" i="1" s="1"/>
  <c r="AP31" i="1"/>
  <c r="AO31" i="1"/>
  <c r="AT30" i="1"/>
  <c r="AU30" i="1" s="1"/>
  <c r="AP30" i="1"/>
  <c r="AO30" i="1"/>
  <c r="AT29" i="1"/>
  <c r="AU29" i="1" s="1"/>
  <c r="AP29" i="1"/>
  <c r="AO29" i="1"/>
  <c r="AT28" i="1"/>
  <c r="AU28" i="1" s="1"/>
  <c r="AP28" i="1"/>
  <c r="AO28" i="1"/>
  <c r="AT27" i="1"/>
  <c r="AU27" i="1" s="1"/>
  <c r="AP27" i="1"/>
  <c r="AO27" i="1"/>
  <c r="AT26" i="1"/>
  <c r="AU26" i="1" s="1"/>
  <c r="AP26" i="1"/>
  <c r="AO26" i="1"/>
  <c r="AT25" i="1"/>
  <c r="AU25" i="1" s="1"/>
  <c r="AP25" i="1"/>
  <c r="AO25" i="1"/>
  <c r="AT24" i="1"/>
  <c r="AU24" i="1" s="1"/>
  <c r="AP24" i="1"/>
  <c r="AO24" i="1"/>
  <c r="AT23" i="1"/>
  <c r="AU23" i="1" s="1"/>
  <c r="AP23" i="1"/>
  <c r="AO23" i="1"/>
  <c r="AT22" i="1"/>
  <c r="AU22" i="1" s="1"/>
  <c r="AP22" i="1"/>
  <c r="AO22" i="1"/>
  <c r="AT21" i="1"/>
  <c r="AU21" i="1" s="1"/>
  <c r="AP21" i="1"/>
  <c r="AO21" i="1"/>
  <c r="AT20" i="1"/>
  <c r="AU20" i="1" s="1"/>
  <c r="AP20" i="1"/>
  <c r="AO20" i="1"/>
  <c r="AT19" i="1"/>
  <c r="AU19" i="1" s="1"/>
  <c r="AP19" i="1"/>
  <c r="AO19" i="1"/>
  <c r="AT18" i="1"/>
  <c r="AU18" i="1" s="1"/>
  <c r="AP18" i="1"/>
  <c r="AO18" i="1"/>
  <c r="AT17" i="1"/>
  <c r="AU17" i="1" s="1"/>
  <c r="AP17" i="1"/>
  <c r="AO17" i="1"/>
  <c r="AT16" i="1"/>
  <c r="AU16" i="1" s="1"/>
  <c r="AP16" i="1"/>
  <c r="AO16" i="1"/>
  <c r="AT15" i="1"/>
  <c r="AU15" i="1" s="1"/>
  <c r="AP15" i="1"/>
  <c r="AO15" i="1"/>
  <c r="AT14" i="1"/>
  <c r="AU14" i="1" s="1"/>
  <c r="AP14" i="1"/>
  <c r="AO14" i="1"/>
  <c r="AT13" i="1"/>
  <c r="AU13" i="1" s="1"/>
  <c r="AP13" i="1"/>
  <c r="AO13" i="1"/>
  <c r="AT12" i="1"/>
  <c r="AU12" i="1" s="1"/>
  <c r="AP12" i="1"/>
  <c r="AO12" i="1"/>
  <c r="AT11" i="1"/>
  <c r="AU11" i="1" s="1"/>
  <c r="AP11" i="1"/>
  <c r="AO11" i="1"/>
  <c r="AO7" i="1"/>
  <c r="AO6" i="1"/>
  <c r="AO5" i="1"/>
  <c r="AO4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F1" i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</calcChain>
</file>

<file path=xl/sharedStrings.xml><?xml version="1.0" encoding="utf-8"?>
<sst xmlns="http://schemas.openxmlformats.org/spreadsheetml/2006/main" count="310" uniqueCount="127">
  <si>
    <t>TOTAAL</t>
  </si>
  <si>
    <t># TOCHTEN</t>
  </si>
  <si>
    <t>28/02  papier</t>
  </si>
  <si>
    <t>14/08 koers</t>
  </si>
  <si>
    <t>31/10  papier</t>
  </si>
  <si>
    <t># activiteiten</t>
  </si>
  <si>
    <t>TOT Activiteit</t>
  </si>
  <si>
    <t>aantal deelnemers</t>
  </si>
  <si>
    <t>kilometers A-ploeg</t>
  </si>
  <si>
    <t>kilometers B-ploeg</t>
  </si>
  <si>
    <t>kilometers C-ploeg</t>
  </si>
  <si>
    <t>PTN</t>
  </si>
  <si>
    <t>Aernouts</t>
  </si>
  <si>
    <t>Herman</t>
  </si>
  <si>
    <t>B</t>
  </si>
  <si>
    <t>A</t>
  </si>
  <si>
    <t>Jim</t>
  </si>
  <si>
    <t>Louis</t>
  </si>
  <si>
    <t>C</t>
  </si>
  <si>
    <t>Wim</t>
  </si>
  <si>
    <t>Beckers</t>
  </si>
  <si>
    <t>Daan</t>
  </si>
  <si>
    <t>Dave</t>
  </si>
  <si>
    <t>Kevin</t>
  </si>
  <si>
    <t>Marcel</t>
  </si>
  <si>
    <t>Bellens</t>
  </si>
  <si>
    <t>Gitta</t>
  </si>
  <si>
    <t>Bogaerts</t>
  </si>
  <si>
    <t>Joris</t>
  </si>
  <si>
    <t>Steven</t>
  </si>
  <si>
    <t>Borghijs</t>
  </si>
  <si>
    <t>Brughmans</t>
  </si>
  <si>
    <t>Cis</t>
  </si>
  <si>
    <t>Caljon</t>
  </si>
  <si>
    <t>Erwin</t>
  </si>
  <si>
    <t>Castermans</t>
  </si>
  <si>
    <t>Marc</t>
  </si>
  <si>
    <t>De Cremer</t>
  </si>
  <si>
    <t>Bart</t>
  </si>
  <si>
    <t>Dockx</t>
  </si>
  <si>
    <t>Koen</t>
  </si>
  <si>
    <t>Duerinck</t>
  </si>
  <si>
    <t>Alain</t>
  </si>
  <si>
    <t>Eelen</t>
  </si>
  <si>
    <t>Fleerackers</t>
  </si>
  <si>
    <t>Stefan</t>
  </si>
  <si>
    <t>Fransen</t>
  </si>
  <si>
    <t>Jo</t>
  </si>
  <si>
    <t>Frijters</t>
  </si>
  <si>
    <t>Leo</t>
  </si>
  <si>
    <t>Geerts</t>
  </si>
  <si>
    <t>Dirk</t>
  </si>
  <si>
    <t>Swa</t>
  </si>
  <si>
    <t>Hofmans</t>
  </si>
  <si>
    <t>Rudy</t>
  </si>
  <si>
    <t>Jochems</t>
  </si>
  <si>
    <t>Leen</t>
  </si>
  <si>
    <t>Laps</t>
  </si>
  <si>
    <t>Werner</t>
  </si>
  <si>
    <t>Lenaerts</t>
  </si>
  <si>
    <t>Sven</t>
  </si>
  <si>
    <t>Lievens</t>
  </si>
  <si>
    <t>Matthé</t>
  </si>
  <si>
    <t>Nick</t>
  </si>
  <si>
    <t>Ninke</t>
  </si>
  <si>
    <t>Mertens</t>
  </si>
  <si>
    <t>Meyvis</t>
  </si>
  <si>
    <t>Jan</t>
  </si>
  <si>
    <t>Patrick</t>
  </si>
  <si>
    <t>Michielsen</t>
  </si>
  <si>
    <t>Olivier</t>
  </si>
  <si>
    <t>Paepen</t>
  </si>
  <si>
    <t>Peeters</t>
  </si>
  <si>
    <t>Danny</t>
  </si>
  <si>
    <t>José</t>
  </si>
  <si>
    <t>Pyl</t>
  </si>
  <si>
    <t>Thor</t>
  </si>
  <si>
    <t>Raymakers</t>
  </si>
  <si>
    <t>Xandrine</t>
  </si>
  <si>
    <t>Rigouts</t>
  </si>
  <si>
    <t>Stef</t>
  </si>
  <si>
    <t>Van Aerde</t>
  </si>
  <si>
    <t>Van Bavel</t>
  </si>
  <si>
    <t>Guido</t>
  </si>
  <si>
    <t>Guy (br)</t>
  </si>
  <si>
    <t>Jef</t>
  </si>
  <si>
    <t>Van Bedts</t>
  </si>
  <si>
    <t>Van Bouwel</t>
  </si>
  <si>
    <t>Pascal</t>
  </si>
  <si>
    <t>Van De Locht</t>
  </si>
  <si>
    <t>Ria</t>
  </si>
  <si>
    <t>Van den Bergh</t>
  </si>
  <si>
    <t>Roel</t>
  </si>
  <si>
    <t>Van Dijck</t>
  </si>
  <si>
    <t>Van Dyck</t>
  </si>
  <si>
    <t>Rit</t>
  </si>
  <si>
    <t>Van Eepoel</t>
  </si>
  <si>
    <t>Esmé</t>
  </si>
  <si>
    <t>Van Gastel</t>
  </si>
  <si>
    <t>Guy</t>
  </si>
  <si>
    <t>Van Geel</t>
  </si>
  <si>
    <t>Bert</t>
  </si>
  <si>
    <t>Van Looveren</t>
  </si>
  <si>
    <t>Eddy</t>
  </si>
  <si>
    <t>Jos</t>
  </si>
  <si>
    <t>Jozef</t>
  </si>
  <si>
    <t>Kristof</t>
  </si>
  <si>
    <t>Van Loy</t>
  </si>
  <si>
    <t>Cedric</t>
  </si>
  <si>
    <t>Van Santvoort</t>
  </si>
  <si>
    <t>Van Tichelen</t>
  </si>
  <si>
    <t>Flor</t>
  </si>
  <si>
    <t>Tim</t>
  </si>
  <si>
    <t>Vandeweyer</t>
  </si>
  <si>
    <t>Filip</t>
  </si>
  <si>
    <t>Tjeu</t>
  </si>
  <si>
    <t>Verboven</t>
  </si>
  <si>
    <t>Verhoye</t>
  </si>
  <si>
    <t>Jeroom</t>
  </si>
  <si>
    <t>Vermeiren</t>
  </si>
  <si>
    <t>Kim</t>
  </si>
  <si>
    <t>Vorsselmans</t>
  </si>
  <si>
    <t>Tom</t>
  </si>
  <si>
    <t>Vrints</t>
  </si>
  <si>
    <t>Wilmsen</t>
  </si>
  <si>
    <t>Lieven</t>
  </si>
  <si>
    <t>Volger 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</si>
</sst>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d/mm/yyyy;@"/>
  </numFmts>
  <fonts count="28" x14ac:knownFonts="1">
    <font>
      <sz val="10"/>
      <name val="Arial"/>
      <family val="2"/>
    </font>
    <font>
      <b/>
      <sz val="40"/>
      <color indexed="10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indexed="9"/>
      <name val="Wingdings 3"/>
      <family val="1"/>
      <charset val="2"/>
    </font>
    <font>
      <sz val="7"/>
      <color indexed="9"/>
      <name val="Arial"/>
      <family val="2"/>
    </font>
    <font>
      <sz val="8"/>
      <name val="Wingdings 3"/>
      <family val="1"/>
      <charset val="2"/>
    </font>
    <font>
      <b/>
      <sz val="7"/>
      <name val="Times New Roman TUR"/>
      <family val="1"/>
      <charset val="162"/>
    </font>
    <font>
      <sz val="7"/>
      <name val="Times New Roman TUR"/>
      <family val="1"/>
      <charset val="162"/>
    </font>
    <font>
      <sz val="7"/>
      <color indexed="22"/>
      <name val="Times New Roman TUR"/>
      <family val="1"/>
      <charset val="162"/>
    </font>
    <font>
      <b/>
      <sz val="8"/>
      <name val="Arial"/>
      <family val="2"/>
    </font>
    <font>
      <b/>
      <sz val="7"/>
      <color indexed="9"/>
      <name val="Arial"/>
      <family val="2"/>
    </font>
    <font>
      <sz val="7"/>
      <color indexed="22"/>
      <name val="Arial"/>
      <family val="2"/>
    </font>
    <font>
      <b/>
      <sz val="48"/>
      <name val="Monotype Corsiva"/>
      <family val="4"/>
    </font>
    <font>
      <b/>
      <sz val="48"/>
      <name val="Wingdings 3"/>
      <family val="1"/>
      <charset val="2"/>
    </font>
    <font>
      <sz val="48"/>
      <name val="Monotype Corsiva"/>
      <family val="4"/>
    </font>
    <font>
      <sz val="48"/>
      <color indexed="22"/>
      <name val="Monotype Corsiva"/>
      <family val="4"/>
    </font>
    <font>
      <b/>
      <sz val="12"/>
      <name val="Arial"/>
      <family val="2"/>
    </font>
    <font>
      <b/>
      <sz val="7"/>
      <name val="Monotype Corsiva"/>
      <family val="4"/>
    </font>
    <font>
      <b/>
      <sz val="50"/>
      <name val="Monotype Corsiva"/>
      <family val="4"/>
    </font>
    <font>
      <sz val="12"/>
      <color indexed="22"/>
      <name val="Arial"/>
      <family val="2"/>
    </font>
    <font>
      <b/>
      <sz val="50"/>
      <name val="Wingdings 3"/>
      <family val="1"/>
      <charset val="2"/>
    </font>
    <font>
      <sz val="50"/>
      <name val="Monotype Corsiva"/>
      <family val="4"/>
    </font>
    <font>
      <sz val="50"/>
      <color indexed="22"/>
      <name val="Monotype Corsiva"/>
      <family val="4"/>
    </font>
    <font>
      <sz val="12"/>
      <name val="Wingdings 3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255"/>
    </xf>
    <xf numFmtId="16" fontId="3" fillId="0" borderId="1" xfId="0" applyNumberFormat="1" applyFont="1" applyBorder="1" applyAlignment="1">
      <alignment horizontal="center" textRotation="255"/>
    </xf>
    <xf numFmtId="16" fontId="3" fillId="2" borderId="1" xfId="0" applyNumberFormat="1" applyFont="1" applyFill="1" applyBorder="1" applyAlignment="1">
      <alignment horizontal="center" textRotation="255"/>
    </xf>
    <xf numFmtId="16" fontId="3" fillId="3" borderId="1" xfId="0" applyNumberFormat="1" applyFont="1" applyFill="1" applyBorder="1" applyAlignment="1">
      <alignment horizontal="center" textRotation="255"/>
    </xf>
    <xf numFmtId="16" fontId="3" fillId="4" borderId="1" xfId="0" applyNumberFormat="1" applyFont="1" applyFill="1" applyBorder="1" applyAlignment="1">
      <alignment horizontal="center" textRotation="255"/>
    </xf>
    <xf numFmtId="16" fontId="3" fillId="3" borderId="1" xfId="0" applyNumberFormat="1" applyFont="1" applyFill="1" applyBorder="1" applyAlignment="1">
      <alignment horizontal="center" vertical="center" textRotation="255"/>
    </xf>
    <xf numFmtId="16" fontId="3" fillId="5" borderId="1" xfId="0" applyNumberFormat="1" applyFont="1" applyFill="1" applyBorder="1" applyAlignment="1">
      <alignment horizontal="center" textRotation="255"/>
    </xf>
    <xf numFmtId="16" fontId="4" fillId="0" borderId="1" xfId="0" applyNumberFormat="1" applyFont="1" applyBorder="1" applyAlignment="1">
      <alignment horizontal="center" textRotation="255"/>
    </xf>
    <xf numFmtId="0" fontId="4" fillId="0" borderId="1" xfId="0" applyFont="1" applyBorder="1" applyAlignment="1">
      <alignment horizontal="center" textRotation="255"/>
    </xf>
    <xf numFmtId="0" fontId="4" fillId="0" borderId="2" xfId="0" applyFont="1" applyBorder="1" applyAlignment="1">
      <alignment horizontal="center" vertical="center" textRotation="255"/>
    </xf>
    <xf numFmtId="16" fontId="4" fillId="6" borderId="1" xfId="0" applyNumberFormat="1" applyFont="1" applyFill="1" applyBorder="1" applyAlignment="1">
      <alignment horizontal="center" vertical="center" textRotation="255"/>
    </xf>
    <xf numFmtId="16" fontId="4" fillId="2" borderId="1" xfId="0" applyNumberFormat="1" applyFont="1" applyFill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5" fillId="0" borderId="0" xfId="0" applyFont="1"/>
    <xf numFmtId="0" fontId="6" fillId="0" borderId="0" xfId="0" applyFont="1"/>
    <xf numFmtId="0" fontId="7" fillId="0" borderId="0" xfId="0" applyFont="1"/>
    <xf numFmtId="1" fontId="8" fillId="0" borderId="0" xfId="0" applyNumberFormat="1" applyFont="1" applyAlignment="1">
      <alignment textRotation="255"/>
    </xf>
    <xf numFmtId="1" fontId="8" fillId="3" borderId="0" xfId="0" applyNumberFormat="1" applyFont="1" applyFill="1" applyAlignment="1">
      <alignment textRotation="255"/>
    </xf>
    <xf numFmtId="1" fontId="8" fillId="0" borderId="0" xfId="0" applyNumberFormat="1" applyFont="1" applyAlignment="1">
      <alignment horizontal="center" vertical="center" textRotation="255"/>
    </xf>
    <xf numFmtId="0" fontId="2" fillId="0" borderId="0" xfId="0" applyFont="1" applyAlignment="1">
      <alignment horizontal="center" textRotation="255"/>
    </xf>
    <xf numFmtId="0" fontId="4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0" borderId="4" xfId="0" applyFont="1" applyBorder="1"/>
    <xf numFmtId="0" fontId="9" fillId="0" borderId="0" xfId="0" applyFont="1"/>
    <xf numFmtId="164" fontId="4" fillId="3" borderId="5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1" fontId="4" fillId="3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5" fillId="0" borderId="3" xfId="0" applyFont="1" applyBorder="1"/>
    <xf numFmtId="0" fontId="5" fillId="0" borderId="9" xfId="0" applyFont="1" applyBorder="1"/>
    <xf numFmtId="165" fontId="4" fillId="3" borderId="10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11" xfId="0" applyFont="1" applyBorder="1"/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164" fontId="4" fillId="3" borderId="14" xfId="0" applyNumberFormat="1" applyFont="1" applyFill="1" applyBorder="1" applyAlignment="1">
      <alignment horizontal="center"/>
    </xf>
    <xf numFmtId="1" fontId="4" fillId="3" borderId="14" xfId="0" applyNumberFormat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164" fontId="4" fillId="3" borderId="1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top" textRotation="180"/>
    </xf>
    <xf numFmtId="1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1" fontId="5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left" vertical="top" textRotation="180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7" borderId="1" xfId="0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5" fillId="7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6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3" fillId="0" borderId="0" xfId="0" applyFo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27" fillId="0" borderId="0" xfId="0" applyFont="1"/>
    <xf numFmtId="0" fontId="20" fillId="3" borderId="0" xfId="0" applyFont="1" applyFill="1"/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3">
    <dxf>
      <fill>
        <patternFill>
          <bgColor rgb="FF00B050"/>
        </patternFill>
      </fill>
    </dxf>
    <dxf>
      <font>
        <condense val="0"/>
        <extend val="0"/>
        <color indexed="17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70</xdr:row>
      <xdr:rowOff>28575</xdr:rowOff>
    </xdr:from>
    <xdr:to>
      <xdr:col>5</xdr:col>
      <xdr:colOff>161925</xdr:colOff>
      <xdr:row>70</xdr:row>
      <xdr:rowOff>114300</xdr:rowOff>
    </xdr:to>
    <xdr:sp macro="" textlink="">
      <xdr:nvSpPr>
        <xdr:cNvPr id="2" name="WordArt 127">
          <a:extLst>
            <a:ext uri="{FF2B5EF4-FFF2-40B4-BE49-F238E27FC236}">
              <a16:creationId xmlns:a16="http://schemas.microsoft.com/office/drawing/2014/main" id="{06BC7460-D417-4364-90EF-E370A2BD99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2780" y="109327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6</xdr:col>
      <xdr:colOff>76200</xdr:colOff>
      <xdr:row>49</xdr:row>
      <xdr:rowOff>28575</xdr:rowOff>
    </xdr:from>
    <xdr:to>
      <xdr:col>6</xdr:col>
      <xdr:colOff>161925</xdr:colOff>
      <xdr:row>49</xdr:row>
      <xdr:rowOff>114300</xdr:rowOff>
    </xdr:to>
    <xdr:sp macro="" textlink="">
      <xdr:nvSpPr>
        <xdr:cNvPr id="3" name="WordArt 128">
          <a:extLst>
            <a:ext uri="{FF2B5EF4-FFF2-40B4-BE49-F238E27FC236}">
              <a16:creationId xmlns:a16="http://schemas.microsoft.com/office/drawing/2014/main" id="{1AFA9A86-C18F-4484-823F-8491ED12F4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7732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6</xdr:col>
      <xdr:colOff>133350</xdr:colOff>
      <xdr:row>77</xdr:row>
      <xdr:rowOff>0</xdr:rowOff>
    </xdr:from>
    <xdr:to>
      <xdr:col>7</xdr:col>
      <xdr:colOff>97155</xdr:colOff>
      <xdr:row>78</xdr:row>
      <xdr:rowOff>93345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B921DF61-ABE5-44B4-A9EA-0ADA4AAB2F1F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77165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57</xdr:row>
      <xdr:rowOff>28575</xdr:rowOff>
    </xdr:from>
    <xdr:to>
      <xdr:col>6</xdr:col>
      <xdr:colOff>161925</xdr:colOff>
      <xdr:row>57</xdr:row>
      <xdr:rowOff>114300</xdr:rowOff>
    </xdr:to>
    <xdr:sp macro="" textlink="">
      <xdr:nvSpPr>
        <xdr:cNvPr id="5" name="WordArt 128">
          <a:extLst>
            <a:ext uri="{FF2B5EF4-FFF2-40B4-BE49-F238E27FC236}">
              <a16:creationId xmlns:a16="http://schemas.microsoft.com/office/drawing/2014/main" id="{F3A94C33-B711-495C-A8CC-2233263F4B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895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6</xdr:col>
      <xdr:colOff>133350</xdr:colOff>
      <xdr:row>67</xdr:row>
      <xdr:rowOff>104775</xdr:rowOff>
    </xdr:from>
    <xdr:to>
      <xdr:col>7</xdr:col>
      <xdr:colOff>97155</xdr:colOff>
      <xdr:row>69</xdr:row>
      <xdr:rowOff>57149</xdr:rowOff>
    </xdr:to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id="{4A1E68DB-9189-4C64-8D93-BEDAE2ABD03B}"/>
            </a:ext>
          </a:extLst>
        </xdr:cNvPr>
        <xdr:cNvSpPr>
          <a:spLocks noChangeArrowheads="1"/>
        </xdr:cNvSpPr>
      </xdr:nvSpPr>
      <xdr:spPr bwMode="auto">
        <a:xfrm>
          <a:off x="3463290" y="10551795"/>
          <a:ext cx="17716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79</xdr:row>
      <xdr:rowOff>28575</xdr:rowOff>
    </xdr:from>
    <xdr:to>
      <xdr:col>5</xdr:col>
      <xdr:colOff>161925</xdr:colOff>
      <xdr:row>79</xdr:row>
      <xdr:rowOff>114300</xdr:rowOff>
    </xdr:to>
    <xdr:sp macro="" textlink="">
      <xdr:nvSpPr>
        <xdr:cNvPr id="7" name="WordArt 127">
          <a:extLst>
            <a:ext uri="{FF2B5EF4-FFF2-40B4-BE49-F238E27FC236}">
              <a16:creationId xmlns:a16="http://schemas.microsoft.com/office/drawing/2014/main" id="{1FD8BB15-272E-48F2-B74B-42CD377C15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2780" y="12304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6</xdr:col>
      <xdr:colOff>76200</xdr:colOff>
      <xdr:row>33</xdr:row>
      <xdr:rowOff>28575</xdr:rowOff>
    </xdr:from>
    <xdr:to>
      <xdr:col>6</xdr:col>
      <xdr:colOff>161925</xdr:colOff>
      <xdr:row>33</xdr:row>
      <xdr:rowOff>114300</xdr:rowOff>
    </xdr:to>
    <xdr:sp macro="" textlink="">
      <xdr:nvSpPr>
        <xdr:cNvPr id="8" name="WordArt 128">
          <a:extLst>
            <a:ext uri="{FF2B5EF4-FFF2-40B4-BE49-F238E27FC236}">
              <a16:creationId xmlns:a16="http://schemas.microsoft.com/office/drawing/2014/main" id="{C0ADEFB9-B4D2-4609-973A-FBECA8B616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5293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8</xdr:col>
      <xdr:colOff>76200</xdr:colOff>
      <xdr:row>57</xdr:row>
      <xdr:rowOff>28575</xdr:rowOff>
    </xdr:from>
    <xdr:to>
      <xdr:col>8</xdr:col>
      <xdr:colOff>161925</xdr:colOff>
      <xdr:row>57</xdr:row>
      <xdr:rowOff>114300</xdr:rowOff>
    </xdr:to>
    <xdr:sp macro="" textlink="">
      <xdr:nvSpPr>
        <xdr:cNvPr id="9" name="WordArt 132">
          <a:extLst>
            <a:ext uri="{FF2B5EF4-FFF2-40B4-BE49-F238E27FC236}">
              <a16:creationId xmlns:a16="http://schemas.microsoft.com/office/drawing/2014/main" id="{FE1FA70D-DEC7-48C9-A293-7EF6D9581C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832860" y="895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6</xdr:col>
      <xdr:colOff>133350</xdr:colOff>
      <xdr:row>77</xdr:row>
      <xdr:rowOff>0</xdr:rowOff>
    </xdr:from>
    <xdr:to>
      <xdr:col>7</xdr:col>
      <xdr:colOff>97155</xdr:colOff>
      <xdr:row>78</xdr:row>
      <xdr:rowOff>93345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754E14A6-D6ED-464D-B3A8-A22D69316A60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77165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70</xdr:row>
      <xdr:rowOff>28575</xdr:rowOff>
    </xdr:from>
    <xdr:to>
      <xdr:col>5</xdr:col>
      <xdr:colOff>161925</xdr:colOff>
      <xdr:row>70</xdr:row>
      <xdr:rowOff>114300</xdr:rowOff>
    </xdr:to>
    <xdr:sp macro="" textlink="">
      <xdr:nvSpPr>
        <xdr:cNvPr id="11" name="WordArt 127">
          <a:extLst>
            <a:ext uri="{FF2B5EF4-FFF2-40B4-BE49-F238E27FC236}">
              <a16:creationId xmlns:a16="http://schemas.microsoft.com/office/drawing/2014/main" id="{DD5268A4-1F30-4A5C-9273-CA388D45CB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92780" y="109327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6</xdr:col>
      <xdr:colOff>76200</xdr:colOff>
      <xdr:row>49</xdr:row>
      <xdr:rowOff>28575</xdr:rowOff>
    </xdr:from>
    <xdr:to>
      <xdr:col>6</xdr:col>
      <xdr:colOff>161925</xdr:colOff>
      <xdr:row>49</xdr:row>
      <xdr:rowOff>114300</xdr:rowOff>
    </xdr:to>
    <xdr:sp macro="" textlink="">
      <xdr:nvSpPr>
        <xdr:cNvPr id="12" name="WordArt 128">
          <a:extLst>
            <a:ext uri="{FF2B5EF4-FFF2-40B4-BE49-F238E27FC236}">
              <a16:creationId xmlns:a16="http://schemas.microsoft.com/office/drawing/2014/main" id="{E75E073B-60BA-495C-98F2-527A5D691E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7732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6</xdr:col>
      <xdr:colOff>133350</xdr:colOff>
      <xdr:row>67</xdr:row>
      <xdr:rowOff>104775</xdr:rowOff>
    </xdr:from>
    <xdr:to>
      <xdr:col>7</xdr:col>
      <xdr:colOff>97155</xdr:colOff>
      <xdr:row>69</xdr:row>
      <xdr:rowOff>57149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57668577-20A7-474D-9B30-24D751A67051}"/>
            </a:ext>
          </a:extLst>
        </xdr:cNvPr>
        <xdr:cNvSpPr>
          <a:spLocks noChangeArrowheads="1"/>
        </xdr:cNvSpPr>
      </xdr:nvSpPr>
      <xdr:spPr bwMode="auto">
        <a:xfrm>
          <a:off x="3463290" y="10551795"/>
          <a:ext cx="17716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133350</xdr:colOff>
      <xdr:row>67</xdr:row>
      <xdr:rowOff>104775</xdr:rowOff>
    </xdr:from>
    <xdr:to>
      <xdr:col>7</xdr:col>
      <xdr:colOff>97155</xdr:colOff>
      <xdr:row>69</xdr:row>
      <xdr:rowOff>57149</xdr:rowOff>
    </xdr:to>
    <xdr:sp macro="" textlink="">
      <xdr:nvSpPr>
        <xdr:cNvPr id="14" name="Rectangle 17">
          <a:extLst>
            <a:ext uri="{FF2B5EF4-FFF2-40B4-BE49-F238E27FC236}">
              <a16:creationId xmlns:a16="http://schemas.microsoft.com/office/drawing/2014/main" id="{287460E3-9B22-4588-B107-A29FA858F5CA}"/>
            </a:ext>
          </a:extLst>
        </xdr:cNvPr>
        <xdr:cNvSpPr>
          <a:spLocks noChangeArrowheads="1"/>
        </xdr:cNvSpPr>
      </xdr:nvSpPr>
      <xdr:spPr bwMode="auto">
        <a:xfrm>
          <a:off x="3463290" y="10551795"/>
          <a:ext cx="17716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76200</xdr:colOff>
      <xdr:row>49</xdr:row>
      <xdr:rowOff>28575</xdr:rowOff>
    </xdr:from>
    <xdr:to>
      <xdr:col>32</xdr:col>
      <xdr:colOff>161925</xdr:colOff>
      <xdr:row>49</xdr:row>
      <xdr:rowOff>114300</xdr:rowOff>
    </xdr:to>
    <xdr:sp macro="" textlink="">
      <xdr:nvSpPr>
        <xdr:cNvPr id="15" name="WordArt 128">
          <a:extLst>
            <a:ext uri="{FF2B5EF4-FFF2-40B4-BE49-F238E27FC236}">
              <a16:creationId xmlns:a16="http://schemas.microsoft.com/office/drawing/2014/main" id="{CBE6AD42-5807-484F-A035-8D02289300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953500" y="7732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32</xdr:col>
      <xdr:colOff>133350</xdr:colOff>
      <xdr:row>77</xdr:row>
      <xdr:rowOff>0</xdr:rowOff>
    </xdr:from>
    <xdr:to>
      <xdr:col>33</xdr:col>
      <xdr:colOff>97155</xdr:colOff>
      <xdr:row>78</xdr:row>
      <xdr:rowOff>93345</xdr:rowOff>
    </xdr:to>
    <xdr:sp macro="" textlink="">
      <xdr:nvSpPr>
        <xdr:cNvPr id="16" name="Rectangle 8">
          <a:extLst>
            <a:ext uri="{FF2B5EF4-FFF2-40B4-BE49-F238E27FC236}">
              <a16:creationId xmlns:a16="http://schemas.microsoft.com/office/drawing/2014/main" id="{CC970EED-3860-4440-8505-A164DDD220B5}"/>
            </a:ext>
          </a:extLst>
        </xdr:cNvPr>
        <xdr:cNvSpPr>
          <a:spLocks noChangeArrowheads="1"/>
        </xdr:cNvSpPr>
      </xdr:nvSpPr>
      <xdr:spPr bwMode="auto">
        <a:xfrm>
          <a:off x="9010650" y="11971020"/>
          <a:ext cx="177165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76200</xdr:colOff>
      <xdr:row>57</xdr:row>
      <xdr:rowOff>28575</xdr:rowOff>
    </xdr:from>
    <xdr:to>
      <xdr:col>32</xdr:col>
      <xdr:colOff>161925</xdr:colOff>
      <xdr:row>57</xdr:row>
      <xdr:rowOff>114300</xdr:rowOff>
    </xdr:to>
    <xdr:sp macro="" textlink="">
      <xdr:nvSpPr>
        <xdr:cNvPr id="17" name="WordArt 128">
          <a:extLst>
            <a:ext uri="{FF2B5EF4-FFF2-40B4-BE49-F238E27FC236}">
              <a16:creationId xmlns:a16="http://schemas.microsoft.com/office/drawing/2014/main" id="{727699F9-A74D-4DAD-984B-83B8BB1B74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953500" y="895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32</xdr:col>
      <xdr:colOff>133350</xdr:colOff>
      <xdr:row>67</xdr:row>
      <xdr:rowOff>104775</xdr:rowOff>
    </xdr:from>
    <xdr:to>
      <xdr:col>33</xdr:col>
      <xdr:colOff>97155</xdr:colOff>
      <xdr:row>69</xdr:row>
      <xdr:rowOff>57149</xdr:rowOff>
    </xdr:to>
    <xdr:sp macro="" textlink="">
      <xdr:nvSpPr>
        <xdr:cNvPr id="18" name="Rectangle 8">
          <a:extLst>
            <a:ext uri="{FF2B5EF4-FFF2-40B4-BE49-F238E27FC236}">
              <a16:creationId xmlns:a16="http://schemas.microsoft.com/office/drawing/2014/main" id="{598604A6-EF8A-43FE-9A2D-8D3B17C73B38}"/>
            </a:ext>
          </a:extLst>
        </xdr:cNvPr>
        <xdr:cNvSpPr>
          <a:spLocks noChangeArrowheads="1"/>
        </xdr:cNvSpPr>
      </xdr:nvSpPr>
      <xdr:spPr bwMode="auto">
        <a:xfrm>
          <a:off x="9010650" y="10551795"/>
          <a:ext cx="17716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76200</xdr:colOff>
      <xdr:row>33</xdr:row>
      <xdr:rowOff>28575</xdr:rowOff>
    </xdr:from>
    <xdr:to>
      <xdr:col>32</xdr:col>
      <xdr:colOff>161925</xdr:colOff>
      <xdr:row>33</xdr:row>
      <xdr:rowOff>114300</xdr:rowOff>
    </xdr:to>
    <xdr:sp macro="" textlink="">
      <xdr:nvSpPr>
        <xdr:cNvPr id="19" name="WordArt 128">
          <a:extLst>
            <a:ext uri="{FF2B5EF4-FFF2-40B4-BE49-F238E27FC236}">
              <a16:creationId xmlns:a16="http://schemas.microsoft.com/office/drawing/2014/main" id="{DE26F5E3-4030-49F4-80A7-D58881EC19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953500" y="5293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32</xdr:col>
      <xdr:colOff>133350</xdr:colOff>
      <xdr:row>77</xdr:row>
      <xdr:rowOff>0</xdr:rowOff>
    </xdr:from>
    <xdr:to>
      <xdr:col>33</xdr:col>
      <xdr:colOff>97155</xdr:colOff>
      <xdr:row>78</xdr:row>
      <xdr:rowOff>93345</xdr:rowOff>
    </xdr:to>
    <xdr:sp macro="" textlink="">
      <xdr:nvSpPr>
        <xdr:cNvPr id="20" name="Rectangle 12">
          <a:extLst>
            <a:ext uri="{FF2B5EF4-FFF2-40B4-BE49-F238E27FC236}">
              <a16:creationId xmlns:a16="http://schemas.microsoft.com/office/drawing/2014/main" id="{D76B7AF3-9302-41A8-A877-338FB85B8FAA}"/>
            </a:ext>
          </a:extLst>
        </xdr:cNvPr>
        <xdr:cNvSpPr>
          <a:spLocks noChangeArrowheads="1"/>
        </xdr:cNvSpPr>
      </xdr:nvSpPr>
      <xdr:spPr bwMode="auto">
        <a:xfrm>
          <a:off x="9010650" y="11971020"/>
          <a:ext cx="177165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76200</xdr:colOff>
      <xdr:row>49</xdr:row>
      <xdr:rowOff>28575</xdr:rowOff>
    </xdr:from>
    <xdr:to>
      <xdr:col>32</xdr:col>
      <xdr:colOff>161925</xdr:colOff>
      <xdr:row>49</xdr:row>
      <xdr:rowOff>114300</xdr:rowOff>
    </xdr:to>
    <xdr:sp macro="" textlink="">
      <xdr:nvSpPr>
        <xdr:cNvPr id="21" name="WordArt 128">
          <a:extLst>
            <a:ext uri="{FF2B5EF4-FFF2-40B4-BE49-F238E27FC236}">
              <a16:creationId xmlns:a16="http://schemas.microsoft.com/office/drawing/2014/main" id="{37355D09-1F09-48C7-9F11-0C3A748F3C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953500" y="7732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 editAs="oneCell">
    <xdr:from>
      <xdr:col>32</xdr:col>
      <xdr:colOff>133350</xdr:colOff>
      <xdr:row>67</xdr:row>
      <xdr:rowOff>104775</xdr:rowOff>
    </xdr:from>
    <xdr:to>
      <xdr:col>33</xdr:col>
      <xdr:colOff>97155</xdr:colOff>
      <xdr:row>69</xdr:row>
      <xdr:rowOff>57149</xdr:rowOff>
    </xdr:to>
    <xdr:sp macro="" textlink="">
      <xdr:nvSpPr>
        <xdr:cNvPr id="22" name="Rectangle 16">
          <a:extLst>
            <a:ext uri="{FF2B5EF4-FFF2-40B4-BE49-F238E27FC236}">
              <a16:creationId xmlns:a16="http://schemas.microsoft.com/office/drawing/2014/main" id="{A1CE35E7-8155-45E4-A04C-40D846685966}"/>
            </a:ext>
          </a:extLst>
        </xdr:cNvPr>
        <xdr:cNvSpPr>
          <a:spLocks noChangeArrowheads="1"/>
        </xdr:cNvSpPr>
      </xdr:nvSpPr>
      <xdr:spPr bwMode="auto">
        <a:xfrm>
          <a:off x="9010650" y="10551795"/>
          <a:ext cx="17716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133350</xdr:colOff>
      <xdr:row>67</xdr:row>
      <xdr:rowOff>104775</xdr:rowOff>
    </xdr:from>
    <xdr:to>
      <xdr:col>33</xdr:col>
      <xdr:colOff>97155</xdr:colOff>
      <xdr:row>69</xdr:row>
      <xdr:rowOff>57149</xdr:rowOff>
    </xdr:to>
    <xdr:sp macro="" textlink="">
      <xdr:nvSpPr>
        <xdr:cNvPr id="23" name="Rectangle 17">
          <a:extLst>
            <a:ext uri="{FF2B5EF4-FFF2-40B4-BE49-F238E27FC236}">
              <a16:creationId xmlns:a16="http://schemas.microsoft.com/office/drawing/2014/main" id="{A5671A59-7203-4A6C-9C36-8755981F40CC}"/>
            </a:ext>
          </a:extLst>
        </xdr:cNvPr>
        <xdr:cNvSpPr>
          <a:spLocks noChangeArrowheads="1"/>
        </xdr:cNvSpPr>
      </xdr:nvSpPr>
      <xdr:spPr bwMode="auto">
        <a:xfrm>
          <a:off x="9010650" y="10551795"/>
          <a:ext cx="17716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76200</xdr:colOff>
      <xdr:row>57</xdr:row>
      <xdr:rowOff>28575</xdr:rowOff>
    </xdr:from>
    <xdr:to>
      <xdr:col>6</xdr:col>
      <xdr:colOff>161925</xdr:colOff>
      <xdr:row>57</xdr:row>
      <xdr:rowOff>114300</xdr:rowOff>
    </xdr:to>
    <xdr:sp macro="" textlink="">
      <xdr:nvSpPr>
        <xdr:cNvPr id="24" name="WordArt 132">
          <a:extLst>
            <a:ext uri="{FF2B5EF4-FFF2-40B4-BE49-F238E27FC236}">
              <a16:creationId xmlns:a16="http://schemas.microsoft.com/office/drawing/2014/main" id="{4AF0789D-C5C3-4A80-834E-63B18BD17E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895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3</xdr:col>
      <xdr:colOff>200026</xdr:colOff>
      <xdr:row>0</xdr:row>
      <xdr:rowOff>771525</xdr:rowOff>
    </xdr:from>
    <xdr:to>
      <xdr:col>3</xdr:col>
      <xdr:colOff>409575</xdr:colOff>
      <xdr:row>5</xdr:row>
      <xdr:rowOff>104775</xdr:rowOff>
    </xdr:to>
    <xdr:sp macro="" textlink="">
      <xdr:nvSpPr>
        <xdr:cNvPr id="25" name="PIJL-OMLAAG 1">
          <a:extLst>
            <a:ext uri="{FF2B5EF4-FFF2-40B4-BE49-F238E27FC236}">
              <a16:creationId xmlns:a16="http://schemas.microsoft.com/office/drawing/2014/main" id="{C59CB542-B412-4C28-9405-8BCE7D7CF239}"/>
            </a:ext>
          </a:extLst>
        </xdr:cNvPr>
        <xdr:cNvSpPr/>
      </xdr:nvSpPr>
      <xdr:spPr>
        <a:xfrm>
          <a:off x="2646046" y="771525"/>
          <a:ext cx="209549" cy="78867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6</xdr:col>
      <xdr:colOff>76200</xdr:colOff>
      <xdr:row>31</xdr:row>
      <xdr:rowOff>28575</xdr:rowOff>
    </xdr:from>
    <xdr:to>
      <xdr:col>6</xdr:col>
      <xdr:colOff>161925</xdr:colOff>
      <xdr:row>31</xdr:row>
      <xdr:rowOff>114300</xdr:rowOff>
    </xdr:to>
    <xdr:sp macro="" textlink="">
      <xdr:nvSpPr>
        <xdr:cNvPr id="26" name="WordArt 128">
          <a:extLst>
            <a:ext uri="{FF2B5EF4-FFF2-40B4-BE49-F238E27FC236}">
              <a16:creationId xmlns:a16="http://schemas.microsoft.com/office/drawing/2014/main" id="{5E4F9BCC-A749-4F54-B44F-B3A4352165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49891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3</xdr:row>
      <xdr:rowOff>104775</xdr:rowOff>
    </xdr:from>
    <xdr:ext cx="180975" cy="257175"/>
    <xdr:sp macro="" textlink="">
      <xdr:nvSpPr>
        <xdr:cNvPr id="27" name="Rectangle 8">
          <a:extLst>
            <a:ext uri="{FF2B5EF4-FFF2-40B4-BE49-F238E27FC236}">
              <a16:creationId xmlns:a16="http://schemas.microsoft.com/office/drawing/2014/main" id="{D56E4B93-1D5E-4B91-A233-0B7256833D6A}"/>
            </a:ext>
          </a:extLst>
        </xdr:cNvPr>
        <xdr:cNvSpPr>
          <a:spLocks noChangeArrowheads="1"/>
        </xdr:cNvSpPr>
      </xdr:nvSpPr>
      <xdr:spPr bwMode="auto">
        <a:xfrm>
          <a:off x="3463290" y="125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</xdr:row>
      <xdr:rowOff>104775</xdr:rowOff>
    </xdr:from>
    <xdr:ext cx="180975" cy="257175"/>
    <xdr:sp macro="" textlink="">
      <xdr:nvSpPr>
        <xdr:cNvPr id="28" name="Rectangle 16">
          <a:extLst>
            <a:ext uri="{FF2B5EF4-FFF2-40B4-BE49-F238E27FC236}">
              <a16:creationId xmlns:a16="http://schemas.microsoft.com/office/drawing/2014/main" id="{926137A0-DB51-4170-9D80-7F48E9E49365}"/>
            </a:ext>
          </a:extLst>
        </xdr:cNvPr>
        <xdr:cNvSpPr>
          <a:spLocks noChangeArrowheads="1"/>
        </xdr:cNvSpPr>
      </xdr:nvSpPr>
      <xdr:spPr bwMode="auto">
        <a:xfrm>
          <a:off x="3463290" y="125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</xdr:row>
      <xdr:rowOff>104775</xdr:rowOff>
    </xdr:from>
    <xdr:ext cx="180975" cy="257175"/>
    <xdr:sp macro="" textlink="">
      <xdr:nvSpPr>
        <xdr:cNvPr id="29" name="Rectangle 17">
          <a:extLst>
            <a:ext uri="{FF2B5EF4-FFF2-40B4-BE49-F238E27FC236}">
              <a16:creationId xmlns:a16="http://schemas.microsoft.com/office/drawing/2014/main" id="{A1DC19E4-F81F-49A7-8523-28EC4997B487}"/>
            </a:ext>
          </a:extLst>
        </xdr:cNvPr>
        <xdr:cNvSpPr>
          <a:spLocks noChangeArrowheads="1"/>
        </xdr:cNvSpPr>
      </xdr:nvSpPr>
      <xdr:spPr bwMode="auto">
        <a:xfrm>
          <a:off x="3463290" y="125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36</xdr:row>
      <xdr:rowOff>104775</xdr:rowOff>
    </xdr:from>
    <xdr:ext cx="180975" cy="257175"/>
    <xdr:sp macro="" textlink="">
      <xdr:nvSpPr>
        <xdr:cNvPr id="30" name="Rectangle 8">
          <a:extLst>
            <a:ext uri="{FF2B5EF4-FFF2-40B4-BE49-F238E27FC236}">
              <a16:creationId xmlns:a16="http://schemas.microsoft.com/office/drawing/2014/main" id="{6629992C-490E-46BE-AE3E-0D47C2FDA4DC}"/>
            </a:ext>
          </a:extLst>
        </xdr:cNvPr>
        <xdr:cNvSpPr>
          <a:spLocks noChangeArrowheads="1"/>
        </xdr:cNvSpPr>
      </xdr:nvSpPr>
      <xdr:spPr bwMode="auto">
        <a:xfrm>
          <a:off x="3463290" y="5827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36</xdr:row>
      <xdr:rowOff>104775</xdr:rowOff>
    </xdr:from>
    <xdr:ext cx="180975" cy="257175"/>
    <xdr:sp macro="" textlink="">
      <xdr:nvSpPr>
        <xdr:cNvPr id="31" name="Rectangle 16">
          <a:extLst>
            <a:ext uri="{FF2B5EF4-FFF2-40B4-BE49-F238E27FC236}">
              <a16:creationId xmlns:a16="http://schemas.microsoft.com/office/drawing/2014/main" id="{9CFBB793-04CD-4136-A06D-DA525FF5CEE5}"/>
            </a:ext>
          </a:extLst>
        </xdr:cNvPr>
        <xdr:cNvSpPr>
          <a:spLocks noChangeArrowheads="1"/>
        </xdr:cNvSpPr>
      </xdr:nvSpPr>
      <xdr:spPr bwMode="auto">
        <a:xfrm>
          <a:off x="3463290" y="5827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36</xdr:row>
      <xdr:rowOff>104775</xdr:rowOff>
    </xdr:from>
    <xdr:ext cx="180975" cy="257175"/>
    <xdr:sp macro="" textlink="">
      <xdr:nvSpPr>
        <xdr:cNvPr id="32" name="Rectangle 17">
          <a:extLst>
            <a:ext uri="{FF2B5EF4-FFF2-40B4-BE49-F238E27FC236}">
              <a16:creationId xmlns:a16="http://schemas.microsoft.com/office/drawing/2014/main" id="{B077F34B-DADA-4104-9D0C-16C6C1D62B06}"/>
            </a:ext>
          </a:extLst>
        </xdr:cNvPr>
        <xdr:cNvSpPr>
          <a:spLocks noChangeArrowheads="1"/>
        </xdr:cNvSpPr>
      </xdr:nvSpPr>
      <xdr:spPr bwMode="auto">
        <a:xfrm>
          <a:off x="3463290" y="5827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77</xdr:row>
      <xdr:rowOff>0</xdr:rowOff>
    </xdr:from>
    <xdr:ext cx="180975" cy="257175"/>
    <xdr:sp macro="" textlink="">
      <xdr:nvSpPr>
        <xdr:cNvPr id="33" name="Rectangle 8">
          <a:extLst>
            <a:ext uri="{FF2B5EF4-FFF2-40B4-BE49-F238E27FC236}">
              <a16:creationId xmlns:a16="http://schemas.microsoft.com/office/drawing/2014/main" id="{A7824F69-F7E1-427D-A54B-2BD7A50EC975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77</xdr:row>
      <xdr:rowOff>0</xdr:rowOff>
    </xdr:from>
    <xdr:ext cx="180975" cy="257175"/>
    <xdr:sp macro="" textlink="">
      <xdr:nvSpPr>
        <xdr:cNvPr id="34" name="Rectangle 16">
          <a:extLst>
            <a:ext uri="{FF2B5EF4-FFF2-40B4-BE49-F238E27FC236}">
              <a16:creationId xmlns:a16="http://schemas.microsoft.com/office/drawing/2014/main" id="{53883665-49B6-4BFF-A13E-E728DEBDD4FF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77</xdr:row>
      <xdr:rowOff>0</xdr:rowOff>
    </xdr:from>
    <xdr:ext cx="180975" cy="257175"/>
    <xdr:sp macro="" textlink="">
      <xdr:nvSpPr>
        <xdr:cNvPr id="35" name="Rectangle 17">
          <a:extLst>
            <a:ext uri="{FF2B5EF4-FFF2-40B4-BE49-F238E27FC236}">
              <a16:creationId xmlns:a16="http://schemas.microsoft.com/office/drawing/2014/main" id="{F3CBDB65-BD06-41B1-89FA-6AE978A5BD79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0</xdr:rowOff>
    </xdr:from>
    <xdr:ext cx="180975" cy="257175"/>
    <xdr:sp macro="" textlink="">
      <xdr:nvSpPr>
        <xdr:cNvPr id="36" name="Rectangle 8">
          <a:extLst>
            <a:ext uri="{FF2B5EF4-FFF2-40B4-BE49-F238E27FC236}">
              <a16:creationId xmlns:a16="http://schemas.microsoft.com/office/drawing/2014/main" id="{FF989938-91DC-4B1B-82DF-D394AA4EB020}"/>
            </a:ext>
          </a:extLst>
        </xdr:cNvPr>
        <xdr:cNvSpPr>
          <a:spLocks noChangeArrowheads="1"/>
        </xdr:cNvSpPr>
      </xdr:nvSpPr>
      <xdr:spPr bwMode="auto">
        <a:xfrm>
          <a:off x="3463290" y="48082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0</xdr:rowOff>
    </xdr:from>
    <xdr:ext cx="180975" cy="257175"/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D420AC9C-81D6-4EF8-AA07-F08D997D710A}"/>
            </a:ext>
          </a:extLst>
        </xdr:cNvPr>
        <xdr:cNvSpPr>
          <a:spLocks noChangeArrowheads="1"/>
        </xdr:cNvSpPr>
      </xdr:nvSpPr>
      <xdr:spPr bwMode="auto">
        <a:xfrm>
          <a:off x="3463290" y="48082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0</xdr:rowOff>
    </xdr:from>
    <xdr:ext cx="180975" cy="257175"/>
    <xdr:sp macro="" textlink="">
      <xdr:nvSpPr>
        <xdr:cNvPr id="38" name="Rectangle 17">
          <a:extLst>
            <a:ext uri="{FF2B5EF4-FFF2-40B4-BE49-F238E27FC236}">
              <a16:creationId xmlns:a16="http://schemas.microsoft.com/office/drawing/2014/main" id="{E1364193-DD49-4C89-9406-D5F627C4EDAB}"/>
            </a:ext>
          </a:extLst>
        </xdr:cNvPr>
        <xdr:cNvSpPr>
          <a:spLocks noChangeArrowheads="1"/>
        </xdr:cNvSpPr>
      </xdr:nvSpPr>
      <xdr:spPr bwMode="auto">
        <a:xfrm>
          <a:off x="3463290" y="48082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34</xdr:row>
      <xdr:rowOff>104775</xdr:rowOff>
    </xdr:from>
    <xdr:ext cx="180975" cy="257175"/>
    <xdr:sp macro="" textlink="">
      <xdr:nvSpPr>
        <xdr:cNvPr id="39" name="Rectangle 8">
          <a:extLst>
            <a:ext uri="{FF2B5EF4-FFF2-40B4-BE49-F238E27FC236}">
              <a16:creationId xmlns:a16="http://schemas.microsoft.com/office/drawing/2014/main" id="{D4EB0238-BA2F-4EFB-BA5C-E178A5D71CBA}"/>
            </a:ext>
          </a:extLst>
        </xdr:cNvPr>
        <xdr:cNvSpPr>
          <a:spLocks noChangeArrowheads="1"/>
        </xdr:cNvSpPr>
      </xdr:nvSpPr>
      <xdr:spPr bwMode="auto">
        <a:xfrm>
          <a:off x="3463290" y="552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34</xdr:row>
      <xdr:rowOff>104775</xdr:rowOff>
    </xdr:from>
    <xdr:ext cx="180975" cy="257175"/>
    <xdr:sp macro="" textlink="">
      <xdr:nvSpPr>
        <xdr:cNvPr id="40" name="Rectangle 16">
          <a:extLst>
            <a:ext uri="{FF2B5EF4-FFF2-40B4-BE49-F238E27FC236}">
              <a16:creationId xmlns:a16="http://schemas.microsoft.com/office/drawing/2014/main" id="{5166FDC9-8E2C-4E80-BB82-156471802DBD}"/>
            </a:ext>
          </a:extLst>
        </xdr:cNvPr>
        <xdr:cNvSpPr>
          <a:spLocks noChangeArrowheads="1"/>
        </xdr:cNvSpPr>
      </xdr:nvSpPr>
      <xdr:spPr bwMode="auto">
        <a:xfrm>
          <a:off x="3463290" y="552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34</xdr:row>
      <xdr:rowOff>104775</xdr:rowOff>
    </xdr:from>
    <xdr:ext cx="180975" cy="257175"/>
    <xdr:sp macro="" textlink="">
      <xdr:nvSpPr>
        <xdr:cNvPr id="41" name="Rectangle 17">
          <a:extLst>
            <a:ext uri="{FF2B5EF4-FFF2-40B4-BE49-F238E27FC236}">
              <a16:creationId xmlns:a16="http://schemas.microsoft.com/office/drawing/2014/main" id="{13EF6FDA-7346-49E4-B2F3-AF741ACD6263}"/>
            </a:ext>
          </a:extLst>
        </xdr:cNvPr>
        <xdr:cNvSpPr>
          <a:spLocks noChangeArrowheads="1"/>
        </xdr:cNvSpPr>
      </xdr:nvSpPr>
      <xdr:spPr bwMode="auto">
        <a:xfrm>
          <a:off x="3463290" y="552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34</xdr:row>
      <xdr:rowOff>0</xdr:rowOff>
    </xdr:from>
    <xdr:ext cx="180975" cy="257175"/>
    <xdr:sp macro="" textlink="">
      <xdr:nvSpPr>
        <xdr:cNvPr id="42" name="Rectangle 8">
          <a:extLst>
            <a:ext uri="{FF2B5EF4-FFF2-40B4-BE49-F238E27FC236}">
              <a16:creationId xmlns:a16="http://schemas.microsoft.com/office/drawing/2014/main" id="{AD4BA456-6E67-4CB0-8096-FCAA2FCB8040}"/>
            </a:ext>
          </a:extLst>
        </xdr:cNvPr>
        <xdr:cNvSpPr>
          <a:spLocks noChangeArrowheads="1"/>
        </xdr:cNvSpPr>
      </xdr:nvSpPr>
      <xdr:spPr bwMode="auto">
        <a:xfrm>
          <a:off x="3463290" y="5417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34</xdr:row>
      <xdr:rowOff>0</xdr:rowOff>
    </xdr:from>
    <xdr:ext cx="180975" cy="257175"/>
    <xdr:sp macro="" textlink="">
      <xdr:nvSpPr>
        <xdr:cNvPr id="43" name="Rectangle 16">
          <a:extLst>
            <a:ext uri="{FF2B5EF4-FFF2-40B4-BE49-F238E27FC236}">
              <a16:creationId xmlns:a16="http://schemas.microsoft.com/office/drawing/2014/main" id="{CF3ABED7-1A87-46EB-B2A5-5E23E767DCFB}"/>
            </a:ext>
          </a:extLst>
        </xdr:cNvPr>
        <xdr:cNvSpPr>
          <a:spLocks noChangeArrowheads="1"/>
        </xdr:cNvSpPr>
      </xdr:nvSpPr>
      <xdr:spPr bwMode="auto">
        <a:xfrm>
          <a:off x="3463290" y="5417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34</xdr:row>
      <xdr:rowOff>0</xdr:rowOff>
    </xdr:from>
    <xdr:ext cx="180975" cy="257175"/>
    <xdr:sp macro="" textlink="">
      <xdr:nvSpPr>
        <xdr:cNvPr id="44" name="Rectangle 17">
          <a:extLst>
            <a:ext uri="{FF2B5EF4-FFF2-40B4-BE49-F238E27FC236}">
              <a16:creationId xmlns:a16="http://schemas.microsoft.com/office/drawing/2014/main" id="{A3B78591-91FF-4447-9655-70114BAAEEF7}"/>
            </a:ext>
          </a:extLst>
        </xdr:cNvPr>
        <xdr:cNvSpPr>
          <a:spLocks noChangeArrowheads="1"/>
        </xdr:cNvSpPr>
      </xdr:nvSpPr>
      <xdr:spPr bwMode="auto">
        <a:xfrm>
          <a:off x="3463290" y="5417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45" name="Rectangle 8">
          <a:extLst>
            <a:ext uri="{FF2B5EF4-FFF2-40B4-BE49-F238E27FC236}">
              <a16:creationId xmlns:a16="http://schemas.microsoft.com/office/drawing/2014/main" id="{004ECEC4-7A22-4D9A-8963-E8933A94D5D2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46" name="Rectangle 16">
          <a:extLst>
            <a:ext uri="{FF2B5EF4-FFF2-40B4-BE49-F238E27FC236}">
              <a16:creationId xmlns:a16="http://schemas.microsoft.com/office/drawing/2014/main" id="{5B4E79DE-C4C8-403F-A37C-1FA65488CD89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47" name="Rectangle 17">
          <a:extLst>
            <a:ext uri="{FF2B5EF4-FFF2-40B4-BE49-F238E27FC236}">
              <a16:creationId xmlns:a16="http://schemas.microsoft.com/office/drawing/2014/main" id="{EFA6DA64-14C8-4A6C-93E5-08B1F6021C9F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48" name="Rectangle 8">
          <a:extLst>
            <a:ext uri="{FF2B5EF4-FFF2-40B4-BE49-F238E27FC236}">
              <a16:creationId xmlns:a16="http://schemas.microsoft.com/office/drawing/2014/main" id="{C445CF5E-A77B-46F7-B411-F4AD9C949189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49" name="Rectangle 16">
          <a:extLst>
            <a:ext uri="{FF2B5EF4-FFF2-40B4-BE49-F238E27FC236}">
              <a16:creationId xmlns:a16="http://schemas.microsoft.com/office/drawing/2014/main" id="{5B2FBE6A-BA14-4201-84D9-4B874C776CE6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50" name="Rectangle 17">
          <a:extLst>
            <a:ext uri="{FF2B5EF4-FFF2-40B4-BE49-F238E27FC236}">
              <a16:creationId xmlns:a16="http://schemas.microsoft.com/office/drawing/2014/main" id="{4BF4D589-FCDB-4B95-8157-D6C4ED30FFE5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77</xdr:row>
      <xdr:rowOff>0</xdr:rowOff>
    </xdr:from>
    <xdr:ext cx="180975" cy="257175"/>
    <xdr:sp macro="" textlink="">
      <xdr:nvSpPr>
        <xdr:cNvPr id="51" name="Rectangle 8">
          <a:extLst>
            <a:ext uri="{FF2B5EF4-FFF2-40B4-BE49-F238E27FC236}">
              <a16:creationId xmlns:a16="http://schemas.microsoft.com/office/drawing/2014/main" id="{4876E3F6-149C-41E3-B1E9-AB04A8A32F5B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77</xdr:row>
      <xdr:rowOff>0</xdr:rowOff>
    </xdr:from>
    <xdr:ext cx="180975" cy="257175"/>
    <xdr:sp macro="" textlink="">
      <xdr:nvSpPr>
        <xdr:cNvPr id="52" name="Rectangle 16">
          <a:extLst>
            <a:ext uri="{FF2B5EF4-FFF2-40B4-BE49-F238E27FC236}">
              <a16:creationId xmlns:a16="http://schemas.microsoft.com/office/drawing/2014/main" id="{5D390E36-988B-4CB3-9A56-8E9C29153528}"/>
            </a:ext>
          </a:extLst>
        </xdr:cNvPr>
        <xdr:cNvSpPr>
          <a:spLocks noChangeArrowheads="1"/>
        </xdr:cNvSpPr>
      </xdr:nvSpPr>
      <xdr:spPr bwMode="auto">
        <a:xfrm>
          <a:off x="3463290" y="11971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140970</xdr:colOff>
      <xdr:row>77</xdr:row>
      <xdr:rowOff>0</xdr:rowOff>
    </xdr:from>
    <xdr:ext cx="180975" cy="257175"/>
    <xdr:sp macro="" textlink="">
      <xdr:nvSpPr>
        <xdr:cNvPr id="53" name="Rectangle 17">
          <a:extLst>
            <a:ext uri="{FF2B5EF4-FFF2-40B4-BE49-F238E27FC236}">
              <a16:creationId xmlns:a16="http://schemas.microsoft.com/office/drawing/2014/main" id="{B6EEF1CA-26C7-4965-9DA1-8719BE110C4F}"/>
            </a:ext>
          </a:extLst>
        </xdr:cNvPr>
        <xdr:cNvSpPr>
          <a:spLocks noChangeArrowheads="1"/>
        </xdr:cNvSpPr>
      </xdr:nvSpPr>
      <xdr:spPr bwMode="auto">
        <a:xfrm>
          <a:off x="3470910" y="11971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54" name="Rectangle 8">
          <a:extLst>
            <a:ext uri="{FF2B5EF4-FFF2-40B4-BE49-F238E27FC236}">
              <a16:creationId xmlns:a16="http://schemas.microsoft.com/office/drawing/2014/main" id="{18205ACC-C59D-4A8E-91E0-FEEAD72752FD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55" name="Rectangle 16">
          <a:extLst>
            <a:ext uri="{FF2B5EF4-FFF2-40B4-BE49-F238E27FC236}">
              <a16:creationId xmlns:a16="http://schemas.microsoft.com/office/drawing/2014/main" id="{150FA73C-BD9D-4FBE-9CCB-D4D95CB3F335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56" name="Rectangle 17">
          <a:extLst>
            <a:ext uri="{FF2B5EF4-FFF2-40B4-BE49-F238E27FC236}">
              <a16:creationId xmlns:a16="http://schemas.microsoft.com/office/drawing/2014/main" id="{29A3AE32-D13B-45CA-AEE7-47B0A57AE69E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80</xdr:row>
      <xdr:rowOff>104775</xdr:rowOff>
    </xdr:from>
    <xdr:ext cx="180975" cy="257175"/>
    <xdr:sp macro="" textlink="">
      <xdr:nvSpPr>
        <xdr:cNvPr id="57" name="Rectangle 8">
          <a:extLst>
            <a:ext uri="{FF2B5EF4-FFF2-40B4-BE49-F238E27FC236}">
              <a16:creationId xmlns:a16="http://schemas.microsoft.com/office/drawing/2014/main" id="{28227D9A-A9C4-4EB6-852E-BA36C5FC5975}"/>
            </a:ext>
          </a:extLst>
        </xdr:cNvPr>
        <xdr:cNvSpPr>
          <a:spLocks noChangeArrowheads="1"/>
        </xdr:cNvSpPr>
      </xdr:nvSpPr>
      <xdr:spPr bwMode="auto">
        <a:xfrm>
          <a:off x="3463290" y="1253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80</xdr:row>
      <xdr:rowOff>104775</xdr:rowOff>
    </xdr:from>
    <xdr:ext cx="180975" cy="257175"/>
    <xdr:sp macro="" textlink="">
      <xdr:nvSpPr>
        <xdr:cNvPr id="58" name="Rectangle 16">
          <a:extLst>
            <a:ext uri="{FF2B5EF4-FFF2-40B4-BE49-F238E27FC236}">
              <a16:creationId xmlns:a16="http://schemas.microsoft.com/office/drawing/2014/main" id="{B055B5DE-3742-41FE-97BF-C01F0A60F8EA}"/>
            </a:ext>
          </a:extLst>
        </xdr:cNvPr>
        <xdr:cNvSpPr>
          <a:spLocks noChangeArrowheads="1"/>
        </xdr:cNvSpPr>
      </xdr:nvSpPr>
      <xdr:spPr bwMode="auto">
        <a:xfrm>
          <a:off x="3463290" y="1253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80</xdr:row>
      <xdr:rowOff>104775</xdr:rowOff>
    </xdr:from>
    <xdr:ext cx="180975" cy="257175"/>
    <xdr:sp macro="" textlink="">
      <xdr:nvSpPr>
        <xdr:cNvPr id="59" name="Rectangle 17">
          <a:extLst>
            <a:ext uri="{FF2B5EF4-FFF2-40B4-BE49-F238E27FC236}">
              <a16:creationId xmlns:a16="http://schemas.microsoft.com/office/drawing/2014/main" id="{A8FE9756-2E01-4C9F-92F1-A0B329697D5C}"/>
            </a:ext>
          </a:extLst>
        </xdr:cNvPr>
        <xdr:cNvSpPr>
          <a:spLocks noChangeArrowheads="1"/>
        </xdr:cNvSpPr>
      </xdr:nvSpPr>
      <xdr:spPr bwMode="auto">
        <a:xfrm>
          <a:off x="3463290" y="1253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41</xdr:row>
      <xdr:rowOff>0</xdr:rowOff>
    </xdr:from>
    <xdr:ext cx="180975" cy="257175"/>
    <xdr:sp macro="" textlink="">
      <xdr:nvSpPr>
        <xdr:cNvPr id="60" name="Rectangle 8">
          <a:extLst>
            <a:ext uri="{FF2B5EF4-FFF2-40B4-BE49-F238E27FC236}">
              <a16:creationId xmlns:a16="http://schemas.microsoft.com/office/drawing/2014/main" id="{EA2BAAFB-51A4-45F7-A6B6-58E85C336EC1}"/>
            </a:ext>
          </a:extLst>
        </xdr:cNvPr>
        <xdr:cNvSpPr>
          <a:spLocks noChangeArrowheads="1"/>
        </xdr:cNvSpPr>
      </xdr:nvSpPr>
      <xdr:spPr bwMode="auto">
        <a:xfrm>
          <a:off x="3463290" y="6484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41</xdr:row>
      <xdr:rowOff>0</xdr:rowOff>
    </xdr:from>
    <xdr:ext cx="180975" cy="257175"/>
    <xdr:sp macro="" textlink="">
      <xdr:nvSpPr>
        <xdr:cNvPr id="61" name="Rectangle 16">
          <a:extLst>
            <a:ext uri="{FF2B5EF4-FFF2-40B4-BE49-F238E27FC236}">
              <a16:creationId xmlns:a16="http://schemas.microsoft.com/office/drawing/2014/main" id="{9A04E3FB-47FB-4F7C-A7DE-656D1E2EEFA5}"/>
            </a:ext>
          </a:extLst>
        </xdr:cNvPr>
        <xdr:cNvSpPr>
          <a:spLocks noChangeArrowheads="1"/>
        </xdr:cNvSpPr>
      </xdr:nvSpPr>
      <xdr:spPr bwMode="auto">
        <a:xfrm>
          <a:off x="3463290" y="6484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41</xdr:row>
      <xdr:rowOff>0</xdr:rowOff>
    </xdr:from>
    <xdr:ext cx="180975" cy="257175"/>
    <xdr:sp macro="" textlink="">
      <xdr:nvSpPr>
        <xdr:cNvPr id="62" name="Rectangle 17">
          <a:extLst>
            <a:ext uri="{FF2B5EF4-FFF2-40B4-BE49-F238E27FC236}">
              <a16:creationId xmlns:a16="http://schemas.microsoft.com/office/drawing/2014/main" id="{F4D3152B-A4B6-4321-AFF3-60923A0AE1FD}"/>
            </a:ext>
          </a:extLst>
        </xdr:cNvPr>
        <xdr:cNvSpPr>
          <a:spLocks noChangeArrowheads="1"/>
        </xdr:cNvSpPr>
      </xdr:nvSpPr>
      <xdr:spPr bwMode="auto">
        <a:xfrm>
          <a:off x="3463290" y="6484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4</xdr:row>
      <xdr:rowOff>28575</xdr:rowOff>
    </xdr:from>
    <xdr:to>
      <xdr:col>6</xdr:col>
      <xdr:colOff>161925</xdr:colOff>
      <xdr:row>4</xdr:row>
      <xdr:rowOff>114300</xdr:rowOff>
    </xdr:to>
    <xdr:sp macro="" textlink="">
      <xdr:nvSpPr>
        <xdr:cNvPr id="63" name="WordArt 128">
          <a:extLst>
            <a:ext uri="{FF2B5EF4-FFF2-40B4-BE49-F238E27FC236}">
              <a16:creationId xmlns:a16="http://schemas.microsoft.com/office/drawing/2014/main" id="{E557320B-C9A3-438B-A25E-5E7D09C785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133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6</xdr:col>
      <xdr:colOff>76200</xdr:colOff>
      <xdr:row>33</xdr:row>
      <xdr:rowOff>28575</xdr:rowOff>
    </xdr:from>
    <xdr:to>
      <xdr:col>6</xdr:col>
      <xdr:colOff>161925</xdr:colOff>
      <xdr:row>33</xdr:row>
      <xdr:rowOff>114300</xdr:rowOff>
    </xdr:to>
    <xdr:sp macro="" textlink="">
      <xdr:nvSpPr>
        <xdr:cNvPr id="64" name="WordArt 128">
          <a:extLst>
            <a:ext uri="{FF2B5EF4-FFF2-40B4-BE49-F238E27FC236}">
              <a16:creationId xmlns:a16="http://schemas.microsoft.com/office/drawing/2014/main" id="{A999946A-6308-423C-9726-43DE4154A3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5293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twoCellAnchor>
    <xdr:from>
      <xdr:col>6</xdr:col>
      <xdr:colOff>76200</xdr:colOff>
      <xdr:row>33</xdr:row>
      <xdr:rowOff>28575</xdr:rowOff>
    </xdr:from>
    <xdr:to>
      <xdr:col>6</xdr:col>
      <xdr:colOff>161925</xdr:colOff>
      <xdr:row>33</xdr:row>
      <xdr:rowOff>114300</xdr:rowOff>
    </xdr:to>
    <xdr:sp macro="" textlink="">
      <xdr:nvSpPr>
        <xdr:cNvPr id="65" name="WordArt 128">
          <a:extLst>
            <a:ext uri="{FF2B5EF4-FFF2-40B4-BE49-F238E27FC236}">
              <a16:creationId xmlns:a16="http://schemas.microsoft.com/office/drawing/2014/main" id="{BC6775B6-B067-4AB5-9886-531813BA62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5293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30</xdr:row>
      <xdr:rowOff>104775</xdr:rowOff>
    </xdr:from>
    <xdr:ext cx="180975" cy="257175"/>
    <xdr:sp macro="" textlink="">
      <xdr:nvSpPr>
        <xdr:cNvPr id="66" name="Rectangle 8">
          <a:extLst>
            <a:ext uri="{FF2B5EF4-FFF2-40B4-BE49-F238E27FC236}">
              <a16:creationId xmlns:a16="http://schemas.microsoft.com/office/drawing/2014/main" id="{4707795F-7E8D-4EDE-AB4F-8E0D3A8181F0}"/>
            </a:ext>
          </a:extLst>
        </xdr:cNvPr>
        <xdr:cNvSpPr>
          <a:spLocks noChangeArrowheads="1"/>
        </xdr:cNvSpPr>
      </xdr:nvSpPr>
      <xdr:spPr bwMode="auto">
        <a:xfrm>
          <a:off x="3463290" y="491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104775</xdr:rowOff>
    </xdr:from>
    <xdr:ext cx="180975" cy="257175"/>
    <xdr:sp macro="" textlink="">
      <xdr:nvSpPr>
        <xdr:cNvPr id="67" name="Rectangle 16">
          <a:extLst>
            <a:ext uri="{FF2B5EF4-FFF2-40B4-BE49-F238E27FC236}">
              <a16:creationId xmlns:a16="http://schemas.microsoft.com/office/drawing/2014/main" id="{08524B19-D9F8-43C0-A4E4-1D1CF0479B7A}"/>
            </a:ext>
          </a:extLst>
        </xdr:cNvPr>
        <xdr:cNvSpPr>
          <a:spLocks noChangeArrowheads="1"/>
        </xdr:cNvSpPr>
      </xdr:nvSpPr>
      <xdr:spPr bwMode="auto">
        <a:xfrm>
          <a:off x="3463290" y="491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104775</xdr:rowOff>
    </xdr:from>
    <xdr:ext cx="180975" cy="257175"/>
    <xdr:sp macro="" textlink="">
      <xdr:nvSpPr>
        <xdr:cNvPr id="68" name="Rectangle 17">
          <a:extLst>
            <a:ext uri="{FF2B5EF4-FFF2-40B4-BE49-F238E27FC236}">
              <a16:creationId xmlns:a16="http://schemas.microsoft.com/office/drawing/2014/main" id="{8F4D8628-0330-4AC6-9CBC-C0E9CB2BBD4B}"/>
            </a:ext>
          </a:extLst>
        </xdr:cNvPr>
        <xdr:cNvSpPr>
          <a:spLocks noChangeArrowheads="1"/>
        </xdr:cNvSpPr>
      </xdr:nvSpPr>
      <xdr:spPr bwMode="auto">
        <a:xfrm>
          <a:off x="3463290" y="491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104775</xdr:rowOff>
    </xdr:from>
    <xdr:ext cx="180975" cy="257175"/>
    <xdr:sp macro="" textlink="">
      <xdr:nvSpPr>
        <xdr:cNvPr id="69" name="Rectangle 8">
          <a:extLst>
            <a:ext uri="{FF2B5EF4-FFF2-40B4-BE49-F238E27FC236}">
              <a16:creationId xmlns:a16="http://schemas.microsoft.com/office/drawing/2014/main" id="{66A84CDB-86FD-4E7F-A761-271E8F1DED9B}"/>
            </a:ext>
          </a:extLst>
        </xdr:cNvPr>
        <xdr:cNvSpPr>
          <a:spLocks noChangeArrowheads="1"/>
        </xdr:cNvSpPr>
      </xdr:nvSpPr>
      <xdr:spPr bwMode="auto">
        <a:xfrm>
          <a:off x="3463290" y="491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104775</xdr:rowOff>
    </xdr:from>
    <xdr:ext cx="180975" cy="257175"/>
    <xdr:sp macro="" textlink="">
      <xdr:nvSpPr>
        <xdr:cNvPr id="70" name="Rectangle 16">
          <a:extLst>
            <a:ext uri="{FF2B5EF4-FFF2-40B4-BE49-F238E27FC236}">
              <a16:creationId xmlns:a16="http://schemas.microsoft.com/office/drawing/2014/main" id="{C664FD58-7EBF-47C3-B947-5BCC7601CF0A}"/>
            </a:ext>
          </a:extLst>
        </xdr:cNvPr>
        <xdr:cNvSpPr>
          <a:spLocks noChangeArrowheads="1"/>
        </xdr:cNvSpPr>
      </xdr:nvSpPr>
      <xdr:spPr bwMode="auto">
        <a:xfrm>
          <a:off x="3463290" y="491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30</xdr:row>
      <xdr:rowOff>104775</xdr:rowOff>
    </xdr:from>
    <xdr:ext cx="180975" cy="257175"/>
    <xdr:sp macro="" textlink="">
      <xdr:nvSpPr>
        <xdr:cNvPr id="71" name="Rectangle 17">
          <a:extLst>
            <a:ext uri="{FF2B5EF4-FFF2-40B4-BE49-F238E27FC236}">
              <a16:creationId xmlns:a16="http://schemas.microsoft.com/office/drawing/2014/main" id="{3A878D14-5E2B-4AC1-82EE-AC81DF0BD305}"/>
            </a:ext>
          </a:extLst>
        </xdr:cNvPr>
        <xdr:cNvSpPr>
          <a:spLocks noChangeArrowheads="1"/>
        </xdr:cNvSpPr>
      </xdr:nvSpPr>
      <xdr:spPr bwMode="auto">
        <a:xfrm>
          <a:off x="3463290" y="491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41</xdr:row>
      <xdr:rowOff>0</xdr:rowOff>
    </xdr:from>
    <xdr:ext cx="180975" cy="257175"/>
    <xdr:sp macro="" textlink="">
      <xdr:nvSpPr>
        <xdr:cNvPr id="72" name="Rectangle 8">
          <a:extLst>
            <a:ext uri="{FF2B5EF4-FFF2-40B4-BE49-F238E27FC236}">
              <a16:creationId xmlns:a16="http://schemas.microsoft.com/office/drawing/2014/main" id="{56FB889F-4EFF-4E6A-821A-6EA4973CCB2D}"/>
            </a:ext>
          </a:extLst>
        </xdr:cNvPr>
        <xdr:cNvSpPr>
          <a:spLocks noChangeArrowheads="1"/>
        </xdr:cNvSpPr>
      </xdr:nvSpPr>
      <xdr:spPr bwMode="auto">
        <a:xfrm>
          <a:off x="3463290" y="6484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41</xdr:row>
      <xdr:rowOff>0</xdr:rowOff>
    </xdr:from>
    <xdr:ext cx="180975" cy="257175"/>
    <xdr:sp macro="" textlink="">
      <xdr:nvSpPr>
        <xdr:cNvPr id="73" name="Rectangle 16">
          <a:extLst>
            <a:ext uri="{FF2B5EF4-FFF2-40B4-BE49-F238E27FC236}">
              <a16:creationId xmlns:a16="http://schemas.microsoft.com/office/drawing/2014/main" id="{0C6B7E10-1896-4CBA-A75D-9B10E154227B}"/>
            </a:ext>
          </a:extLst>
        </xdr:cNvPr>
        <xdr:cNvSpPr>
          <a:spLocks noChangeArrowheads="1"/>
        </xdr:cNvSpPr>
      </xdr:nvSpPr>
      <xdr:spPr bwMode="auto">
        <a:xfrm>
          <a:off x="3463290" y="6484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41</xdr:row>
      <xdr:rowOff>0</xdr:rowOff>
    </xdr:from>
    <xdr:ext cx="180975" cy="257175"/>
    <xdr:sp macro="" textlink="">
      <xdr:nvSpPr>
        <xdr:cNvPr id="74" name="Rectangle 17">
          <a:extLst>
            <a:ext uri="{FF2B5EF4-FFF2-40B4-BE49-F238E27FC236}">
              <a16:creationId xmlns:a16="http://schemas.microsoft.com/office/drawing/2014/main" id="{731AF01B-C82E-4912-AE57-C3D0E6596A74}"/>
            </a:ext>
          </a:extLst>
        </xdr:cNvPr>
        <xdr:cNvSpPr>
          <a:spLocks noChangeArrowheads="1"/>
        </xdr:cNvSpPr>
      </xdr:nvSpPr>
      <xdr:spPr bwMode="auto">
        <a:xfrm>
          <a:off x="3463290" y="6484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75" name="Rectangle 8">
          <a:extLst>
            <a:ext uri="{FF2B5EF4-FFF2-40B4-BE49-F238E27FC236}">
              <a16:creationId xmlns:a16="http://schemas.microsoft.com/office/drawing/2014/main" id="{4893A824-E696-4170-886C-55B3997F53E6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76" name="Rectangle 16">
          <a:extLst>
            <a:ext uri="{FF2B5EF4-FFF2-40B4-BE49-F238E27FC236}">
              <a16:creationId xmlns:a16="http://schemas.microsoft.com/office/drawing/2014/main" id="{F3DA2352-E71E-404C-A468-827ECEC92EA9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77" name="Rectangle 17">
          <a:extLst>
            <a:ext uri="{FF2B5EF4-FFF2-40B4-BE49-F238E27FC236}">
              <a16:creationId xmlns:a16="http://schemas.microsoft.com/office/drawing/2014/main" id="{72086250-426B-43C3-AE5B-862843736CFA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78" name="Rectangle 8">
          <a:extLst>
            <a:ext uri="{FF2B5EF4-FFF2-40B4-BE49-F238E27FC236}">
              <a16:creationId xmlns:a16="http://schemas.microsoft.com/office/drawing/2014/main" id="{2228DE91-B806-400E-9479-D307A8421805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79" name="Rectangle 16">
          <a:extLst>
            <a:ext uri="{FF2B5EF4-FFF2-40B4-BE49-F238E27FC236}">
              <a16:creationId xmlns:a16="http://schemas.microsoft.com/office/drawing/2014/main" id="{29B41866-C977-424A-8D00-E9C4168D0F93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42</xdr:row>
      <xdr:rowOff>104775</xdr:rowOff>
    </xdr:from>
    <xdr:ext cx="180975" cy="257175"/>
    <xdr:sp macro="" textlink="">
      <xdr:nvSpPr>
        <xdr:cNvPr id="80" name="Rectangle 17">
          <a:extLst>
            <a:ext uri="{FF2B5EF4-FFF2-40B4-BE49-F238E27FC236}">
              <a16:creationId xmlns:a16="http://schemas.microsoft.com/office/drawing/2014/main" id="{188D837D-1FA4-4217-8CF6-053A6E8A87C8}"/>
            </a:ext>
          </a:extLst>
        </xdr:cNvPr>
        <xdr:cNvSpPr>
          <a:spLocks noChangeArrowheads="1"/>
        </xdr:cNvSpPr>
      </xdr:nvSpPr>
      <xdr:spPr bwMode="auto">
        <a:xfrm>
          <a:off x="3463290" y="674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1" name="Rectangle 8">
          <a:extLst>
            <a:ext uri="{FF2B5EF4-FFF2-40B4-BE49-F238E27FC236}">
              <a16:creationId xmlns:a16="http://schemas.microsoft.com/office/drawing/2014/main" id="{647E8DE5-35E5-4C22-80FD-BC13C6D78873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2" name="Rectangle 16">
          <a:extLst>
            <a:ext uri="{FF2B5EF4-FFF2-40B4-BE49-F238E27FC236}">
              <a16:creationId xmlns:a16="http://schemas.microsoft.com/office/drawing/2014/main" id="{4A06D157-DE4E-4770-A103-E41F5CA9DCBC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3" name="Rectangle 17">
          <a:extLst>
            <a:ext uri="{FF2B5EF4-FFF2-40B4-BE49-F238E27FC236}">
              <a16:creationId xmlns:a16="http://schemas.microsoft.com/office/drawing/2014/main" id="{4F6FE49B-76C8-4F14-A225-EEF8C9CEA74E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4" name="Rectangle 8">
          <a:extLst>
            <a:ext uri="{FF2B5EF4-FFF2-40B4-BE49-F238E27FC236}">
              <a16:creationId xmlns:a16="http://schemas.microsoft.com/office/drawing/2014/main" id="{0C487BCE-B8E6-4880-B0DC-275C9606C750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5" name="Rectangle 16">
          <a:extLst>
            <a:ext uri="{FF2B5EF4-FFF2-40B4-BE49-F238E27FC236}">
              <a16:creationId xmlns:a16="http://schemas.microsoft.com/office/drawing/2014/main" id="{470A8DB1-3F3E-4BFB-A968-EF7D20166551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6" name="Rectangle 17">
          <a:extLst>
            <a:ext uri="{FF2B5EF4-FFF2-40B4-BE49-F238E27FC236}">
              <a16:creationId xmlns:a16="http://schemas.microsoft.com/office/drawing/2014/main" id="{EF16D2B8-3ED5-4ADA-B2B9-CF88C683838A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7" name="Rectangle 8">
          <a:extLst>
            <a:ext uri="{FF2B5EF4-FFF2-40B4-BE49-F238E27FC236}">
              <a16:creationId xmlns:a16="http://schemas.microsoft.com/office/drawing/2014/main" id="{AD4FB3EC-C873-4D98-B7AA-A8FD47E00FF7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8" name="Rectangle 16">
          <a:extLst>
            <a:ext uri="{FF2B5EF4-FFF2-40B4-BE49-F238E27FC236}">
              <a16:creationId xmlns:a16="http://schemas.microsoft.com/office/drawing/2014/main" id="{9558275F-8C25-4725-9C1E-914EA47F10EE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89" name="Rectangle 17">
          <a:extLst>
            <a:ext uri="{FF2B5EF4-FFF2-40B4-BE49-F238E27FC236}">
              <a16:creationId xmlns:a16="http://schemas.microsoft.com/office/drawing/2014/main" id="{E90949C9-E8E4-4D70-A8E4-4F33A48579CC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0" name="Rectangle 8">
          <a:extLst>
            <a:ext uri="{FF2B5EF4-FFF2-40B4-BE49-F238E27FC236}">
              <a16:creationId xmlns:a16="http://schemas.microsoft.com/office/drawing/2014/main" id="{90B61193-C83B-412E-B9FA-B240A17BD65A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1" name="Rectangle 16">
          <a:extLst>
            <a:ext uri="{FF2B5EF4-FFF2-40B4-BE49-F238E27FC236}">
              <a16:creationId xmlns:a16="http://schemas.microsoft.com/office/drawing/2014/main" id="{1DA936D6-5BAB-44A1-9AFA-EE65520C9A2A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2" name="Rectangle 17">
          <a:extLst>
            <a:ext uri="{FF2B5EF4-FFF2-40B4-BE49-F238E27FC236}">
              <a16:creationId xmlns:a16="http://schemas.microsoft.com/office/drawing/2014/main" id="{5D934080-742A-46AC-9F43-1D3756CCE577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3" name="Rectangle 8">
          <a:extLst>
            <a:ext uri="{FF2B5EF4-FFF2-40B4-BE49-F238E27FC236}">
              <a16:creationId xmlns:a16="http://schemas.microsoft.com/office/drawing/2014/main" id="{73127C2A-4C4A-4207-9DE2-3DF747537A53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4" name="Rectangle 16">
          <a:extLst>
            <a:ext uri="{FF2B5EF4-FFF2-40B4-BE49-F238E27FC236}">
              <a16:creationId xmlns:a16="http://schemas.microsoft.com/office/drawing/2014/main" id="{88FDDDF0-FB9F-4943-8142-62F92CAFDC80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5" name="Rectangle 17">
          <a:extLst>
            <a:ext uri="{FF2B5EF4-FFF2-40B4-BE49-F238E27FC236}">
              <a16:creationId xmlns:a16="http://schemas.microsoft.com/office/drawing/2014/main" id="{1E3AB72D-AD0C-4A3F-83CB-A4102DD7417E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6" name="Rectangle 8">
          <a:extLst>
            <a:ext uri="{FF2B5EF4-FFF2-40B4-BE49-F238E27FC236}">
              <a16:creationId xmlns:a16="http://schemas.microsoft.com/office/drawing/2014/main" id="{DCCC2DEC-D0C7-4563-B214-55C7C422473C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7" name="Rectangle 16">
          <a:extLst>
            <a:ext uri="{FF2B5EF4-FFF2-40B4-BE49-F238E27FC236}">
              <a16:creationId xmlns:a16="http://schemas.microsoft.com/office/drawing/2014/main" id="{D5404594-FA9C-4CAC-8B3F-70E629C372E3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43</xdr:row>
      <xdr:rowOff>104775</xdr:rowOff>
    </xdr:from>
    <xdr:ext cx="180975" cy="257175"/>
    <xdr:sp macro="" textlink="">
      <xdr:nvSpPr>
        <xdr:cNvPr id="98" name="Rectangle 17">
          <a:extLst>
            <a:ext uri="{FF2B5EF4-FFF2-40B4-BE49-F238E27FC236}">
              <a16:creationId xmlns:a16="http://schemas.microsoft.com/office/drawing/2014/main" id="{B4366177-FABA-4094-99C7-293C686B91BE}"/>
            </a:ext>
          </a:extLst>
        </xdr:cNvPr>
        <xdr:cNvSpPr>
          <a:spLocks noChangeArrowheads="1"/>
        </xdr:cNvSpPr>
      </xdr:nvSpPr>
      <xdr:spPr bwMode="auto">
        <a:xfrm>
          <a:off x="3463290" y="6894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99" name="Rectangle 8">
          <a:extLst>
            <a:ext uri="{FF2B5EF4-FFF2-40B4-BE49-F238E27FC236}">
              <a16:creationId xmlns:a16="http://schemas.microsoft.com/office/drawing/2014/main" id="{5F76A78D-B45E-460E-85EC-EEBF82149678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100" name="Rectangle 16">
          <a:extLst>
            <a:ext uri="{FF2B5EF4-FFF2-40B4-BE49-F238E27FC236}">
              <a16:creationId xmlns:a16="http://schemas.microsoft.com/office/drawing/2014/main" id="{A182A6AB-194F-4D8D-921B-D442A09EF5C7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101" name="Rectangle 17">
          <a:extLst>
            <a:ext uri="{FF2B5EF4-FFF2-40B4-BE49-F238E27FC236}">
              <a16:creationId xmlns:a16="http://schemas.microsoft.com/office/drawing/2014/main" id="{394F0CF0-0BF0-412B-A6E9-716107938C46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102" name="Rectangle 8">
          <a:extLst>
            <a:ext uri="{FF2B5EF4-FFF2-40B4-BE49-F238E27FC236}">
              <a16:creationId xmlns:a16="http://schemas.microsoft.com/office/drawing/2014/main" id="{8036AFF8-D1D0-4353-9A5A-B0CFB228031F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103" name="Rectangle 16">
          <a:extLst>
            <a:ext uri="{FF2B5EF4-FFF2-40B4-BE49-F238E27FC236}">
              <a16:creationId xmlns:a16="http://schemas.microsoft.com/office/drawing/2014/main" id="{57BDDAAF-E78C-4B10-BB68-71DDB4A90362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104" name="Rectangle 17">
          <a:extLst>
            <a:ext uri="{FF2B5EF4-FFF2-40B4-BE49-F238E27FC236}">
              <a16:creationId xmlns:a16="http://schemas.microsoft.com/office/drawing/2014/main" id="{D8A288B2-5513-47D8-A642-7DE4B454CC21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45</xdr:row>
      <xdr:rowOff>104775</xdr:rowOff>
    </xdr:from>
    <xdr:ext cx="180975" cy="257175"/>
    <xdr:sp macro="" textlink="">
      <xdr:nvSpPr>
        <xdr:cNvPr id="105" name="Rectangle 8">
          <a:extLst>
            <a:ext uri="{FF2B5EF4-FFF2-40B4-BE49-F238E27FC236}">
              <a16:creationId xmlns:a16="http://schemas.microsoft.com/office/drawing/2014/main" id="{3FC770CC-86B7-4723-B3CF-6F7C49F8D72E}"/>
            </a:ext>
          </a:extLst>
        </xdr:cNvPr>
        <xdr:cNvSpPr>
          <a:spLocks noChangeArrowheads="1"/>
        </xdr:cNvSpPr>
      </xdr:nvSpPr>
      <xdr:spPr bwMode="auto">
        <a:xfrm>
          <a:off x="3463290" y="719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45</xdr:row>
      <xdr:rowOff>104775</xdr:rowOff>
    </xdr:from>
    <xdr:ext cx="180975" cy="257175"/>
    <xdr:sp macro="" textlink="">
      <xdr:nvSpPr>
        <xdr:cNvPr id="106" name="Rectangle 16">
          <a:extLst>
            <a:ext uri="{FF2B5EF4-FFF2-40B4-BE49-F238E27FC236}">
              <a16:creationId xmlns:a16="http://schemas.microsoft.com/office/drawing/2014/main" id="{B34B4730-6480-4C86-B920-64C30F22C6B0}"/>
            </a:ext>
          </a:extLst>
        </xdr:cNvPr>
        <xdr:cNvSpPr>
          <a:spLocks noChangeArrowheads="1"/>
        </xdr:cNvSpPr>
      </xdr:nvSpPr>
      <xdr:spPr bwMode="auto">
        <a:xfrm>
          <a:off x="3463290" y="719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45</xdr:row>
      <xdr:rowOff>104775</xdr:rowOff>
    </xdr:from>
    <xdr:ext cx="180975" cy="257175"/>
    <xdr:sp macro="" textlink="">
      <xdr:nvSpPr>
        <xdr:cNvPr id="107" name="Rectangle 17">
          <a:extLst>
            <a:ext uri="{FF2B5EF4-FFF2-40B4-BE49-F238E27FC236}">
              <a16:creationId xmlns:a16="http://schemas.microsoft.com/office/drawing/2014/main" id="{B18A6CCE-4D2E-4050-A93A-BCB57E3DDEC8}"/>
            </a:ext>
          </a:extLst>
        </xdr:cNvPr>
        <xdr:cNvSpPr>
          <a:spLocks noChangeArrowheads="1"/>
        </xdr:cNvSpPr>
      </xdr:nvSpPr>
      <xdr:spPr bwMode="auto">
        <a:xfrm>
          <a:off x="3463290" y="719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45</xdr:row>
      <xdr:rowOff>104775</xdr:rowOff>
    </xdr:from>
    <xdr:ext cx="180975" cy="257175"/>
    <xdr:sp macro="" textlink="">
      <xdr:nvSpPr>
        <xdr:cNvPr id="108" name="Rectangle 8">
          <a:extLst>
            <a:ext uri="{FF2B5EF4-FFF2-40B4-BE49-F238E27FC236}">
              <a16:creationId xmlns:a16="http://schemas.microsoft.com/office/drawing/2014/main" id="{DFFFA3A9-F6F1-483C-B7C9-27BBF5AC7EFB}"/>
            </a:ext>
          </a:extLst>
        </xdr:cNvPr>
        <xdr:cNvSpPr>
          <a:spLocks noChangeArrowheads="1"/>
        </xdr:cNvSpPr>
      </xdr:nvSpPr>
      <xdr:spPr bwMode="auto">
        <a:xfrm>
          <a:off x="3463290" y="719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09" name="Rectangle 8">
          <a:extLst>
            <a:ext uri="{FF2B5EF4-FFF2-40B4-BE49-F238E27FC236}">
              <a16:creationId xmlns:a16="http://schemas.microsoft.com/office/drawing/2014/main" id="{1D1716F9-7ECB-4344-86FF-1E14CFC7815B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0" name="Rectangle 16">
          <a:extLst>
            <a:ext uri="{FF2B5EF4-FFF2-40B4-BE49-F238E27FC236}">
              <a16:creationId xmlns:a16="http://schemas.microsoft.com/office/drawing/2014/main" id="{DA541FE9-1DBE-41C1-A21A-70A04B25B05E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1" name="Rectangle 17">
          <a:extLst>
            <a:ext uri="{FF2B5EF4-FFF2-40B4-BE49-F238E27FC236}">
              <a16:creationId xmlns:a16="http://schemas.microsoft.com/office/drawing/2014/main" id="{63B71D37-A100-4573-B800-CE4029E72808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2" name="Rectangle 8">
          <a:extLst>
            <a:ext uri="{FF2B5EF4-FFF2-40B4-BE49-F238E27FC236}">
              <a16:creationId xmlns:a16="http://schemas.microsoft.com/office/drawing/2014/main" id="{35A71B9B-C3CD-40B9-BD01-53F39A7FA1A6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3" name="Rectangle 16">
          <a:extLst>
            <a:ext uri="{FF2B5EF4-FFF2-40B4-BE49-F238E27FC236}">
              <a16:creationId xmlns:a16="http://schemas.microsoft.com/office/drawing/2014/main" id="{43C4AE42-D07B-4463-9669-5E5F5DCC148B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4" name="Rectangle 17">
          <a:extLst>
            <a:ext uri="{FF2B5EF4-FFF2-40B4-BE49-F238E27FC236}">
              <a16:creationId xmlns:a16="http://schemas.microsoft.com/office/drawing/2014/main" id="{D35C4010-BBF8-4E58-8065-772913CBB1E4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5" name="Rectangle 8">
          <a:extLst>
            <a:ext uri="{FF2B5EF4-FFF2-40B4-BE49-F238E27FC236}">
              <a16:creationId xmlns:a16="http://schemas.microsoft.com/office/drawing/2014/main" id="{33C43CE7-B0DD-4F9C-86C0-5B32622C8D4D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6" name="Rectangle 16">
          <a:extLst>
            <a:ext uri="{FF2B5EF4-FFF2-40B4-BE49-F238E27FC236}">
              <a16:creationId xmlns:a16="http://schemas.microsoft.com/office/drawing/2014/main" id="{9D954B7C-6E8A-46FB-89B6-4D9EEC1E549C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7" name="Rectangle 17">
          <a:extLst>
            <a:ext uri="{FF2B5EF4-FFF2-40B4-BE49-F238E27FC236}">
              <a16:creationId xmlns:a16="http://schemas.microsoft.com/office/drawing/2014/main" id="{4C9B32FE-8C33-40CA-BF83-5159EEEFD50F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8" name="Rectangle 8">
          <a:extLst>
            <a:ext uri="{FF2B5EF4-FFF2-40B4-BE49-F238E27FC236}">
              <a16:creationId xmlns:a16="http://schemas.microsoft.com/office/drawing/2014/main" id="{06F02157-83AF-44BF-8475-0DF00E2CDF13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19" name="Rectangle 16">
          <a:extLst>
            <a:ext uri="{FF2B5EF4-FFF2-40B4-BE49-F238E27FC236}">
              <a16:creationId xmlns:a16="http://schemas.microsoft.com/office/drawing/2014/main" id="{DBD7F77D-D033-4FF7-A0C2-F36CA7754FDA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20" name="Rectangle 17">
          <a:extLst>
            <a:ext uri="{FF2B5EF4-FFF2-40B4-BE49-F238E27FC236}">
              <a16:creationId xmlns:a16="http://schemas.microsoft.com/office/drawing/2014/main" id="{4EDA761F-E291-4EAF-AFC3-DF27CAB69D90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21" name="Rectangle 8">
          <a:extLst>
            <a:ext uri="{FF2B5EF4-FFF2-40B4-BE49-F238E27FC236}">
              <a16:creationId xmlns:a16="http://schemas.microsoft.com/office/drawing/2014/main" id="{6DCCE91C-F14D-4F64-9BFE-EC7EDA6C3B40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22" name="Rectangle 16">
          <a:extLst>
            <a:ext uri="{FF2B5EF4-FFF2-40B4-BE49-F238E27FC236}">
              <a16:creationId xmlns:a16="http://schemas.microsoft.com/office/drawing/2014/main" id="{784C775D-C3DD-4F73-B0D9-2366FE79C3B4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23" name="Rectangle 17">
          <a:extLst>
            <a:ext uri="{FF2B5EF4-FFF2-40B4-BE49-F238E27FC236}">
              <a16:creationId xmlns:a16="http://schemas.microsoft.com/office/drawing/2014/main" id="{1C601AA6-1013-471F-BC7D-D4529245085E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48</xdr:row>
      <xdr:rowOff>104775</xdr:rowOff>
    </xdr:from>
    <xdr:ext cx="180975" cy="257175"/>
    <xdr:sp macro="" textlink="">
      <xdr:nvSpPr>
        <xdr:cNvPr id="124" name="Rectangle 8">
          <a:extLst>
            <a:ext uri="{FF2B5EF4-FFF2-40B4-BE49-F238E27FC236}">
              <a16:creationId xmlns:a16="http://schemas.microsoft.com/office/drawing/2014/main" id="{57902089-A1EC-4247-9C91-A809808BC820}"/>
            </a:ext>
          </a:extLst>
        </xdr:cNvPr>
        <xdr:cNvSpPr>
          <a:spLocks noChangeArrowheads="1"/>
        </xdr:cNvSpPr>
      </xdr:nvSpPr>
      <xdr:spPr bwMode="auto">
        <a:xfrm>
          <a:off x="3463290" y="765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54</xdr:row>
      <xdr:rowOff>104775</xdr:rowOff>
    </xdr:from>
    <xdr:ext cx="180975" cy="257175"/>
    <xdr:sp macro="" textlink="">
      <xdr:nvSpPr>
        <xdr:cNvPr id="125" name="Rectangle 8">
          <a:extLst>
            <a:ext uri="{FF2B5EF4-FFF2-40B4-BE49-F238E27FC236}">
              <a16:creationId xmlns:a16="http://schemas.microsoft.com/office/drawing/2014/main" id="{A9F98ECE-C5C0-40BF-A9E4-91A3EEA25E5A}"/>
            </a:ext>
          </a:extLst>
        </xdr:cNvPr>
        <xdr:cNvSpPr>
          <a:spLocks noChangeArrowheads="1"/>
        </xdr:cNvSpPr>
      </xdr:nvSpPr>
      <xdr:spPr bwMode="auto">
        <a:xfrm>
          <a:off x="3463290" y="8570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54</xdr:row>
      <xdr:rowOff>104775</xdr:rowOff>
    </xdr:from>
    <xdr:ext cx="180975" cy="257175"/>
    <xdr:sp macro="" textlink="">
      <xdr:nvSpPr>
        <xdr:cNvPr id="126" name="Rectangle 16">
          <a:extLst>
            <a:ext uri="{FF2B5EF4-FFF2-40B4-BE49-F238E27FC236}">
              <a16:creationId xmlns:a16="http://schemas.microsoft.com/office/drawing/2014/main" id="{82B5CE72-16A6-4B74-897F-A6482FE65601}"/>
            </a:ext>
          </a:extLst>
        </xdr:cNvPr>
        <xdr:cNvSpPr>
          <a:spLocks noChangeArrowheads="1"/>
        </xdr:cNvSpPr>
      </xdr:nvSpPr>
      <xdr:spPr bwMode="auto">
        <a:xfrm>
          <a:off x="3463290" y="8570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54</xdr:row>
      <xdr:rowOff>104775</xdr:rowOff>
    </xdr:from>
    <xdr:ext cx="180975" cy="257175"/>
    <xdr:sp macro="" textlink="">
      <xdr:nvSpPr>
        <xdr:cNvPr id="127" name="Rectangle 17">
          <a:extLst>
            <a:ext uri="{FF2B5EF4-FFF2-40B4-BE49-F238E27FC236}">
              <a16:creationId xmlns:a16="http://schemas.microsoft.com/office/drawing/2014/main" id="{28409910-9EFA-4B18-BC5A-92E392ECD0FD}"/>
            </a:ext>
          </a:extLst>
        </xdr:cNvPr>
        <xdr:cNvSpPr>
          <a:spLocks noChangeArrowheads="1"/>
        </xdr:cNvSpPr>
      </xdr:nvSpPr>
      <xdr:spPr bwMode="auto">
        <a:xfrm>
          <a:off x="3463290" y="8570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55</xdr:row>
      <xdr:rowOff>28575</xdr:rowOff>
    </xdr:from>
    <xdr:to>
      <xdr:col>6</xdr:col>
      <xdr:colOff>161925</xdr:colOff>
      <xdr:row>55</xdr:row>
      <xdr:rowOff>114300</xdr:rowOff>
    </xdr:to>
    <xdr:sp macro="" textlink="">
      <xdr:nvSpPr>
        <xdr:cNvPr id="128" name="WordArt 128">
          <a:extLst>
            <a:ext uri="{FF2B5EF4-FFF2-40B4-BE49-F238E27FC236}">
              <a16:creationId xmlns:a16="http://schemas.microsoft.com/office/drawing/2014/main" id="{4800AE36-55A5-49E6-B734-B30BACD21E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86467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55</xdr:row>
      <xdr:rowOff>104775</xdr:rowOff>
    </xdr:from>
    <xdr:ext cx="180975" cy="257175"/>
    <xdr:sp macro="" textlink="">
      <xdr:nvSpPr>
        <xdr:cNvPr id="129" name="Rectangle 8">
          <a:extLst>
            <a:ext uri="{FF2B5EF4-FFF2-40B4-BE49-F238E27FC236}">
              <a16:creationId xmlns:a16="http://schemas.microsoft.com/office/drawing/2014/main" id="{4BFE42E7-4452-41F6-888B-973815525DB5}"/>
            </a:ext>
          </a:extLst>
        </xdr:cNvPr>
        <xdr:cNvSpPr>
          <a:spLocks noChangeArrowheads="1"/>
        </xdr:cNvSpPr>
      </xdr:nvSpPr>
      <xdr:spPr bwMode="auto">
        <a:xfrm>
          <a:off x="3463290" y="872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55</xdr:row>
      <xdr:rowOff>104775</xdr:rowOff>
    </xdr:from>
    <xdr:ext cx="180975" cy="257175"/>
    <xdr:sp macro="" textlink="">
      <xdr:nvSpPr>
        <xdr:cNvPr id="130" name="Rectangle 16">
          <a:extLst>
            <a:ext uri="{FF2B5EF4-FFF2-40B4-BE49-F238E27FC236}">
              <a16:creationId xmlns:a16="http://schemas.microsoft.com/office/drawing/2014/main" id="{73415D54-D68A-4C59-8F39-14FC510A5550}"/>
            </a:ext>
          </a:extLst>
        </xdr:cNvPr>
        <xdr:cNvSpPr>
          <a:spLocks noChangeArrowheads="1"/>
        </xdr:cNvSpPr>
      </xdr:nvSpPr>
      <xdr:spPr bwMode="auto">
        <a:xfrm>
          <a:off x="3463290" y="872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56</xdr:row>
      <xdr:rowOff>28575</xdr:rowOff>
    </xdr:from>
    <xdr:to>
      <xdr:col>6</xdr:col>
      <xdr:colOff>161925</xdr:colOff>
      <xdr:row>56</xdr:row>
      <xdr:rowOff>114300</xdr:rowOff>
    </xdr:to>
    <xdr:sp macro="" textlink="">
      <xdr:nvSpPr>
        <xdr:cNvPr id="131" name="WordArt 128">
          <a:extLst>
            <a:ext uri="{FF2B5EF4-FFF2-40B4-BE49-F238E27FC236}">
              <a16:creationId xmlns:a16="http://schemas.microsoft.com/office/drawing/2014/main" id="{06173FC6-BB27-4B2F-9C70-AA5951BB0E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87991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56</xdr:row>
      <xdr:rowOff>104775</xdr:rowOff>
    </xdr:from>
    <xdr:ext cx="180975" cy="257175"/>
    <xdr:sp macro="" textlink="">
      <xdr:nvSpPr>
        <xdr:cNvPr id="132" name="Rectangle 8">
          <a:extLst>
            <a:ext uri="{FF2B5EF4-FFF2-40B4-BE49-F238E27FC236}">
              <a16:creationId xmlns:a16="http://schemas.microsoft.com/office/drawing/2014/main" id="{88EA610D-BAFF-428E-94B6-DD584D6060C3}"/>
            </a:ext>
          </a:extLst>
        </xdr:cNvPr>
        <xdr:cNvSpPr>
          <a:spLocks noChangeArrowheads="1"/>
        </xdr:cNvSpPr>
      </xdr:nvSpPr>
      <xdr:spPr bwMode="auto">
        <a:xfrm>
          <a:off x="3463290" y="887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56</xdr:row>
      <xdr:rowOff>104775</xdr:rowOff>
    </xdr:from>
    <xdr:ext cx="180975" cy="257175"/>
    <xdr:sp macro="" textlink="">
      <xdr:nvSpPr>
        <xdr:cNvPr id="133" name="Rectangle 16">
          <a:extLst>
            <a:ext uri="{FF2B5EF4-FFF2-40B4-BE49-F238E27FC236}">
              <a16:creationId xmlns:a16="http://schemas.microsoft.com/office/drawing/2014/main" id="{EB5011E8-A594-4963-90EB-F2D19915A535}"/>
            </a:ext>
          </a:extLst>
        </xdr:cNvPr>
        <xdr:cNvSpPr>
          <a:spLocks noChangeArrowheads="1"/>
        </xdr:cNvSpPr>
      </xdr:nvSpPr>
      <xdr:spPr bwMode="auto">
        <a:xfrm>
          <a:off x="3463290" y="887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56</xdr:row>
      <xdr:rowOff>104775</xdr:rowOff>
    </xdr:from>
    <xdr:ext cx="180975" cy="257175"/>
    <xdr:sp macro="" textlink="">
      <xdr:nvSpPr>
        <xdr:cNvPr id="134" name="Rectangle 17">
          <a:extLst>
            <a:ext uri="{FF2B5EF4-FFF2-40B4-BE49-F238E27FC236}">
              <a16:creationId xmlns:a16="http://schemas.microsoft.com/office/drawing/2014/main" id="{F74BE202-DA7C-440B-B895-DBC725AC9F62}"/>
            </a:ext>
          </a:extLst>
        </xdr:cNvPr>
        <xdr:cNvSpPr>
          <a:spLocks noChangeArrowheads="1"/>
        </xdr:cNvSpPr>
      </xdr:nvSpPr>
      <xdr:spPr bwMode="auto">
        <a:xfrm>
          <a:off x="3463290" y="887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56</xdr:row>
      <xdr:rowOff>104775</xdr:rowOff>
    </xdr:from>
    <xdr:ext cx="180975" cy="257175"/>
    <xdr:sp macro="" textlink="">
      <xdr:nvSpPr>
        <xdr:cNvPr id="135" name="Rectangle 8">
          <a:extLst>
            <a:ext uri="{FF2B5EF4-FFF2-40B4-BE49-F238E27FC236}">
              <a16:creationId xmlns:a16="http://schemas.microsoft.com/office/drawing/2014/main" id="{EE691C48-19F3-4E15-B473-28F1A4B9A82C}"/>
            </a:ext>
          </a:extLst>
        </xdr:cNvPr>
        <xdr:cNvSpPr>
          <a:spLocks noChangeArrowheads="1"/>
        </xdr:cNvSpPr>
      </xdr:nvSpPr>
      <xdr:spPr bwMode="auto">
        <a:xfrm>
          <a:off x="3463290" y="887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56</xdr:row>
      <xdr:rowOff>104775</xdr:rowOff>
    </xdr:from>
    <xdr:ext cx="180975" cy="257175"/>
    <xdr:sp macro="" textlink="">
      <xdr:nvSpPr>
        <xdr:cNvPr id="136" name="Rectangle 16">
          <a:extLst>
            <a:ext uri="{FF2B5EF4-FFF2-40B4-BE49-F238E27FC236}">
              <a16:creationId xmlns:a16="http://schemas.microsoft.com/office/drawing/2014/main" id="{260128BB-1740-4AF6-8CAC-4F03C62FA867}"/>
            </a:ext>
          </a:extLst>
        </xdr:cNvPr>
        <xdr:cNvSpPr>
          <a:spLocks noChangeArrowheads="1"/>
        </xdr:cNvSpPr>
      </xdr:nvSpPr>
      <xdr:spPr bwMode="auto">
        <a:xfrm>
          <a:off x="3463290" y="887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56</xdr:row>
      <xdr:rowOff>104775</xdr:rowOff>
    </xdr:from>
    <xdr:ext cx="180975" cy="257175"/>
    <xdr:sp macro="" textlink="">
      <xdr:nvSpPr>
        <xdr:cNvPr id="137" name="Rectangle 17">
          <a:extLst>
            <a:ext uri="{FF2B5EF4-FFF2-40B4-BE49-F238E27FC236}">
              <a16:creationId xmlns:a16="http://schemas.microsoft.com/office/drawing/2014/main" id="{08307CE6-94A0-47FB-BE9B-4466EF697627}"/>
            </a:ext>
          </a:extLst>
        </xdr:cNvPr>
        <xdr:cNvSpPr>
          <a:spLocks noChangeArrowheads="1"/>
        </xdr:cNvSpPr>
      </xdr:nvSpPr>
      <xdr:spPr bwMode="auto">
        <a:xfrm>
          <a:off x="3463290" y="8875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59</xdr:row>
      <xdr:rowOff>104775</xdr:rowOff>
    </xdr:from>
    <xdr:ext cx="180975" cy="257175"/>
    <xdr:sp macro="" textlink="">
      <xdr:nvSpPr>
        <xdr:cNvPr id="138" name="Rectangle 8">
          <a:extLst>
            <a:ext uri="{FF2B5EF4-FFF2-40B4-BE49-F238E27FC236}">
              <a16:creationId xmlns:a16="http://schemas.microsoft.com/office/drawing/2014/main" id="{438651F7-9D02-4FF8-94D9-4F52CFB4CD62}"/>
            </a:ext>
          </a:extLst>
        </xdr:cNvPr>
        <xdr:cNvSpPr>
          <a:spLocks noChangeArrowheads="1"/>
        </xdr:cNvSpPr>
      </xdr:nvSpPr>
      <xdr:spPr bwMode="auto">
        <a:xfrm>
          <a:off x="3463290" y="933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59</xdr:row>
      <xdr:rowOff>104775</xdr:rowOff>
    </xdr:from>
    <xdr:ext cx="180975" cy="257175"/>
    <xdr:sp macro="" textlink="">
      <xdr:nvSpPr>
        <xdr:cNvPr id="139" name="Rectangle 16">
          <a:extLst>
            <a:ext uri="{FF2B5EF4-FFF2-40B4-BE49-F238E27FC236}">
              <a16:creationId xmlns:a16="http://schemas.microsoft.com/office/drawing/2014/main" id="{3FB9E290-C7A8-480D-AF96-F34355728D5C}"/>
            </a:ext>
          </a:extLst>
        </xdr:cNvPr>
        <xdr:cNvSpPr>
          <a:spLocks noChangeArrowheads="1"/>
        </xdr:cNvSpPr>
      </xdr:nvSpPr>
      <xdr:spPr bwMode="auto">
        <a:xfrm>
          <a:off x="3463290" y="933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59</xdr:row>
      <xdr:rowOff>104775</xdr:rowOff>
    </xdr:from>
    <xdr:ext cx="180975" cy="257175"/>
    <xdr:sp macro="" textlink="">
      <xdr:nvSpPr>
        <xdr:cNvPr id="140" name="Rectangle 17">
          <a:extLst>
            <a:ext uri="{FF2B5EF4-FFF2-40B4-BE49-F238E27FC236}">
              <a16:creationId xmlns:a16="http://schemas.microsoft.com/office/drawing/2014/main" id="{DD319F4D-D27B-4447-A5FF-4F84B9C1BABB}"/>
            </a:ext>
          </a:extLst>
        </xdr:cNvPr>
        <xdr:cNvSpPr>
          <a:spLocks noChangeArrowheads="1"/>
        </xdr:cNvSpPr>
      </xdr:nvSpPr>
      <xdr:spPr bwMode="auto">
        <a:xfrm>
          <a:off x="3463290" y="933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1" name="Rectangle 8">
          <a:extLst>
            <a:ext uri="{FF2B5EF4-FFF2-40B4-BE49-F238E27FC236}">
              <a16:creationId xmlns:a16="http://schemas.microsoft.com/office/drawing/2014/main" id="{BB0B0065-E27F-4EED-AB4A-4762017B1B92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2" name="Rectangle 16">
          <a:extLst>
            <a:ext uri="{FF2B5EF4-FFF2-40B4-BE49-F238E27FC236}">
              <a16:creationId xmlns:a16="http://schemas.microsoft.com/office/drawing/2014/main" id="{EB84E86B-C9D8-4FEA-B497-20A046F1BD2F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3" name="Rectangle 17">
          <a:extLst>
            <a:ext uri="{FF2B5EF4-FFF2-40B4-BE49-F238E27FC236}">
              <a16:creationId xmlns:a16="http://schemas.microsoft.com/office/drawing/2014/main" id="{F33B3D4D-DA9C-4316-84C9-1EB46985AC5C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4" name="Rectangle 8">
          <a:extLst>
            <a:ext uri="{FF2B5EF4-FFF2-40B4-BE49-F238E27FC236}">
              <a16:creationId xmlns:a16="http://schemas.microsoft.com/office/drawing/2014/main" id="{767FF413-F7C5-416F-8E30-83ACF97DF292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5" name="Rectangle 16">
          <a:extLst>
            <a:ext uri="{FF2B5EF4-FFF2-40B4-BE49-F238E27FC236}">
              <a16:creationId xmlns:a16="http://schemas.microsoft.com/office/drawing/2014/main" id="{326AB3E9-6B76-4E76-B865-64822D37437A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6" name="Rectangle 17">
          <a:extLst>
            <a:ext uri="{FF2B5EF4-FFF2-40B4-BE49-F238E27FC236}">
              <a16:creationId xmlns:a16="http://schemas.microsoft.com/office/drawing/2014/main" id="{6B92590D-6CE0-4952-AC4A-E50024DA13B1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7" name="Rectangle 8">
          <a:extLst>
            <a:ext uri="{FF2B5EF4-FFF2-40B4-BE49-F238E27FC236}">
              <a16:creationId xmlns:a16="http://schemas.microsoft.com/office/drawing/2014/main" id="{E31A3687-C7D8-41DE-A432-7B56392C9E72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8" name="Rectangle 16">
          <a:extLst>
            <a:ext uri="{FF2B5EF4-FFF2-40B4-BE49-F238E27FC236}">
              <a16:creationId xmlns:a16="http://schemas.microsoft.com/office/drawing/2014/main" id="{961C397F-D7F2-43E2-825D-A2AAE0CF5739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49" name="Rectangle 17">
          <a:extLst>
            <a:ext uri="{FF2B5EF4-FFF2-40B4-BE49-F238E27FC236}">
              <a16:creationId xmlns:a16="http://schemas.microsoft.com/office/drawing/2014/main" id="{7EE15816-B9A6-4D96-BB9F-6AAD555D21BA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0" name="Rectangle 8">
          <a:extLst>
            <a:ext uri="{FF2B5EF4-FFF2-40B4-BE49-F238E27FC236}">
              <a16:creationId xmlns:a16="http://schemas.microsoft.com/office/drawing/2014/main" id="{1BCBC013-460C-4947-BCB7-2EE62827EB38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1" name="Rectangle 16">
          <a:extLst>
            <a:ext uri="{FF2B5EF4-FFF2-40B4-BE49-F238E27FC236}">
              <a16:creationId xmlns:a16="http://schemas.microsoft.com/office/drawing/2014/main" id="{D8358DF9-E240-49D8-A1C9-365477189103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2" name="Rectangle 17">
          <a:extLst>
            <a:ext uri="{FF2B5EF4-FFF2-40B4-BE49-F238E27FC236}">
              <a16:creationId xmlns:a16="http://schemas.microsoft.com/office/drawing/2014/main" id="{9178F225-E069-46D2-B713-CF73B443DBE1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3" name="Rectangle 8">
          <a:extLst>
            <a:ext uri="{FF2B5EF4-FFF2-40B4-BE49-F238E27FC236}">
              <a16:creationId xmlns:a16="http://schemas.microsoft.com/office/drawing/2014/main" id="{1ADAB0CB-145E-4A83-891F-AFC3107BDD3B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4" name="Rectangle 16">
          <a:extLst>
            <a:ext uri="{FF2B5EF4-FFF2-40B4-BE49-F238E27FC236}">
              <a16:creationId xmlns:a16="http://schemas.microsoft.com/office/drawing/2014/main" id="{0931D9D8-F840-4B63-B2FB-D94898432485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5" name="Rectangle 17">
          <a:extLst>
            <a:ext uri="{FF2B5EF4-FFF2-40B4-BE49-F238E27FC236}">
              <a16:creationId xmlns:a16="http://schemas.microsoft.com/office/drawing/2014/main" id="{B83CABA8-2141-4045-A448-2BD29E282779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6" name="Rectangle 8">
          <a:extLst>
            <a:ext uri="{FF2B5EF4-FFF2-40B4-BE49-F238E27FC236}">
              <a16:creationId xmlns:a16="http://schemas.microsoft.com/office/drawing/2014/main" id="{83D6248E-E72D-49A9-83D3-F40AFB98ECD3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7" name="Rectangle 16">
          <a:extLst>
            <a:ext uri="{FF2B5EF4-FFF2-40B4-BE49-F238E27FC236}">
              <a16:creationId xmlns:a16="http://schemas.microsoft.com/office/drawing/2014/main" id="{E8F5588B-AB86-4F59-9639-00E8B2971057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8" name="Rectangle 17">
          <a:extLst>
            <a:ext uri="{FF2B5EF4-FFF2-40B4-BE49-F238E27FC236}">
              <a16:creationId xmlns:a16="http://schemas.microsoft.com/office/drawing/2014/main" id="{C09DDFD4-1E53-47D9-9BA5-D2FA4187C389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59" name="Rectangle 8">
          <a:extLst>
            <a:ext uri="{FF2B5EF4-FFF2-40B4-BE49-F238E27FC236}">
              <a16:creationId xmlns:a16="http://schemas.microsoft.com/office/drawing/2014/main" id="{3D40B1C4-9D3F-4703-A288-347A32DACE1E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60" name="Rectangle 16">
          <a:extLst>
            <a:ext uri="{FF2B5EF4-FFF2-40B4-BE49-F238E27FC236}">
              <a16:creationId xmlns:a16="http://schemas.microsoft.com/office/drawing/2014/main" id="{9FBEF749-2906-44DF-8CA9-0B2413F74AEA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61" name="Rectangle 17">
          <a:extLst>
            <a:ext uri="{FF2B5EF4-FFF2-40B4-BE49-F238E27FC236}">
              <a16:creationId xmlns:a16="http://schemas.microsoft.com/office/drawing/2014/main" id="{E8DD8EE6-3CE2-4CE5-9052-84D87654205D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62" name="Rectangle 8">
          <a:extLst>
            <a:ext uri="{FF2B5EF4-FFF2-40B4-BE49-F238E27FC236}">
              <a16:creationId xmlns:a16="http://schemas.microsoft.com/office/drawing/2014/main" id="{F5702159-8AE1-4084-8041-206393501E67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63" name="Rectangle 16">
          <a:extLst>
            <a:ext uri="{FF2B5EF4-FFF2-40B4-BE49-F238E27FC236}">
              <a16:creationId xmlns:a16="http://schemas.microsoft.com/office/drawing/2014/main" id="{5782C6DE-6175-4DE7-8470-528441FECBF4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164" name="Rectangle 17">
          <a:extLst>
            <a:ext uri="{FF2B5EF4-FFF2-40B4-BE49-F238E27FC236}">
              <a16:creationId xmlns:a16="http://schemas.microsoft.com/office/drawing/2014/main" id="{E371BAB0-700D-4D81-92E9-BA96C809E33F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65" name="Rectangle 8">
          <a:extLst>
            <a:ext uri="{FF2B5EF4-FFF2-40B4-BE49-F238E27FC236}">
              <a16:creationId xmlns:a16="http://schemas.microsoft.com/office/drawing/2014/main" id="{E565BC3B-360B-4425-85A9-D790F6072C86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66" name="Rectangle 16">
          <a:extLst>
            <a:ext uri="{FF2B5EF4-FFF2-40B4-BE49-F238E27FC236}">
              <a16:creationId xmlns:a16="http://schemas.microsoft.com/office/drawing/2014/main" id="{40BFFB61-E2BD-47B7-B027-7CBFBBFDABCA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67" name="Rectangle 17">
          <a:extLst>
            <a:ext uri="{FF2B5EF4-FFF2-40B4-BE49-F238E27FC236}">
              <a16:creationId xmlns:a16="http://schemas.microsoft.com/office/drawing/2014/main" id="{3719D041-8A6B-4643-AB62-3724C63F47EF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68" name="Rectangle 8">
          <a:extLst>
            <a:ext uri="{FF2B5EF4-FFF2-40B4-BE49-F238E27FC236}">
              <a16:creationId xmlns:a16="http://schemas.microsoft.com/office/drawing/2014/main" id="{5ED03571-FCA4-49ED-80ED-F64DA40172E9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69" name="Rectangle 16">
          <a:extLst>
            <a:ext uri="{FF2B5EF4-FFF2-40B4-BE49-F238E27FC236}">
              <a16:creationId xmlns:a16="http://schemas.microsoft.com/office/drawing/2014/main" id="{ADCA34E3-ECB4-45A7-AA1F-999A6338703A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0" name="Rectangle 17">
          <a:extLst>
            <a:ext uri="{FF2B5EF4-FFF2-40B4-BE49-F238E27FC236}">
              <a16:creationId xmlns:a16="http://schemas.microsoft.com/office/drawing/2014/main" id="{5D800944-1CBF-48E2-B147-BF8F6FCC0FA1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1" name="Rectangle 8">
          <a:extLst>
            <a:ext uri="{FF2B5EF4-FFF2-40B4-BE49-F238E27FC236}">
              <a16:creationId xmlns:a16="http://schemas.microsoft.com/office/drawing/2014/main" id="{D952CC0F-755D-4DC7-9544-6E4986E138DC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2" name="Rectangle 16">
          <a:extLst>
            <a:ext uri="{FF2B5EF4-FFF2-40B4-BE49-F238E27FC236}">
              <a16:creationId xmlns:a16="http://schemas.microsoft.com/office/drawing/2014/main" id="{25D94941-378A-4A6D-8F15-CE7025B0F7CE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3" name="Rectangle 17">
          <a:extLst>
            <a:ext uri="{FF2B5EF4-FFF2-40B4-BE49-F238E27FC236}">
              <a16:creationId xmlns:a16="http://schemas.microsoft.com/office/drawing/2014/main" id="{85BA9679-7FF3-46A7-B6A6-48C1F65D01A5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4" name="Rectangle 8">
          <a:extLst>
            <a:ext uri="{FF2B5EF4-FFF2-40B4-BE49-F238E27FC236}">
              <a16:creationId xmlns:a16="http://schemas.microsoft.com/office/drawing/2014/main" id="{4095268D-BFD5-44B6-AD7E-8FC57D16E78D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5" name="Rectangle 16">
          <a:extLst>
            <a:ext uri="{FF2B5EF4-FFF2-40B4-BE49-F238E27FC236}">
              <a16:creationId xmlns:a16="http://schemas.microsoft.com/office/drawing/2014/main" id="{4043C9AC-280D-479B-9867-CFDBC0BEB7F7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62</xdr:row>
      <xdr:rowOff>0</xdr:rowOff>
    </xdr:from>
    <xdr:ext cx="180975" cy="257175"/>
    <xdr:sp macro="" textlink="">
      <xdr:nvSpPr>
        <xdr:cNvPr id="176" name="Rectangle 17">
          <a:extLst>
            <a:ext uri="{FF2B5EF4-FFF2-40B4-BE49-F238E27FC236}">
              <a16:creationId xmlns:a16="http://schemas.microsoft.com/office/drawing/2014/main" id="{0D60A54F-6570-481F-AD71-B0C5EF2134C6}"/>
            </a:ext>
          </a:extLst>
        </xdr:cNvPr>
        <xdr:cNvSpPr>
          <a:spLocks noChangeArrowheads="1"/>
        </xdr:cNvSpPr>
      </xdr:nvSpPr>
      <xdr:spPr bwMode="auto">
        <a:xfrm>
          <a:off x="3463290" y="9685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0</xdr:rowOff>
    </xdr:from>
    <xdr:ext cx="180975" cy="257175"/>
    <xdr:sp macro="" textlink="">
      <xdr:nvSpPr>
        <xdr:cNvPr id="177" name="Rectangle 8">
          <a:extLst>
            <a:ext uri="{FF2B5EF4-FFF2-40B4-BE49-F238E27FC236}">
              <a16:creationId xmlns:a16="http://schemas.microsoft.com/office/drawing/2014/main" id="{E93B2FDA-807F-43CB-85CD-398927C995BC}"/>
            </a:ext>
          </a:extLst>
        </xdr:cNvPr>
        <xdr:cNvSpPr>
          <a:spLocks noChangeArrowheads="1"/>
        </xdr:cNvSpPr>
      </xdr:nvSpPr>
      <xdr:spPr bwMode="auto">
        <a:xfrm>
          <a:off x="3463290" y="98374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0</xdr:rowOff>
    </xdr:from>
    <xdr:ext cx="180975" cy="257175"/>
    <xdr:sp macro="" textlink="">
      <xdr:nvSpPr>
        <xdr:cNvPr id="178" name="Rectangle 16">
          <a:extLst>
            <a:ext uri="{FF2B5EF4-FFF2-40B4-BE49-F238E27FC236}">
              <a16:creationId xmlns:a16="http://schemas.microsoft.com/office/drawing/2014/main" id="{ECC49F17-B7C2-4C6D-AC25-BC3FD497A342}"/>
            </a:ext>
          </a:extLst>
        </xdr:cNvPr>
        <xdr:cNvSpPr>
          <a:spLocks noChangeArrowheads="1"/>
        </xdr:cNvSpPr>
      </xdr:nvSpPr>
      <xdr:spPr bwMode="auto">
        <a:xfrm>
          <a:off x="3463290" y="98374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0</xdr:rowOff>
    </xdr:from>
    <xdr:ext cx="180975" cy="257175"/>
    <xdr:sp macro="" textlink="">
      <xdr:nvSpPr>
        <xdr:cNvPr id="179" name="Rectangle 17">
          <a:extLst>
            <a:ext uri="{FF2B5EF4-FFF2-40B4-BE49-F238E27FC236}">
              <a16:creationId xmlns:a16="http://schemas.microsoft.com/office/drawing/2014/main" id="{E6EE9A4E-4107-465D-A304-F35E484D0E1F}"/>
            </a:ext>
          </a:extLst>
        </xdr:cNvPr>
        <xdr:cNvSpPr>
          <a:spLocks noChangeArrowheads="1"/>
        </xdr:cNvSpPr>
      </xdr:nvSpPr>
      <xdr:spPr bwMode="auto">
        <a:xfrm>
          <a:off x="3463290" y="98374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63</xdr:row>
      <xdr:rowOff>28575</xdr:rowOff>
    </xdr:from>
    <xdr:to>
      <xdr:col>6</xdr:col>
      <xdr:colOff>161925</xdr:colOff>
      <xdr:row>63</xdr:row>
      <xdr:rowOff>114300</xdr:rowOff>
    </xdr:to>
    <xdr:sp macro="" textlink="">
      <xdr:nvSpPr>
        <xdr:cNvPr id="180" name="WordArt 128">
          <a:extLst>
            <a:ext uri="{FF2B5EF4-FFF2-40B4-BE49-F238E27FC236}">
              <a16:creationId xmlns:a16="http://schemas.microsoft.com/office/drawing/2014/main" id="{45CF0CB5-A92E-4BB7-B9FC-F36C94378A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9865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67</xdr:row>
      <xdr:rowOff>0</xdr:rowOff>
    </xdr:from>
    <xdr:ext cx="180975" cy="257175"/>
    <xdr:sp macro="" textlink="">
      <xdr:nvSpPr>
        <xdr:cNvPr id="181" name="Rectangle 8">
          <a:extLst>
            <a:ext uri="{FF2B5EF4-FFF2-40B4-BE49-F238E27FC236}">
              <a16:creationId xmlns:a16="http://schemas.microsoft.com/office/drawing/2014/main" id="{48959C3F-F18B-43C1-8F37-7BD64A8F2F55}"/>
            </a:ext>
          </a:extLst>
        </xdr:cNvPr>
        <xdr:cNvSpPr>
          <a:spLocks noChangeArrowheads="1"/>
        </xdr:cNvSpPr>
      </xdr:nvSpPr>
      <xdr:spPr bwMode="auto">
        <a:xfrm>
          <a:off x="3463290" y="10447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67</xdr:row>
      <xdr:rowOff>0</xdr:rowOff>
    </xdr:from>
    <xdr:ext cx="180975" cy="257175"/>
    <xdr:sp macro="" textlink="">
      <xdr:nvSpPr>
        <xdr:cNvPr id="182" name="Rectangle 16">
          <a:extLst>
            <a:ext uri="{FF2B5EF4-FFF2-40B4-BE49-F238E27FC236}">
              <a16:creationId xmlns:a16="http://schemas.microsoft.com/office/drawing/2014/main" id="{518E6D9B-1FF4-44BE-A1A7-99D6386E9AB7}"/>
            </a:ext>
          </a:extLst>
        </xdr:cNvPr>
        <xdr:cNvSpPr>
          <a:spLocks noChangeArrowheads="1"/>
        </xdr:cNvSpPr>
      </xdr:nvSpPr>
      <xdr:spPr bwMode="auto">
        <a:xfrm>
          <a:off x="3463290" y="10447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67</xdr:row>
      <xdr:rowOff>0</xdr:rowOff>
    </xdr:from>
    <xdr:ext cx="180975" cy="257175"/>
    <xdr:sp macro="" textlink="">
      <xdr:nvSpPr>
        <xdr:cNvPr id="183" name="Rectangle 17">
          <a:extLst>
            <a:ext uri="{FF2B5EF4-FFF2-40B4-BE49-F238E27FC236}">
              <a16:creationId xmlns:a16="http://schemas.microsoft.com/office/drawing/2014/main" id="{AE61E637-80A1-427C-BFAF-79FEDEF9F72A}"/>
            </a:ext>
          </a:extLst>
        </xdr:cNvPr>
        <xdr:cNvSpPr>
          <a:spLocks noChangeArrowheads="1"/>
        </xdr:cNvSpPr>
      </xdr:nvSpPr>
      <xdr:spPr bwMode="auto">
        <a:xfrm>
          <a:off x="3463290" y="104470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67</xdr:row>
      <xdr:rowOff>28575</xdr:rowOff>
    </xdr:from>
    <xdr:to>
      <xdr:col>6</xdr:col>
      <xdr:colOff>161925</xdr:colOff>
      <xdr:row>67</xdr:row>
      <xdr:rowOff>114300</xdr:rowOff>
    </xdr:to>
    <xdr:sp macro="" textlink="">
      <xdr:nvSpPr>
        <xdr:cNvPr id="184" name="WordArt 128">
          <a:extLst>
            <a:ext uri="{FF2B5EF4-FFF2-40B4-BE49-F238E27FC236}">
              <a16:creationId xmlns:a16="http://schemas.microsoft.com/office/drawing/2014/main" id="{68FB8184-D4C3-48FF-92B6-B81C13DB2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10475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67</xdr:row>
      <xdr:rowOff>104775</xdr:rowOff>
    </xdr:from>
    <xdr:ext cx="180975" cy="257175"/>
    <xdr:sp macro="" textlink="">
      <xdr:nvSpPr>
        <xdr:cNvPr id="185" name="Rectangle 8">
          <a:extLst>
            <a:ext uri="{FF2B5EF4-FFF2-40B4-BE49-F238E27FC236}">
              <a16:creationId xmlns:a16="http://schemas.microsoft.com/office/drawing/2014/main" id="{89A49BA1-C785-4EBB-A937-33ED36D7E3A0}"/>
            </a:ext>
          </a:extLst>
        </xdr:cNvPr>
        <xdr:cNvSpPr>
          <a:spLocks noChangeArrowheads="1"/>
        </xdr:cNvSpPr>
      </xdr:nvSpPr>
      <xdr:spPr bwMode="auto">
        <a:xfrm>
          <a:off x="3463290" y="1055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67</xdr:row>
      <xdr:rowOff>104775</xdr:rowOff>
    </xdr:from>
    <xdr:ext cx="180975" cy="257175"/>
    <xdr:sp macro="" textlink="">
      <xdr:nvSpPr>
        <xdr:cNvPr id="186" name="Rectangle 16">
          <a:extLst>
            <a:ext uri="{FF2B5EF4-FFF2-40B4-BE49-F238E27FC236}">
              <a16:creationId xmlns:a16="http://schemas.microsoft.com/office/drawing/2014/main" id="{C262495E-4D34-4AAB-AAEA-7134B48B956E}"/>
            </a:ext>
          </a:extLst>
        </xdr:cNvPr>
        <xdr:cNvSpPr>
          <a:spLocks noChangeArrowheads="1"/>
        </xdr:cNvSpPr>
      </xdr:nvSpPr>
      <xdr:spPr bwMode="auto">
        <a:xfrm>
          <a:off x="3463290" y="1055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67</xdr:row>
      <xdr:rowOff>104775</xdr:rowOff>
    </xdr:from>
    <xdr:ext cx="180975" cy="257175"/>
    <xdr:sp macro="" textlink="">
      <xdr:nvSpPr>
        <xdr:cNvPr id="187" name="Rectangle 17">
          <a:extLst>
            <a:ext uri="{FF2B5EF4-FFF2-40B4-BE49-F238E27FC236}">
              <a16:creationId xmlns:a16="http://schemas.microsoft.com/office/drawing/2014/main" id="{761735BB-6263-4DAA-94CB-FCB331005DF0}"/>
            </a:ext>
          </a:extLst>
        </xdr:cNvPr>
        <xdr:cNvSpPr>
          <a:spLocks noChangeArrowheads="1"/>
        </xdr:cNvSpPr>
      </xdr:nvSpPr>
      <xdr:spPr bwMode="auto">
        <a:xfrm>
          <a:off x="3463290" y="1055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68</xdr:row>
      <xdr:rowOff>28575</xdr:rowOff>
    </xdr:from>
    <xdr:to>
      <xdr:col>6</xdr:col>
      <xdr:colOff>161925</xdr:colOff>
      <xdr:row>68</xdr:row>
      <xdr:rowOff>114300</xdr:rowOff>
    </xdr:to>
    <xdr:sp macro="" textlink="">
      <xdr:nvSpPr>
        <xdr:cNvPr id="188" name="WordArt 128">
          <a:extLst>
            <a:ext uri="{FF2B5EF4-FFF2-40B4-BE49-F238E27FC236}">
              <a16:creationId xmlns:a16="http://schemas.microsoft.com/office/drawing/2014/main" id="{1C7BCE9F-D04D-489E-8C37-289880ECFA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10627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70</xdr:row>
      <xdr:rowOff>104775</xdr:rowOff>
    </xdr:from>
    <xdr:ext cx="180975" cy="257175"/>
    <xdr:sp macro="" textlink="">
      <xdr:nvSpPr>
        <xdr:cNvPr id="189" name="Rectangle 8">
          <a:extLst>
            <a:ext uri="{FF2B5EF4-FFF2-40B4-BE49-F238E27FC236}">
              <a16:creationId xmlns:a16="http://schemas.microsoft.com/office/drawing/2014/main" id="{57BB1D2C-B178-46E9-8230-F8EF26C05579}"/>
            </a:ext>
          </a:extLst>
        </xdr:cNvPr>
        <xdr:cNvSpPr>
          <a:spLocks noChangeArrowheads="1"/>
        </xdr:cNvSpPr>
      </xdr:nvSpPr>
      <xdr:spPr bwMode="auto">
        <a:xfrm>
          <a:off x="3463290" y="1100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70</xdr:row>
      <xdr:rowOff>104775</xdr:rowOff>
    </xdr:from>
    <xdr:ext cx="180975" cy="257175"/>
    <xdr:sp macro="" textlink="">
      <xdr:nvSpPr>
        <xdr:cNvPr id="190" name="Rectangle 16">
          <a:extLst>
            <a:ext uri="{FF2B5EF4-FFF2-40B4-BE49-F238E27FC236}">
              <a16:creationId xmlns:a16="http://schemas.microsoft.com/office/drawing/2014/main" id="{30CD0BCC-11C1-4C98-924B-683631E44305}"/>
            </a:ext>
          </a:extLst>
        </xdr:cNvPr>
        <xdr:cNvSpPr>
          <a:spLocks noChangeArrowheads="1"/>
        </xdr:cNvSpPr>
      </xdr:nvSpPr>
      <xdr:spPr bwMode="auto">
        <a:xfrm>
          <a:off x="3463290" y="1100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70</xdr:row>
      <xdr:rowOff>104775</xdr:rowOff>
    </xdr:from>
    <xdr:ext cx="180975" cy="257175"/>
    <xdr:sp macro="" textlink="">
      <xdr:nvSpPr>
        <xdr:cNvPr id="191" name="Rectangle 17">
          <a:extLst>
            <a:ext uri="{FF2B5EF4-FFF2-40B4-BE49-F238E27FC236}">
              <a16:creationId xmlns:a16="http://schemas.microsoft.com/office/drawing/2014/main" id="{9F63F659-BA2C-4523-B2F5-1A8F8C4BEC9E}"/>
            </a:ext>
          </a:extLst>
        </xdr:cNvPr>
        <xdr:cNvSpPr>
          <a:spLocks noChangeArrowheads="1"/>
        </xdr:cNvSpPr>
      </xdr:nvSpPr>
      <xdr:spPr bwMode="auto">
        <a:xfrm>
          <a:off x="3463290" y="1100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70</xdr:row>
      <xdr:rowOff>104775</xdr:rowOff>
    </xdr:from>
    <xdr:ext cx="180975" cy="257175"/>
    <xdr:sp macro="" textlink="">
      <xdr:nvSpPr>
        <xdr:cNvPr id="192" name="Rectangle 8">
          <a:extLst>
            <a:ext uri="{FF2B5EF4-FFF2-40B4-BE49-F238E27FC236}">
              <a16:creationId xmlns:a16="http://schemas.microsoft.com/office/drawing/2014/main" id="{3F644708-ABD6-462A-B58F-E1851EA9D35C}"/>
            </a:ext>
          </a:extLst>
        </xdr:cNvPr>
        <xdr:cNvSpPr>
          <a:spLocks noChangeArrowheads="1"/>
        </xdr:cNvSpPr>
      </xdr:nvSpPr>
      <xdr:spPr bwMode="auto">
        <a:xfrm>
          <a:off x="3463290" y="1100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70</xdr:row>
      <xdr:rowOff>104775</xdr:rowOff>
    </xdr:from>
    <xdr:ext cx="180975" cy="257175"/>
    <xdr:sp macro="" textlink="">
      <xdr:nvSpPr>
        <xdr:cNvPr id="193" name="Rectangle 16">
          <a:extLst>
            <a:ext uri="{FF2B5EF4-FFF2-40B4-BE49-F238E27FC236}">
              <a16:creationId xmlns:a16="http://schemas.microsoft.com/office/drawing/2014/main" id="{B8C1ADF2-B3EF-4735-8BB8-B4147CD1B917}"/>
            </a:ext>
          </a:extLst>
        </xdr:cNvPr>
        <xdr:cNvSpPr>
          <a:spLocks noChangeArrowheads="1"/>
        </xdr:cNvSpPr>
      </xdr:nvSpPr>
      <xdr:spPr bwMode="auto">
        <a:xfrm>
          <a:off x="3463290" y="1100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70</xdr:row>
      <xdr:rowOff>104775</xdr:rowOff>
    </xdr:from>
    <xdr:ext cx="180975" cy="257175"/>
    <xdr:sp macro="" textlink="">
      <xdr:nvSpPr>
        <xdr:cNvPr id="194" name="Rectangle 17">
          <a:extLst>
            <a:ext uri="{FF2B5EF4-FFF2-40B4-BE49-F238E27FC236}">
              <a16:creationId xmlns:a16="http://schemas.microsoft.com/office/drawing/2014/main" id="{E672D7E8-714C-484A-8E73-E6BBF43B1DFE}"/>
            </a:ext>
          </a:extLst>
        </xdr:cNvPr>
        <xdr:cNvSpPr>
          <a:spLocks noChangeArrowheads="1"/>
        </xdr:cNvSpPr>
      </xdr:nvSpPr>
      <xdr:spPr bwMode="auto">
        <a:xfrm>
          <a:off x="3463290" y="1100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195" name="Rectangle 8">
          <a:extLst>
            <a:ext uri="{FF2B5EF4-FFF2-40B4-BE49-F238E27FC236}">
              <a16:creationId xmlns:a16="http://schemas.microsoft.com/office/drawing/2014/main" id="{2A6AE276-748F-4CCD-8CFB-95E99980B0A0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196" name="Rectangle 16">
          <a:extLst>
            <a:ext uri="{FF2B5EF4-FFF2-40B4-BE49-F238E27FC236}">
              <a16:creationId xmlns:a16="http://schemas.microsoft.com/office/drawing/2014/main" id="{50DD4CD7-C015-4EA3-B131-71B3799C05C8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197" name="Rectangle 17">
          <a:extLst>
            <a:ext uri="{FF2B5EF4-FFF2-40B4-BE49-F238E27FC236}">
              <a16:creationId xmlns:a16="http://schemas.microsoft.com/office/drawing/2014/main" id="{2B14A03F-D711-45B9-B8EE-69C8899DC17A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198" name="Rectangle 8">
          <a:extLst>
            <a:ext uri="{FF2B5EF4-FFF2-40B4-BE49-F238E27FC236}">
              <a16:creationId xmlns:a16="http://schemas.microsoft.com/office/drawing/2014/main" id="{7C6470F0-F921-4772-AAF3-52F03DEC7AB2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199" name="Rectangle 16">
          <a:extLst>
            <a:ext uri="{FF2B5EF4-FFF2-40B4-BE49-F238E27FC236}">
              <a16:creationId xmlns:a16="http://schemas.microsoft.com/office/drawing/2014/main" id="{16B72F21-B23D-4964-84E1-19D35215A111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72</xdr:row>
      <xdr:rowOff>104775</xdr:rowOff>
    </xdr:from>
    <xdr:ext cx="180975" cy="257175"/>
    <xdr:sp macro="" textlink="">
      <xdr:nvSpPr>
        <xdr:cNvPr id="200" name="Rectangle 17">
          <a:extLst>
            <a:ext uri="{FF2B5EF4-FFF2-40B4-BE49-F238E27FC236}">
              <a16:creationId xmlns:a16="http://schemas.microsoft.com/office/drawing/2014/main" id="{D66823EF-2CBC-4F42-B1B8-EC266491492E}"/>
            </a:ext>
          </a:extLst>
        </xdr:cNvPr>
        <xdr:cNvSpPr>
          <a:spLocks noChangeArrowheads="1"/>
        </xdr:cNvSpPr>
      </xdr:nvSpPr>
      <xdr:spPr bwMode="auto">
        <a:xfrm>
          <a:off x="3463290" y="1131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1" name="Rectangle 8">
          <a:extLst>
            <a:ext uri="{FF2B5EF4-FFF2-40B4-BE49-F238E27FC236}">
              <a16:creationId xmlns:a16="http://schemas.microsoft.com/office/drawing/2014/main" id="{4AE5B919-5B5E-423D-A4AE-555A6464A791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2" name="Rectangle 16">
          <a:extLst>
            <a:ext uri="{FF2B5EF4-FFF2-40B4-BE49-F238E27FC236}">
              <a16:creationId xmlns:a16="http://schemas.microsoft.com/office/drawing/2014/main" id="{08C163F4-4A31-41B1-BC93-6DE2682E16F1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3" name="Rectangle 17">
          <a:extLst>
            <a:ext uri="{FF2B5EF4-FFF2-40B4-BE49-F238E27FC236}">
              <a16:creationId xmlns:a16="http://schemas.microsoft.com/office/drawing/2014/main" id="{E8B60368-AC8C-4F45-A941-3F751E97D9D4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4" name="Rectangle 8">
          <a:extLst>
            <a:ext uri="{FF2B5EF4-FFF2-40B4-BE49-F238E27FC236}">
              <a16:creationId xmlns:a16="http://schemas.microsoft.com/office/drawing/2014/main" id="{D26FEE7B-D534-41D3-B76D-0B5484EE34D9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5" name="Rectangle 16">
          <a:extLst>
            <a:ext uri="{FF2B5EF4-FFF2-40B4-BE49-F238E27FC236}">
              <a16:creationId xmlns:a16="http://schemas.microsoft.com/office/drawing/2014/main" id="{FA50FD97-2BF5-4F6F-89F9-5B0E200DE857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6" name="Rectangle 17">
          <a:extLst>
            <a:ext uri="{FF2B5EF4-FFF2-40B4-BE49-F238E27FC236}">
              <a16:creationId xmlns:a16="http://schemas.microsoft.com/office/drawing/2014/main" id="{19C5FA99-BB4C-40DB-8C45-46CBDCB45D3F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7" name="Rectangle 8">
          <a:extLst>
            <a:ext uri="{FF2B5EF4-FFF2-40B4-BE49-F238E27FC236}">
              <a16:creationId xmlns:a16="http://schemas.microsoft.com/office/drawing/2014/main" id="{99A43C07-A65C-4A51-89FD-8B0EDE8F2BD4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8" name="Rectangle 16">
          <a:extLst>
            <a:ext uri="{FF2B5EF4-FFF2-40B4-BE49-F238E27FC236}">
              <a16:creationId xmlns:a16="http://schemas.microsoft.com/office/drawing/2014/main" id="{DC77C94D-63FB-4F8F-9AC0-F6AF974F3EF2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09" name="Rectangle 17">
          <a:extLst>
            <a:ext uri="{FF2B5EF4-FFF2-40B4-BE49-F238E27FC236}">
              <a16:creationId xmlns:a16="http://schemas.microsoft.com/office/drawing/2014/main" id="{C0B71BD4-BB7F-4DAA-974F-1A83DF8AF8AA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0" name="Rectangle 8">
          <a:extLst>
            <a:ext uri="{FF2B5EF4-FFF2-40B4-BE49-F238E27FC236}">
              <a16:creationId xmlns:a16="http://schemas.microsoft.com/office/drawing/2014/main" id="{6EFEB1A2-42D6-49EA-A1F8-8363FDE526E4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1" name="Rectangle 16">
          <a:extLst>
            <a:ext uri="{FF2B5EF4-FFF2-40B4-BE49-F238E27FC236}">
              <a16:creationId xmlns:a16="http://schemas.microsoft.com/office/drawing/2014/main" id="{EA56E547-8829-4E79-9C5C-0BF68701AABA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2" name="Rectangle 17">
          <a:extLst>
            <a:ext uri="{FF2B5EF4-FFF2-40B4-BE49-F238E27FC236}">
              <a16:creationId xmlns:a16="http://schemas.microsoft.com/office/drawing/2014/main" id="{59B898CB-6B2B-4E84-BC10-5F997B2B31EC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3" name="Rectangle 8">
          <a:extLst>
            <a:ext uri="{FF2B5EF4-FFF2-40B4-BE49-F238E27FC236}">
              <a16:creationId xmlns:a16="http://schemas.microsoft.com/office/drawing/2014/main" id="{6D5044A2-7444-4B41-8CB5-E1BE8924939C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4" name="Rectangle 16">
          <a:extLst>
            <a:ext uri="{FF2B5EF4-FFF2-40B4-BE49-F238E27FC236}">
              <a16:creationId xmlns:a16="http://schemas.microsoft.com/office/drawing/2014/main" id="{EF1BCA44-2EA4-4E53-AF51-F941B4E4CD9B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5" name="Rectangle 17">
          <a:extLst>
            <a:ext uri="{FF2B5EF4-FFF2-40B4-BE49-F238E27FC236}">
              <a16:creationId xmlns:a16="http://schemas.microsoft.com/office/drawing/2014/main" id="{D5416C3D-DA59-43C1-8171-1FF654D36FBF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6" name="Rectangle 8">
          <a:extLst>
            <a:ext uri="{FF2B5EF4-FFF2-40B4-BE49-F238E27FC236}">
              <a16:creationId xmlns:a16="http://schemas.microsoft.com/office/drawing/2014/main" id="{9E994D81-2EDB-4D16-9AA2-9336417B38A7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7" name="Rectangle 16">
          <a:extLst>
            <a:ext uri="{FF2B5EF4-FFF2-40B4-BE49-F238E27FC236}">
              <a16:creationId xmlns:a16="http://schemas.microsoft.com/office/drawing/2014/main" id="{93E6F584-0523-454A-A42F-FA0422DAE321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74</xdr:row>
      <xdr:rowOff>104775</xdr:rowOff>
    </xdr:from>
    <xdr:ext cx="180975" cy="257175"/>
    <xdr:sp macro="" textlink="">
      <xdr:nvSpPr>
        <xdr:cNvPr id="218" name="Rectangle 17">
          <a:extLst>
            <a:ext uri="{FF2B5EF4-FFF2-40B4-BE49-F238E27FC236}">
              <a16:creationId xmlns:a16="http://schemas.microsoft.com/office/drawing/2014/main" id="{1368D0FD-C74F-488E-B10E-8561207421C5}"/>
            </a:ext>
          </a:extLst>
        </xdr:cNvPr>
        <xdr:cNvSpPr>
          <a:spLocks noChangeArrowheads="1"/>
        </xdr:cNvSpPr>
      </xdr:nvSpPr>
      <xdr:spPr bwMode="auto">
        <a:xfrm>
          <a:off x="3463290" y="11618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79</xdr:row>
      <xdr:rowOff>0</xdr:rowOff>
    </xdr:from>
    <xdr:ext cx="180975" cy="257175"/>
    <xdr:sp macro="" textlink="">
      <xdr:nvSpPr>
        <xdr:cNvPr id="219" name="Rectangle 8">
          <a:extLst>
            <a:ext uri="{FF2B5EF4-FFF2-40B4-BE49-F238E27FC236}">
              <a16:creationId xmlns:a16="http://schemas.microsoft.com/office/drawing/2014/main" id="{9D1196E9-8089-4BF7-9DD5-7BFF6187F14D}"/>
            </a:ext>
          </a:extLst>
        </xdr:cNvPr>
        <xdr:cNvSpPr>
          <a:spLocks noChangeArrowheads="1"/>
        </xdr:cNvSpPr>
      </xdr:nvSpPr>
      <xdr:spPr bwMode="auto">
        <a:xfrm>
          <a:off x="3463290" y="12275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79</xdr:row>
      <xdr:rowOff>0</xdr:rowOff>
    </xdr:from>
    <xdr:ext cx="180975" cy="257175"/>
    <xdr:sp macro="" textlink="">
      <xdr:nvSpPr>
        <xdr:cNvPr id="220" name="Rectangle 16">
          <a:extLst>
            <a:ext uri="{FF2B5EF4-FFF2-40B4-BE49-F238E27FC236}">
              <a16:creationId xmlns:a16="http://schemas.microsoft.com/office/drawing/2014/main" id="{AF357FF8-A7C0-4B59-BD0F-3F5C4E176D58}"/>
            </a:ext>
          </a:extLst>
        </xdr:cNvPr>
        <xdr:cNvSpPr>
          <a:spLocks noChangeArrowheads="1"/>
        </xdr:cNvSpPr>
      </xdr:nvSpPr>
      <xdr:spPr bwMode="auto">
        <a:xfrm>
          <a:off x="3463290" y="12275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79</xdr:row>
      <xdr:rowOff>0</xdr:rowOff>
    </xdr:from>
    <xdr:ext cx="180975" cy="257175"/>
    <xdr:sp macro="" textlink="">
      <xdr:nvSpPr>
        <xdr:cNvPr id="221" name="Rectangle 17">
          <a:extLst>
            <a:ext uri="{FF2B5EF4-FFF2-40B4-BE49-F238E27FC236}">
              <a16:creationId xmlns:a16="http://schemas.microsoft.com/office/drawing/2014/main" id="{9236EB70-79D5-4CAF-A52C-F47F971BD350}"/>
            </a:ext>
          </a:extLst>
        </xdr:cNvPr>
        <xdr:cNvSpPr>
          <a:spLocks noChangeArrowheads="1"/>
        </xdr:cNvSpPr>
      </xdr:nvSpPr>
      <xdr:spPr bwMode="auto">
        <a:xfrm>
          <a:off x="3463290" y="12275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79</xdr:row>
      <xdr:rowOff>28575</xdr:rowOff>
    </xdr:from>
    <xdr:to>
      <xdr:col>6</xdr:col>
      <xdr:colOff>161925</xdr:colOff>
      <xdr:row>79</xdr:row>
      <xdr:rowOff>114300</xdr:rowOff>
    </xdr:to>
    <xdr:sp macro="" textlink="">
      <xdr:nvSpPr>
        <xdr:cNvPr id="222" name="WordArt 128">
          <a:extLst>
            <a:ext uri="{FF2B5EF4-FFF2-40B4-BE49-F238E27FC236}">
              <a16:creationId xmlns:a16="http://schemas.microsoft.com/office/drawing/2014/main" id="{34D04C47-82FB-4739-8037-5913FB7690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12304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81</xdr:row>
      <xdr:rowOff>0</xdr:rowOff>
    </xdr:from>
    <xdr:ext cx="180975" cy="257175"/>
    <xdr:sp macro="" textlink="">
      <xdr:nvSpPr>
        <xdr:cNvPr id="223" name="Rectangle 8">
          <a:extLst>
            <a:ext uri="{FF2B5EF4-FFF2-40B4-BE49-F238E27FC236}">
              <a16:creationId xmlns:a16="http://schemas.microsoft.com/office/drawing/2014/main" id="{752C6CCE-CEC0-48D5-A8D2-165CF5C4523E}"/>
            </a:ext>
          </a:extLst>
        </xdr:cNvPr>
        <xdr:cNvSpPr>
          <a:spLocks noChangeArrowheads="1"/>
        </xdr:cNvSpPr>
      </xdr:nvSpPr>
      <xdr:spPr bwMode="auto">
        <a:xfrm>
          <a:off x="3463290" y="12580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81</xdr:row>
      <xdr:rowOff>0</xdr:rowOff>
    </xdr:from>
    <xdr:ext cx="180975" cy="257175"/>
    <xdr:sp macro="" textlink="">
      <xdr:nvSpPr>
        <xdr:cNvPr id="224" name="Rectangle 16">
          <a:extLst>
            <a:ext uri="{FF2B5EF4-FFF2-40B4-BE49-F238E27FC236}">
              <a16:creationId xmlns:a16="http://schemas.microsoft.com/office/drawing/2014/main" id="{D7AA9472-B73D-460B-8C2C-D6EADD063BA5}"/>
            </a:ext>
          </a:extLst>
        </xdr:cNvPr>
        <xdr:cNvSpPr>
          <a:spLocks noChangeArrowheads="1"/>
        </xdr:cNvSpPr>
      </xdr:nvSpPr>
      <xdr:spPr bwMode="auto">
        <a:xfrm>
          <a:off x="3463290" y="12580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81</xdr:row>
      <xdr:rowOff>0</xdr:rowOff>
    </xdr:from>
    <xdr:ext cx="180975" cy="257175"/>
    <xdr:sp macro="" textlink="">
      <xdr:nvSpPr>
        <xdr:cNvPr id="225" name="Rectangle 17">
          <a:extLst>
            <a:ext uri="{FF2B5EF4-FFF2-40B4-BE49-F238E27FC236}">
              <a16:creationId xmlns:a16="http://schemas.microsoft.com/office/drawing/2014/main" id="{7F7CC90E-452D-4C98-B2D5-AD145B7CCD37}"/>
            </a:ext>
          </a:extLst>
        </xdr:cNvPr>
        <xdr:cNvSpPr>
          <a:spLocks noChangeArrowheads="1"/>
        </xdr:cNvSpPr>
      </xdr:nvSpPr>
      <xdr:spPr bwMode="auto">
        <a:xfrm>
          <a:off x="3463290" y="12580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81</xdr:row>
      <xdr:rowOff>0</xdr:rowOff>
    </xdr:from>
    <xdr:ext cx="180975" cy="257175"/>
    <xdr:sp macro="" textlink="">
      <xdr:nvSpPr>
        <xdr:cNvPr id="226" name="Rectangle 8">
          <a:extLst>
            <a:ext uri="{FF2B5EF4-FFF2-40B4-BE49-F238E27FC236}">
              <a16:creationId xmlns:a16="http://schemas.microsoft.com/office/drawing/2014/main" id="{3EC5743F-AC52-499E-9FFA-693BC1AD30CA}"/>
            </a:ext>
          </a:extLst>
        </xdr:cNvPr>
        <xdr:cNvSpPr>
          <a:spLocks noChangeArrowheads="1"/>
        </xdr:cNvSpPr>
      </xdr:nvSpPr>
      <xdr:spPr bwMode="auto">
        <a:xfrm>
          <a:off x="3463290" y="12580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81</xdr:row>
      <xdr:rowOff>0</xdr:rowOff>
    </xdr:from>
    <xdr:ext cx="180975" cy="257175"/>
    <xdr:sp macro="" textlink="">
      <xdr:nvSpPr>
        <xdr:cNvPr id="227" name="Rectangle 16">
          <a:extLst>
            <a:ext uri="{FF2B5EF4-FFF2-40B4-BE49-F238E27FC236}">
              <a16:creationId xmlns:a16="http://schemas.microsoft.com/office/drawing/2014/main" id="{7D075EEE-EBD9-4822-8E2F-E6534F1C1010}"/>
            </a:ext>
          </a:extLst>
        </xdr:cNvPr>
        <xdr:cNvSpPr>
          <a:spLocks noChangeArrowheads="1"/>
        </xdr:cNvSpPr>
      </xdr:nvSpPr>
      <xdr:spPr bwMode="auto">
        <a:xfrm>
          <a:off x="3463290" y="12580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81</xdr:row>
      <xdr:rowOff>0</xdr:rowOff>
    </xdr:from>
    <xdr:ext cx="180975" cy="257175"/>
    <xdr:sp macro="" textlink="">
      <xdr:nvSpPr>
        <xdr:cNvPr id="228" name="Rectangle 17">
          <a:extLst>
            <a:ext uri="{FF2B5EF4-FFF2-40B4-BE49-F238E27FC236}">
              <a16:creationId xmlns:a16="http://schemas.microsoft.com/office/drawing/2014/main" id="{8AE06F27-66F9-41D5-BF79-2A90CF4B40A5}"/>
            </a:ext>
          </a:extLst>
        </xdr:cNvPr>
        <xdr:cNvSpPr>
          <a:spLocks noChangeArrowheads="1"/>
        </xdr:cNvSpPr>
      </xdr:nvSpPr>
      <xdr:spPr bwMode="auto">
        <a:xfrm>
          <a:off x="3463290" y="125806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82</xdr:row>
      <xdr:rowOff>104775</xdr:rowOff>
    </xdr:from>
    <xdr:ext cx="180975" cy="257175"/>
    <xdr:sp macro="" textlink="">
      <xdr:nvSpPr>
        <xdr:cNvPr id="229" name="Rectangle 8">
          <a:extLst>
            <a:ext uri="{FF2B5EF4-FFF2-40B4-BE49-F238E27FC236}">
              <a16:creationId xmlns:a16="http://schemas.microsoft.com/office/drawing/2014/main" id="{4D13D319-AF23-4B9F-A8D5-E4944B284193}"/>
            </a:ext>
          </a:extLst>
        </xdr:cNvPr>
        <xdr:cNvSpPr>
          <a:spLocks noChangeArrowheads="1"/>
        </xdr:cNvSpPr>
      </xdr:nvSpPr>
      <xdr:spPr bwMode="auto">
        <a:xfrm>
          <a:off x="3463290" y="12837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82</xdr:row>
      <xdr:rowOff>104775</xdr:rowOff>
    </xdr:from>
    <xdr:ext cx="180975" cy="257175"/>
    <xdr:sp macro="" textlink="">
      <xdr:nvSpPr>
        <xdr:cNvPr id="230" name="Rectangle 16">
          <a:extLst>
            <a:ext uri="{FF2B5EF4-FFF2-40B4-BE49-F238E27FC236}">
              <a16:creationId xmlns:a16="http://schemas.microsoft.com/office/drawing/2014/main" id="{E3795167-1F27-4B21-8CAF-E05F711321CD}"/>
            </a:ext>
          </a:extLst>
        </xdr:cNvPr>
        <xdr:cNvSpPr>
          <a:spLocks noChangeArrowheads="1"/>
        </xdr:cNvSpPr>
      </xdr:nvSpPr>
      <xdr:spPr bwMode="auto">
        <a:xfrm>
          <a:off x="3463290" y="12837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82</xdr:row>
      <xdr:rowOff>104775</xdr:rowOff>
    </xdr:from>
    <xdr:ext cx="180975" cy="257175"/>
    <xdr:sp macro="" textlink="">
      <xdr:nvSpPr>
        <xdr:cNvPr id="231" name="Rectangle 17">
          <a:extLst>
            <a:ext uri="{FF2B5EF4-FFF2-40B4-BE49-F238E27FC236}">
              <a16:creationId xmlns:a16="http://schemas.microsoft.com/office/drawing/2014/main" id="{081100B6-7657-42D2-8D41-B700E45B52C4}"/>
            </a:ext>
          </a:extLst>
        </xdr:cNvPr>
        <xdr:cNvSpPr>
          <a:spLocks noChangeArrowheads="1"/>
        </xdr:cNvSpPr>
      </xdr:nvSpPr>
      <xdr:spPr bwMode="auto">
        <a:xfrm>
          <a:off x="3463290" y="12837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82</xdr:row>
      <xdr:rowOff>104775</xdr:rowOff>
    </xdr:from>
    <xdr:ext cx="180975" cy="257175"/>
    <xdr:sp macro="" textlink="">
      <xdr:nvSpPr>
        <xdr:cNvPr id="232" name="Rectangle 8">
          <a:extLst>
            <a:ext uri="{FF2B5EF4-FFF2-40B4-BE49-F238E27FC236}">
              <a16:creationId xmlns:a16="http://schemas.microsoft.com/office/drawing/2014/main" id="{50176D6B-E6E3-449F-920D-CACA350486ED}"/>
            </a:ext>
          </a:extLst>
        </xdr:cNvPr>
        <xdr:cNvSpPr>
          <a:spLocks noChangeArrowheads="1"/>
        </xdr:cNvSpPr>
      </xdr:nvSpPr>
      <xdr:spPr bwMode="auto">
        <a:xfrm>
          <a:off x="3463290" y="12837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82</xdr:row>
      <xdr:rowOff>104775</xdr:rowOff>
    </xdr:from>
    <xdr:ext cx="180975" cy="257175"/>
    <xdr:sp macro="" textlink="">
      <xdr:nvSpPr>
        <xdr:cNvPr id="233" name="Rectangle 16">
          <a:extLst>
            <a:ext uri="{FF2B5EF4-FFF2-40B4-BE49-F238E27FC236}">
              <a16:creationId xmlns:a16="http://schemas.microsoft.com/office/drawing/2014/main" id="{1DDDE525-695A-4F1E-9199-D8B122B7C150}"/>
            </a:ext>
          </a:extLst>
        </xdr:cNvPr>
        <xdr:cNvSpPr>
          <a:spLocks noChangeArrowheads="1"/>
        </xdr:cNvSpPr>
      </xdr:nvSpPr>
      <xdr:spPr bwMode="auto">
        <a:xfrm>
          <a:off x="3463290" y="12837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84</xdr:row>
      <xdr:rowOff>104775</xdr:rowOff>
    </xdr:from>
    <xdr:ext cx="180975" cy="257175"/>
    <xdr:sp macro="" textlink="">
      <xdr:nvSpPr>
        <xdr:cNvPr id="234" name="Rectangle 8">
          <a:extLst>
            <a:ext uri="{FF2B5EF4-FFF2-40B4-BE49-F238E27FC236}">
              <a16:creationId xmlns:a16="http://schemas.microsoft.com/office/drawing/2014/main" id="{40775C66-94C5-48B7-BF39-D14CCBDD0245}"/>
            </a:ext>
          </a:extLst>
        </xdr:cNvPr>
        <xdr:cNvSpPr>
          <a:spLocks noChangeArrowheads="1"/>
        </xdr:cNvSpPr>
      </xdr:nvSpPr>
      <xdr:spPr bwMode="auto">
        <a:xfrm>
          <a:off x="3463290" y="1314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84</xdr:row>
      <xdr:rowOff>104775</xdr:rowOff>
    </xdr:from>
    <xdr:ext cx="180975" cy="257175"/>
    <xdr:sp macro="" textlink="">
      <xdr:nvSpPr>
        <xdr:cNvPr id="235" name="Rectangle 16">
          <a:extLst>
            <a:ext uri="{FF2B5EF4-FFF2-40B4-BE49-F238E27FC236}">
              <a16:creationId xmlns:a16="http://schemas.microsoft.com/office/drawing/2014/main" id="{C5D2EE01-CCD5-46CF-94E7-9215A772C2D4}"/>
            </a:ext>
          </a:extLst>
        </xdr:cNvPr>
        <xdr:cNvSpPr>
          <a:spLocks noChangeArrowheads="1"/>
        </xdr:cNvSpPr>
      </xdr:nvSpPr>
      <xdr:spPr bwMode="auto">
        <a:xfrm>
          <a:off x="3463290" y="131425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11</xdr:row>
      <xdr:rowOff>104775</xdr:rowOff>
    </xdr:from>
    <xdr:ext cx="180975" cy="257175"/>
    <xdr:sp macro="" textlink="">
      <xdr:nvSpPr>
        <xdr:cNvPr id="236" name="Rectangle 8">
          <a:extLst>
            <a:ext uri="{FF2B5EF4-FFF2-40B4-BE49-F238E27FC236}">
              <a16:creationId xmlns:a16="http://schemas.microsoft.com/office/drawing/2014/main" id="{A7187360-3036-4367-89AB-57538A9853DC}"/>
            </a:ext>
          </a:extLst>
        </xdr:cNvPr>
        <xdr:cNvSpPr>
          <a:spLocks noChangeArrowheads="1"/>
        </xdr:cNvSpPr>
      </xdr:nvSpPr>
      <xdr:spPr bwMode="auto">
        <a:xfrm>
          <a:off x="3463290" y="2017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11</xdr:row>
      <xdr:rowOff>104775</xdr:rowOff>
    </xdr:from>
    <xdr:ext cx="180975" cy="257175"/>
    <xdr:sp macro="" textlink="">
      <xdr:nvSpPr>
        <xdr:cNvPr id="237" name="Rectangle 16">
          <a:extLst>
            <a:ext uri="{FF2B5EF4-FFF2-40B4-BE49-F238E27FC236}">
              <a16:creationId xmlns:a16="http://schemas.microsoft.com/office/drawing/2014/main" id="{5D888541-7682-449B-90B5-F78CC302BE45}"/>
            </a:ext>
          </a:extLst>
        </xdr:cNvPr>
        <xdr:cNvSpPr>
          <a:spLocks noChangeArrowheads="1"/>
        </xdr:cNvSpPr>
      </xdr:nvSpPr>
      <xdr:spPr bwMode="auto">
        <a:xfrm>
          <a:off x="3463290" y="2017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11</xdr:row>
      <xdr:rowOff>104775</xdr:rowOff>
    </xdr:from>
    <xdr:ext cx="180975" cy="257175"/>
    <xdr:sp macro="" textlink="">
      <xdr:nvSpPr>
        <xdr:cNvPr id="238" name="Rectangle 17">
          <a:extLst>
            <a:ext uri="{FF2B5EF4-FFF2-40B4-BE49-F238E27FC236}">
              <a16:creationId xmlns:a16="http://schemas.microsoft.com/office/drawing/2014/main" id="{AC3D7837-93A4-4F83-9C00-BDD58F96D04B}"/>
            </a:ext>
          </a:extLst>
        </xdr:cNvPr>
        <xdr:cNvSpPr>
          <a:spLocks noChangeArrowheads="1"/>
        </xdr:cNvSpPr>
      </xdr:nvSpPr>
      <xdr:spPr bwMode="auto">
        <a:xfrm>
          <a:off x="3463290" y="2017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12</xdr:row>
      <xdr:rowOff>28575</xdr:rowOff>
    </xdr:from>
    <xdr:to>
      <xdr:col>6</xdr:col>
      <xdr:colOff>161925</xdr:colOff>
      <xdr:row>12</xdr:row>
      <xdr:rowOff>114300</xdr:rowOff>
    </xdr:to>
    <xdr:sp macro="" textlink="">
      <xdr:nvSpPr>
        <xdr:cNvPr id="239" name="WordArt 128">
          <a:extLst>
            <a:ext uri="{FF2B5EF4-FFF2-40B4-BE49-F238E27FC236}">
              <a16:creationId xmlns:a16="http://schemas.microsoft.com/office/drawing/2014/main" id="{7DFF911C-11EA-4B2A-82FF-A50A49A085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2093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12</xdr:row>
      <xdr:rowOff>104775</xdr:rowOff>
    </xdr:from>
    <xdr:ext cx="180975" cy="257175"/>
    <xdr:sp macro="" textlink="">
      <xdr:nvSpPr>
        <xdr:cNvPr id="240" name="Rectangle 8">
          <a:extLst>
            <a:ext uri="{FF2B5EF4-FFF2-40B4-BE49-F238E27FC236}">
              <a16:creationId xmlns:a16="http://schemas.microsoft.com/office/drawing/2014/main" id="{ABA1F3CF-3098-4E7B-B6F9-05B0EF4DE678}"/>
            </a:ext>
          </a:extLst>
        </xdr:cNvPr>
        <xdr:cNvSpPr>
          <a:spLocks noChangeArrowheads="1"/>
        </xdr:cNvSpPr>
      </xdr:nvSpPr>
      <xdr:spPr bwMode="auto">
        <a:xfrm>
          <a:off x="3463290" y="2169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12</xdr:row>
      <xdr:rowOff>104775</xdr:rowOff>
    </xdr:from>
    <xdr:ext cx="180975" cy="257175"/>
    <xdr:sp macro="" textlink="">
      <xdr:nvSpPr>
        <xdr:cNvPr id="241" name="Rectangle 16">
          <a:extLst>
            <a:ext uri="{FF2B5EF4-FFF2-40B4-BE49-F238E27FC236}">
              <a16:creationId xmlns:a16="http://schemas.microsoft.com/office/drawing/2014/main" id="{B12A1511-FC51-4244-AFB6-1E005AB2D344}"/>
            </a:ext>
          </a:extLst>
        </xdr:cNvPr>
        <xdr:cNvSpPr>
          <a:spLocks noChangeArrowheads="1"/>
        </xdr:cNvSpPr>
      </xdr:nvSpPr>
      <xdr:spPr bwMode="auto">
        <a:xfrm>
          <a:off x="3463290" y="2169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12</xdr:row>
      <xdr:rowOff>104775</xdr:rowOff>
    </xdr:from>
    <xdr:ext cx="180975" cy="257175"/>
    <xdr:sp macro="" textlink="">
      <xdr:nvSpPr>
        <xdr:cNvPr id="242" name="Rectangle 17">
          <a:extLst>
            <a:ext uri="{FF2B5EF4-FFF2-40B4-BE49-F238E27FC236}">
              <a16:creationId xmlns:a16="http://schemas.microsoft.com/office/drawing/2014/main" id="{51687B94-8CBE-4FD2-8A5A-C144226000D9}"/>
            </a:ext>
          </a:extLst>
        </xdr:cNvPr>
        <xdr:cNvSpPr>
          <a:spLocks noChangeArrowheads="1"/>
        </xdr:cNvSpPr>
      </xdr:nvSpPr>
      <xdr:spPr bwMode="auto">
        <a:xfrm>
          <a:off x="3463290" y="2169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12</xdr:row>
      <xdr:rowOff>104775</xdr:rowOff>
    </xdr:from>
    <xdr:ext cx="180975" cy="257175"/>
    <xdr:sp macro="" textlink="">
      <xdr:nvSpPr>
        <xdr:cNvPr id="243" name="Rectangle 8">
          <a:extLst>
            <a:ext uri="{FF2B5EF4-FFF2-40B4-BE49-F238E27FC236}">
              <a16:creationId xmlns:a16="http://schemas.microsoft.com/office/drawing/2014/main" id="{9A68D216-BFCF-44BD-AF30-7BDF7F80671F}"/>
            </a:ext>
          </a:extLst>
        </xdr:cNvPr>
        <xdr:cNvSpPr>
          <a:spLocks noChangeArrowheads="1"/>
        </xdr:cNvSpPr>
      </xdr:nvSpPr>
      <xdr:spPr bwMode="auto">
        <a:xfrm>
          <a:off x="3463290" y="2169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12</xdr:row>
      <xdr:rowOff>104775</xdr:rowOff>
    </xdr:from>
    <xdr:ext cx="180975" cy="257175"/>
    <xdr:sp macro="" textlink="">
      <xdr:nvSpPr>
        <xdr:cNvPr id="244" name="Rectangle 16">
          <a:extLst>
            <a:ext uri="{FF2B5EF4-FFF2-40B4-BE49-F238E27FC236}">
              <a16:creationId xmlns:a16="http://schemas.microsoft.com/office/drawing/2014/main" id="{3FABF9A8-DF56-4A13-8432-07E75E8C2324}"/>
            </a:ext>
          </a:extLst>
        </xdr:cNvPr>
        <xdr:cNvSpPr>
          <a:spLocks noChangeArrowheads="1"/>
        </xdr:cNvSpPr>
      </xdr:nvSpPr>
      <xdr:spPr bwMode="auto">
        <a:xfrm>
          <a:off x="3463290" y="2169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13</xdr:row>
      <xdr:rowOff>104775</xdr:rowOff>
    </xdr:from>
    <xdr:ext cx="180975" cy="257175"/>
    <xdr:sp macro="" textlink="">
      <xdr:nvSpPr>
        <xdr:cNvPr id="245" name="Rectangle 8">
          <a:extLst>
            <a:ext uri="{FF2B5EF4-FFF2-40B4-BE49-F238E27FC236}">
              <a16:creationId xmlns:a16="http://schemas.microsoft.com/office/drawing/2014/main" id="{1E8FA32C-1FBA-4C9B-AB2D-6C14FA9AA730}"/>
            </a:ext>
          </a:extLst>
        </xdr:cNvPr>
        <xdr:cNvSpPr>
          <a:spLocks noChangeArrowheads="1"/>
        </xdr:cNvSpPr>
      </xdr:nvSpPr>
      <xdr:spPr bwMode="auto">
        <a:xfrm>
          <a:off x="3463290" y="232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13</xdr:row>
      <xdr:rowOff>104775</xdr:rowOff>
    </xdr:from>
    <xdr:ext cx="180975" cy="257175"/>
    <xdr:sp macro="" textlink="">
      <xdr:nvSpPr>
        <xdr:cNvPr id="246" name="Rectangle 16">
          <a:extLst>
            <a:ext uri="{FF2B5EF4-FFF2-40B4-BE49-F238E27FC236}">
              <a16:creationId xmlns:a16="http://schemas.microsoft.com/office/drawing/2014/main" id="{6EA0623E-21E7-4C45-B442-1E1609281807}"/>
            </a:ext>
          </a:extLst>
        </xdr:cNvPr>
        <xdr:cNvSpPr>
          <a:spLocks noChangeArrowheads="1"/>
        </xdr:cNvSpPr>
      </xdr:nvSpPr>
      <xdr:spPr bwMode="auto">
        <a:xfrm>
          <a:off x="3463290" y="232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13</xdr:row>
      <xdr:rowOff>104775</xdr:rowOff>
    </xdr:from>
    <xdr:ext cx="180975" cy="257175"/>
    <xdr:sp macro="" textlink="">
      <xdr:nvSpPr>
        <xdr:cNvPr id="247" name="Rectangle 17">
          <a:extLst>
            <a:ext uri="{FF2B5EF4-FFF2-40B4-BE49-F238E27FC236}">
              <a16:creationId xmlns:a16="http://schemas.microsoft.com/office/drawing/2014/main" id="{D8372FCC-5393-4FAB-9D57-F97BDF5B5CB9}"/>
            </a:ext>
          </a:extLst>
        </xdr:cNvPr>
        <xdr:cNvSpPr>
          <a:spLocks noChangeArrowheads="1"/>
        </xdr:cNvSpPr>
      </xdr:nvSpPr>
      <xdr:spPr bwMode="auto">
        <a:xfrm>
          <a:off x="3463290" y="232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14</xdr:row>
      <xdr:rowOff>0</xdr:rowOff>
    </xdr:from>
    <xdr:ext cx="180975" cy="257175"/>
    <xdr:sp macro="" textlink="">
      <xdr:nvSpPr>
        <xdr:cNvPr id="248" name="Rectangle 8">
          <a:extLst>
            <a:ext uri="{FF2B5EF4-FFF2-40B4-BE49-F238E27FC236}">
              <a16:creationId xmlns:a16="http://schemas.microsoft.com/office/drawing/2014/main" id="{88219799-5B2E-47E3-80E7-7D891CB45E70}"/>
            </a:ext>
          </a:extLst>
        </xdr:cNvPr>
        <xdr:cNvSpPr>
          <a:spLocks noChangeArrowheads="1"/>
        </xdr:cNvSpPr>
      </xdr:nvSpPr>
      <xdr:spPr bwMode="auto">
        <a:xfrm>
          <a:off x="3463290" y="2369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14</xdr:row>
      <xdr:rowOff>0</xdr:rowOff>
    </xdr:from>
    <xdr:ext cx="180975" cy="257175"/>
    <xdr:sp macro="" textlink="">
      <xdr:nvSpPr>
        <xdr:cNvPr id="249" name="Rectangle 16">
          <a:extLst>
            <a:ext uri="{FF2B5EF4-FFF2-40B4-BE49-F238E27FC236}">
              <a16:creationId xmlns:a16="http://schemas.microsoft.com/office/drawing/2014/main" id="{F0A4E109-093B-4A46-A78D-D897036F3C1D}"/>
            </a:ext>
          </a:extLst>
        </xdr:cNvPr>
        <xdr:cNvSpPr>
          <a:spLocks noChangeArrowheads="1"/>
        </xdr:cNvSpPr>
      </xdr:nvSpPr>
      <xdr:spPr bwMode="auto">
        <a:xfrm>
          <a:off x="3463290" y="2369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14</xdr:row>
      <xdr:rowOff>0</xdr:rowOff>
    </xdr:from>
    <xdr:ext cx="180975" cy="257175"/>
    <xdr:sp macro="" textlink="">
      <xdr:nvSpPr>
        <xdr:cNvPr id="250" name="Rectangle 17">
          <a:extLst>
            <a:ext uri="{FF2B5EF4-FFF2-40B4-BE49-F238E27FC236}">
              <a16:creationId xmlns:a16="http://schemas.microsoft.com/office/drawing/2014/main" id="{84A46965-F03D-4167-B537-6151F1FC4FA1}"/>
            </a:ext>
          </a:extLst>
        </xdr:cNvPr>
        <xdr:cNvSpPr>
          <a:spLocks noChangeArrowheads="1"/>
        </xdr:cNvSpPr>
      </xdr:nvSpPr>
      <xdr:spPr bwMode="auto">
        <a:xfrm>
          <a:off x="3463290" y="2369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14</xdr:row>
      <xdr:rowOff>0</xdr:rowOff>
    </xdr:from>
    <xdr:ext cx="180975" cy="257175"/>
    <xdr:sp macro="" textlink="">
      <xdr:nvSpPr>
        <xdr:cNvPr id="251" name="Rectangle 8">
          <a:extLst>
            <a:ext uri="{FF2B5EF4-FFF2-40B4-BE49-F238E27FC236}">
              <a16:creationId xmlns:a16="http://schemas.microsoft.com/office/drawing/2014/main" id="{37D71A91-0344-450E-ABEC-D1260B4E2190}"/>
            </a:ext>
          </a:extLst>
        </xdr:cNvPr>
        <xdr:cNvSpPr>
          <a:spLocks noChangeArrowheads="1"/>
        </xdr:cNvSpPr>
      </xdr:nvSpPr>
      <xdr:spPr bwMode="auto">
        <a:xfrm>
          <a:off x="3463290" y="2369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14</xdr:row>
      <xdr:rowOff>0</xdr:rowOff>
    </xdr:from>
    <xdr:ext cx="180975" cy="257175"/>
    <xdr:sp macro="" textlink="">
      <xdr:nvSpPr>
        <xdr:cNvPr id="252" name="Rectangle 16">
          <a:extLst>
            <a:ext uri="{FF2B5EF4-FFF2-40B4-BE49-F238E27FC236}">
              <a16:creationId xmlns:a16="http://schemas.microsoft.com/office/drawing/2014/main" id="{E6C8EB12-9295-4973-A83B-C64A47F3AEB6}"/>
            </a:ext>
          </a:extLst>
        </xdr:cNvPr>
        <xdr:cNvSpPr>
          <a:spLocks noChangeArrowheads="1"/>
        </xdr:cNvSpPr>
      </xdr:nvSpPr>
      <xdr:spPr bwMode="auto">
        <a:xfrm>
          <a:off x="3463290" y="2369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14</xdr:row>
      <xdr:rowOff>0</xdr:rowOff>
    </xdr:from>
    <xdr:ext cx="180975" cy="257175"/>
    <xdr:sp macro="" textlink="">
      <xdr:nvSpPr>
        <xdr:cNvPr id="253" name="Rectangle 17">
          <a:extLst>
            <a:ext uri="{FF2B5EF4-FFF2-40B4-BE49-F238E27FC236}">
              <a16:creationId xmlns:a16="http://schemas.microsoft.com/office/drawing/2014/main" id="{C43EC829-FACC-4CAF-9E5B-C3D100B070B2}"/>
            </a:ext>
          </a:extLst>
        </xdr:cNvPr>
        <xdr:cNvSpPr>
          <a:spLocks noChangeArrowheads="1"/>
        </xdr:cNvSpPr>
      </xdr:nvSpPr>
      <xdr:spPr bwMode="auto">
        <a:xfrm>
          <a:off x="3463290" y="2369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16</xdr:row>
      <xdr:rowOff>104775</xdr:rowOff>
    </xdr:from>
    <xdr:ext cx="180975" cy="257175"/>
    <xdr:sp macro="" textlink="">
      <xdr:nvSpPr>
        <xdr:cNvPr id="254" name="Rectangle 8">
          <a:extLst>
            <a:ext uri="{FF2B5EF4-FFF2-40B4-BE49-F238E27FC236}">
              <a16:creationId xmlns:a16="http://schemas.microsoft.com/office/drawing/2014/main" id="{0E468BD1-5134-47B5-B3E8-6B602CDF4A53}"/>
            </a:ext>
          </a:extLst>
        </xdr:cNvPr>
        <xdr:cNvSpPr>
          <a:spLocks noChangeArrowheads="1"/>
        </xdr:cNvSpPr>
      </xdr:nvSpPr>
      <xdr:spPr bwMode="auto">
        <a:xfrm>
          <a:off x="3463290" y="2779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16</xdr:row>
      <xdr:rowOff>104775</xdr:rowOff>
    </xdr:from>
    <xdr:ext cx="180975" cy="257175"/>
    <xdr:sp macro="" textlink="">
      <xdr:nvSpPr>
        <xdr:cNvPr id="255" name="Rectangle 16">
          <a:extLst>
            <a:ext uri="{FF2B5EF4-FFF2-40B4-BE49-F238E27FC236}">
              <a16:creationId xmlns:a16="http://schemas.microsoft.com/office/drawing/2014/main" id="{D486D9F2-8BE3-4649-8DF8-67F871C1E8F1}"/>
            </a:ext>
          </a:extLst>
        </xdr:cNvPr>
        <xdr:cNvSpPr>
          <a:spLocks noChangeArrowheads="1"/>
        </xdr:cNvSpPr>
      </xdr:nvSpPr>
      <xdr:spPr bwMode="auto">
        <a:xfrm>
          <a:off x="3463290" y="2779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16</xdr:row>
      <xdr:rowOff>104775</xdr:rowOff>
    </xdr:from>
    <xdr:ext cx="180975" cy="257175"/>
    <xdr:sp macro="" textlink="">
      <xdr:nvSpPr>
        <xdr:cNvPr id="256" name="Rectangle 17">
          <a:extLst>
            <a:ext uri="{FF2B5EF4-FFF2-40B4-BE49-F238E27FC236}">
              <a16:creationId xmlns:a16="http://schemas.microsoft.com/office/drawing/2014/main" id="{7FA1303E-77AF-468A-9CA7-9EE6DBE7CC2B}"/>
            </a:ext>
          </a:extLst>
        </xdr:cNvPr>
        <xdr:cNvSpPr>
          <a:spLocks noChangeArrowheads="1"/>
        </xdr:cNvSpPr>
      </xdr:nvSpPr>
      <xdr:spPr bwMode="auto">
        <a:xfrm>
          <a:off x="3463290" y="27793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17</xdr:row>
      <xdr:rowOff>28575</xdr:rowOff>
    </xdr:from>
    <xdr:to>
      <xdr:col>6</xdr:col>
      <xdr:colOff>161925</xdr:colOff>
      <xdr:row>17</xdr:row>
      <xdr:rowOff>114300</xdr:rowOff>
    </xdr:to>
    <xdr:sp macro="" textlink="">
      <xdr:nvSpPr>
        <xdr:cNvPr id="257" name="WordArt 128">
          <a:extLst>
            <a:ext uri="{FF2B5EF4-FFF2-40B4-BE49-F238E27FC236}">
              <a16:creationId xmlns:a16="http://schemas.microsoft.com/office/drawing/2014/main" id="{A6E2DFE6-5D8B-4270-BD05-22FEE7728B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2855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17</xdr:row>
      <xdr:rowOff>104775</xdr:rowOff>
    </xdr:from>
    <xdr:ext cx="180975" cy="257175"/>
    <xdr:sp macro="" textlink="">
      <xdr:nvSpPr>
        <xdr:cNvPr id="258" name="Rectangle 8">
          <a:extLst>
            <a:ext uri="{FF2B5EF4-FFF2-40B4-BE49-F238E27FC236}">
              <a16:creationId xmlns:a16="http://schemas.microsoft.com/office/drawing/2014/main" id="{5FE4CA27-217B-41F3-93E9-B61393F9E5CC}"/>
            </a:ext>
          </a:extLst>
        </xdr:cNvPr>
        <xdr:cNvSpPr>
          <a:spLocks noChangeArrowheads="1"/>
        </xdr:cNvSpPr>
      </xdr:nvSpPr>
      <xdr:spPr bwMode="auto">
        <a:xfrm>
          <a:off x="3463290" y="293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17</xdr:row>
      <xdr:rowOff>104775</xdr:rowOff>
    </xdr:from>
    <xdr:ext cx="180975" cy="257175"/>
    <xdr:sp macro="" textlink="">
      <xdr:nvSpPr>
        <xdr:cNvPr id="259" name="Rectangle 16">
          <a:extLst>
            <a:ext uri="{FF2B5EF4-FFF2-40B4-BE49-F238E27FC236}">
              <a16:creationId xmlns:a16="http://schemas.microsoft.com/office/drawing/2014/main" id="{A6BE1CBB-FDBD-423A-9831-A299996567CA}"/>
            </a:ext>
          </a:extLst>
        </xdr:cNvPr>
        <xdr:cNvSpPr>
          <a:spLocks noChangeArrowheads="1"/>
        </xdr:cNvSpPr>
      </xdr:nvSpPr>
      <xdr:spPr bwMode="auto">
        <a:xfrm>
          <a:off x="3463290" y="293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17</xdr:row>
      <xdr:rowOff>104775</xdr:rowOff>
    </xdr:from>
    <xdr:ext cx="180975" cy="257175"/>
    <xdr:sp macro="" textlink="">
      <xdr:nvSpPr>
        <xdr:cNvPr id="260" name="Rectangle 17">
          <a:extLst>
            <a:ext uri="{FF2B5EF4-FFF2-40B4-BE49-F238E27FC236}">
              <a16:creationId xmlns:a16="http://schemas.microsoft.com/office/drawing/2014/main" id="{7B1E6D3F-60A1-4139-B27A-B96A20E94012}"/>
            </a:ext>
          </a:extLst>
        </xdr:cNvPr>
        <xdr:cNvSpPr>
          <a:spLocks noChangeArrowheads="1"/>
        </xdr:cNvSpPr>
      </xdr:nvSpPr>
      <xdr:spPr bwMode="auto">
        <a:xfrm>
          <a:off x="3463290" y="2931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261" name="Rectangle 8">
          <a:extLst>
            <a:ext uri="{FF2B5EF4-FFF2-40B4-BE49-F238E27FC236}">
              <a16:creationId xmlns:a16="http://schemas.microsoft.com/office/drawing/2014/main" id="{F8B9109A-10AF-442C-9FC4-6952BE27CFDE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262" name="Rectangle 16">
          <a:extLst>
            <a:ext uri="{FF2B5EF4-FFF2-40B4-BE49-F238E27FC236}">
              <a16:creationId xmlns:a16="http://schemas.microsoft.com/office/drawing/2014/main" id="{AFCB0DA1-C55D-4C00-8796-4F551F35BF54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263" name="Rectangle 17">
          <a:extLst>
            <a:ext uri="{FF2B5EF4-FFF2-40B4-BE49-F238E27FC236}">
              <a16:creationId xmlns:a16="http://schemas.microsoft.com/office/drawing/2014/main" id="{AE30DAFB-2183-4C99-A8A5-AF5FDB4BB81D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264" name="Rectangle 8">
          <a:extLst>
            <a:ext uri="{FF2B5EF4-FFF2-40B4-BE49-F238E27FC236}">
              <a16:creationId xmlns:a16="http://schemas.microsoft.com/office/drawing/2014/main" id="{8322D67C-420A-4D1F-8CF2-BBE566C62734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265" name="Rectangle 16">
          <a:extLst>
            <a:ext uri="{FF2B5EF4-FFF2-40B4-BE49-F238E27FC236}">
              <a16:creationId xmlns:a16="http://schemas.microsoft.com/office/drawing/2014/main" id="{FC1933F0-926C-47FA-B083-3D46584EC97E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19</xdr:row>
      <xdr:rowOff>0</xdr:rowOff>
    </xdr:from>
    <xdr:ext cx="180975" cy="257175"/>
    <xdr:sp macro="" textlink="">
      <xdr:nvSpPr>
        <xdr:cNvPr id="266" name="Rectangle 17">
          <a:extLst>
            <a:ext uri="{FF2B5EF4-FFF2-40B4-BE49-F238E27FC236}">
              <a16:creationId xmlns:a16="http://schemas.microsoft.com/office/drawing/2014/main" id="{FE1E1E2C-62F1-4A76-93BD-34DEA8A2D558}"/>
            </a:ext>
          </a:extLst>
        </xdr:cNvPr>
        <xdr:cNvSpPr>
          <a:spLocks noChangeArrowheads="1"/>
        </xdr:cNvSpPr>
      </xdr:nvSpPr>
      <xdr:spPr bwMode="auto">
        <a:xfrm>
          <a:off x="3463290" y="3131820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20</xdr:row>
      <xdr:rowOff>104775</xdr:rowOff>
    </xdr:from>
    <xdr:ext cx="180975" cy="257175"/>
    <xdr:sp macro="" textlink="">
      <xdr:nvSpPr>
        <xdr:cNvPr id="267" name="Rectangle 8">
          <a:extLst>
            <a:ext uri="{FF2B5EF4-FFF2-40B4-BE49-F238E27FC236}">
              <a16:creationId xmlns:a16="http://schemas.microsoft.com/office/drawing/2014/main" id="{DDB5A8B1-E1A0-42B2-BDF6-1F6A806FC304}"/>
            </a:ext>
          </a:extLst>
        </xdr:cNvPr>
        <xdr:cNvSpPr>
          <a:spLocks noChangeArrowheads="1"/>
        </xdr:cNvSpPr>
      </xdr:nvSpPr>
      <xdr:spPr bwMode="auto">
        <a:xfrm>
          <a:off x="3463290" y="338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20</xdr:row>
      <xdr:rowOff>104775</xdr:rowOff>
    </xdr:from>
    <xdr:ext cx="180975" cy="257175"/>
    <xdr:sp macro="" textlink="">
      <xdr:nvSpPr>
        <xdr:cNvPr id="268" name="Rectangle 16">
          <a:extLst>
            <a:ext uri="{FF2B5EF4-FFF2-40B4-BE49-F238E27FC236}">
              <a16:creationId xmlns:a16="http://schemas.microsoft.com/office/drawing/2014/main" id="{36C246BF-3F5F-4BA8-BD39-65E809D92F57}"/>
            </a:ext>
          </a:extLst>
        </xdr:cNvPr>
        <xdr:cNvSpPr>
          <a:spLocks noChangeArrowheads="1"/>
        </xdr:cNvSpPr>
      </xdr:nvSpPr>
      <xdr:spPr bwMode="auto">
        <a:xfrm>
          <a:off x="3463290" y="338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20</xdr:row>
      <xdr:rowOff>104775</xdr:rowOff>
    </xdr:from>
    <xdr:ext cx="180975" cy="257175"/>
    <xdr:sp macro="" textlink="">
      <xdr:nvSpPr>
        <xdr:cNvPr id="269" name="Rectangle 17">
          <a:extLst>
            <a:ext uri="{FF2B5EF4-FFF2-40B4-BE49-F238E27FC236}">
              <a16:creationId xmlns:a16="http://schemas.microsoft.com/office/drawing/2014/main" id="{B311E8E4-8274-4F76-837E-E8E261261AEF}"/>
            </a:ext>
          </a:extLst>
        </xdr:cNvPr>
        <xdr:cNvSpPr>
          <a:spLocks noChangeArrowheads="1"/>
        </xdr:cNvSpPr>
      </xdr:nvSpPr>
      <xdr:spPr bwMode="auto">
        <a:xfrm>
          <a:off x="3463290" y="338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20</xdr:row>
      <xdr:rowOff>104775</xdr:rowOff>
    </xdr:from>
    <xdr:ext cx="180975" cy="257175"/>
    <xdr:sp macro="" textlink="">
      <xdr:nvSpPr>
        <xdr:cNvPr id="270" name="Rectangle 8">
          <a:extLst>
            <a:ext uri="{FF2B5EF4-FFF2-40B4-BE49-F238E27FC236}">
              <a16:creationId xmlns:a16="http://schemas.microsoft.com/office/drawing/2014/main" id="{A40AE794-DF84-42C9-8F84-F514EC16BEEC}"/>
            </a:ext>
          </a:extLst>
        </xdr:cNvPr>
        <xdr:cNvSpPr>
          <a:spLocks noChangeArrowheads="1"/>
        </xdr:cNvSpPr>
      </xdr:nvSpPr>
      <xdr:spPr bwMode="auto">
        <a:xfrm>
          <a:off x="3463290" y="338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20</xdr:row>
      <xdr:rowOff>104775</xdr:rowOff>
    </xdr:from>
    <xdr:ext cx="180975" cy="257175"/>
    <xdr:sp macro="" textlink="">
      <xdr:nvSpPr>
        <xdr:cNvPr id="271" name="Rectangle 16">
          <a:extLst>
            <a:ext uri="{FF2B5EF4-FFF2-40B4-BE49-F238E27FC236}">
              <a16:creationId xmlns:a16="http://schemas.microsoft.com/office/drawing/2014/main" id="{45ECA5A9-D0C5-473A-AC4E-E4A13328D1DE}"/>
            </a:ext>
          </a:extLst>
        </xdr:cNvPr>
        <xdr:cNvSpPr>
          <a:spLocks noChangeArrowheads="1"/>
        </xdr:cNvSpPr>
      </xdr:nvSpPr>
      <xdr:spPr bwMode="auto">
        <a:xfrm>
          <a:off x="3463290" y="338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20</xdr:row>
      <xdr:rowOff>104775</xdr:rowOff>
    </xdr:from>
    <xdr:ext cx="180975" cy="257175"/>
    <xdr:sp macro="" textlink="">
      <xdr:nvSpPr>
        <xdr:cNvPr id="272" name="Rectangle 17">
          <a:extLst>
            <a:ext uri="{FF2B5EF4-FFF2-40B4-BE49-F238E27FC236}">
              <a16:creationId xmlns:a16="http://schemas.microsoft.com/office/drawing/2014/main" id="{D938B14E-921C-4471-86EB-2CF8708BFA23}"/>
            </a:ext>
          </a:extLst>
        </xdr:cNvPr>
        <xdr:cNvSpPr>
          <a:spLocks noChangeArrowheads="1"/>
        </xdr:cNvSpPr>
      </xdr:nvSpPr>
      <xdr:spPr bwMode="auto">
        <a:xfrm>
          <a:off x="3463290" y="3388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22</xdr:row>
      <xdr:rowOff>104775</xdr:rowOff>
    </xdr:from>
    <xdr:ext cx="180975" cy="257175"/>
    <xdr:sp macro="" textlink="">
      <xdr:nvSpPr>
        <xdr:cNvPr id="273" name="Rectangle 8">
          <a:extLst>
            <a:ext uri="{FF2B5EF4-FFF2-40B4-BE49-F238E27FC236}">
              <a16:creationId xmlns:a16="http://schemas.microsoft.com/office/drawing/2014/main" id="{410AF61F-D45B-4899-BA65-09F6576B67DF}"/>
            </a:ext>
          </a:extLst>
        </xdr:cNvPr>
        <xdr:cNvSpPr>
          <a:spLocks noChangeArrowheads="1"/>
        </xdr:cNvSpPr>
      </xdr:nvSpPr>
      <xdr:spPr bwMode="auto">
        <a:xfrm>
          <a:off x="3463290" y="369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22</xdr:row>
      <xdr:rowOff>104775</xdr:rowOff>
    </xdr:from>
    <xdr:ext cx="180975" cy="257175"/>
    <xdr:sp macro="" textlink="">
      <xdr:nvSpPr>
        <xdr:cNvPr id="274" name="Rectangle 16">
          <a:extLst>
            <a:ext uri="{FF2B5EF4-FFF2-40B4-BE49-F238E27FC236}">
              <a16:creationId xmlns:a16="http://schemas.microsoft.com/office/drawing/2014/main" id="{7C4E2C45-5700-4CAF-A08A-3DB8FB569A2B}"/>
            </a:ext>
          </a:extLst>
        </xdr:cNvPr>
        <xdr:cNvSpPr>
          <a:spLocks noChangeArrowheads="1"/>
        </xdr:cNvSpPr>
      </xdr:nvSpPr>
      <xdr:spPr bwMode="auto">
        <a:xfrm>
          <a:off x="3463290" y="369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22</xdr:row>
      <xdr:rowOff>104775</xdr:rowOff>
    </xdr:from>
    <xdr:ext cx="180975" cy="257175"/>
    <xdr:sp macro="" textlink="">
      <xdr:nvSpPr>
        <xdr:cNvPr id="275" name="Rectangle 17">
          <a:extLst>
            <a:ext uri="{FF2B5EF4-FFF2-40B4-BE49-F238E27FC236}">
              <a16:creationId xmlns:a16="http://schemas.microsoft.com/office/drawing/2014/main" id="{5ECA5186-FC1E-4713-8C0C-CD26C293201C}"/>
            </a:ext>
          </a:extLst>
        </xdr:cNvPr>
        <xdr:cNvSpPr>
          <a:spLocks noChangeArrowheads="1"/>
        </xdr:cNvSpPr>
      </xdr:nvSpPr>
      <xdr:spPr bwMode="auto">
        <a:xfrm>
          <a:off x="3463290" y="36937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23</xdr:row>
      <xdr:rowOff>28575</xdr:rowOff>
    </xdr:from>
    <xdr:to>
      <xdr:col>6</xdr:col>
      <xdr:colOff>161925</xdr:colOff>
      <xdr:row>23</xdr:row>
      <xdr:rowOff>114300</xdr:rowOff>
    </xdr:to>
    <xdr:sp macro="" textlink="">
      <xdr:nvSpPr>
        <xdr:cNvPr id="276" name="WordArt 128">
          <a:extLst>
            <a:ext uri="{FF2B5EF4-FFF2-40B4-BE49-F238E27FC236}">
              <a16:creationId xmlns:a16="http://schemas.microsoft.com/office/drawing/2014/main" id="{EA9694DD-75CE-4F18-AD80-CB38660AFB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3769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23</xdr:row>
      <xdr:rowOff>104775</xdr:rowOff>
    </xdr:from>
    <xdr:ext cx="180975" cy="257175"/>
    <xdr:sp macro="" textlink="">
      <xdr:nvSpPr>
        <xdr:cNvPr id="277" name="Rectangle 8">
          <a:extLst>
            <a:ext uri="{FF2B5EF4-FFF2-40B4-BE49-F238E27FC236}">
              <a16:creationId xmlns:a16="http://schemas.microsoft.com/office/drawing/2014/main" id="{2DE9C551-BF5B-40DB-9F83-6ABC49254C8A}"/>
            </a:ext>
          </a:extLst>
        </xdr:cNvPr>
        <xdr:cNvSpPr>
          <a:spLocks noChangeArrowheads="1"/>
        </xdr:cNvSpPr>
      </xdr:nvSpPr>
      <xdr:spPr bwMode="auto">
        <a:xfrm>
          <a:off x="3463290" y="384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23</xdr:row>
      <xdr:rowOff>104775</xdr:rowOff>
    </xdr:from>
    <xdr:ext cx="180975" cy="257175"/>
    <xdr:sp macro="" textlink="">
      <xdr:nvSpPr>
        <xdr:cNvPr id="278" name="Rectangle 16">
          <a:extLst>
            <a:ext uri="{FF2B5EF4-FFF2-40B4-BE49-F238E27FC236}">
              <a16:creationId xmlns:a16="http://schemas.microsoft.com/office/drawing/2014/main" id="{5C5EB42D-ACA3-4CBC-AB30-707B22C09416}"/>
            </a:ext>
          </a:extLst>
        </xdr:cNvPr>
        <xdr:cNvSpPr>
          <a:spLocks noChangeArrowheads="1"/>
        </xdr:cNvSpPr>
      </xdr:nvSpPr>
      <xdr:spPr bwMode="auto">
        <a:xfrm>
          <a:off x="3463290" y="384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23</xdr:row>
      <xdr:rowOff>104775</xdr:rowOff>
    </xdr:from>
    <xdr:ext cx="180975" cy="257175"/>
    <xdr:sp macro="" textlink="">
      <xdr:nvSpPr>
        <xdr:cNvPr id="279" name="Rectangle 17">
          <a:extLst>
            <a:ext uri="{FF2B5EF4-FFF2-40B4-BE49-F238E27FC236}">
              <a16:creationId xmlns:a16="http://schemas.microsoft.com/office/drawing/2014/main" id="{B804EC2E-42A5-4E14-9FF4-0361A1655BB3}"/>
            </a:ext>
          </a:extLst>
        </xdr:cNvPr>
        <xdr:cNvSpPr>
          <a:spLocks noChangeArrowheads="1"/>
        </xdr:cNvSpPr>
      </xdr:nvSpPr>
      <xdr:spPr bwMode="auto">
        <a:xfrm>
          <a:off x="3463290" y="3846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280" name="Rectangle 8">
          <a:extLst>
            <a:ext uri="{FF2B5EF4-FFF2-40B4-BE49-F238E27FC236}">
              <a16:creationId xmlns:a16="http://schemas.microsoft.com/office/drawing/2014/main" id="{E67AE93D-219D-48B7-8ED7-E45C5413140A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2</xdr:row>
      <xdr:rowOff>104775</xdr:rowOff>
    </xdr:from>
    <xdr:ext cx="180975" cy="257175"/>
    <xdr:sp macro="" textlink="">
      <xdr:nvSpPr>
        <xdr:cNvPr id="281" name="Rectangle 16">
          <a:extLst>
            <a:ext uri="{FF2B5EF4-FFF2-40B4-BE49-F238E27FC236}">
              <a16:creationId xmlns:a16="http://schemas.microsoft.com/office/drawing/2014/main" id="{80466F2B-9A00-4C9E-89BE-07C6F5D07ACE}"/>
            </a:ext>
          </a:extLst>
        </xdr:cNvPr>
        <xdr:cNvSpPr>
          <a:spLocks noChangeArrowheads="1"/>
        </xdr:cNvSpPr>
      </xdr:nvSpPr>
      <xdr:spPr bwMode="auto">
        <a:xfrm>
          <a:off x="3463290" y="1102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6</xdr:col>
      <xdr:colOff>76200</xdr:colOff>
      <xdr:row>4</xdr:row>
      <xdr:rowOff>28575</xdr:rowOff>
    </xdr:from>
    <xdr:to>
      <xdr:col>6</xdr:col>
      <xdr:colOff>161925</xdr:colOff>
      <xdr:row>4</xdr:row>
      <xdr:rowOff>114300</xdr:rowOff>
    </xdr:to>
    <xdr:sp macro="" textlink="">
      <xdr:nvSpPr>
        <xdr:cNvPr id="282" name="WordArt 128">
          <a:extLst>
            <a:ext uri="{FF2B5EF4-FFF2-40B4-BE49-F238E27FC236}">
              <a16:creationId xmlns:a16="http://schemas.microsoft.com/office/drawing/2014/main" id="{54706CB1-0A59-41D2-B1DE-43F72E0F37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6140" y="133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3" name="Rectangle 8">
          <a:extLst>
            <a:ext uri="{FF2B5EF4-FFF2-40B4-BE49-F238E27FC236}">
              <a16:creationId xmlns:a16="http://schemas.microsoft.com/office/drawing/2014/main" id="{71A60B68-6931-456F-88C6-8F7CDBBA611E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4" name="Rectangle 16">
          <a:extLst>
            <a:ext uri="{FF2B5EF4-FFF2-40B4-BE49-F238E27FC236}">
              <a16:creationId xmlns:a16="http://schemas.microsoft.com/office/drawing/2014/main" id="{1B1503A8-4F33-43FF-84DF-31DD7F6BD825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5" name="Rectangle 17">
          <a:extLst>
            <a:ext uri="{FF2B5EF4-FFF2-40B4-BE49-F238E27FC236}">
              <a16:creationId xmlns:a16="http://schemas.microsoft.com/office/drawing/2014/main" id="{24D09F9E-0467-4593-BBCA-ED08B30A53E0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6" name="Rectangle 8">
          <a:extLst>
            <a:ext uri="{FF2B5EF4-FFF2-40B4-BE49-F238E27FC236}">
              <a16:creationId xmlns:a16="http://schemas.microsoft.com/office/drawing/2014/main" id="{05720563-B89B-4F82-819C-0DEF69AD20A1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7" name="Rectangle 16">
          <a:extLst>
            <a:ext uri="{FF2B5EF4-FFF2-40B4-BE49-F238E27FC236}">
              <a16:creationId xmlns:a16="http://schemas.microsoft.com/office/drawing/2014/main" id="{82F81101-FA2F-41B1-9698-F3AC8F3F96C3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8" name="Rectangle 17">
          <a:extLst>
            <a:ext uri="{FF2B5EF4-FFF2-40B4-BE49-F238E27FC236}">
              <a16:creationId xmlns:a16="http://schemas.microsoft.com/office/drawing/2014/main" id="{10C56763-D310-48C5-A662-F8CF3E70385B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89" name="Rectangle 8">
          <a:extLst>
            <a:ext uri="{FF2B5EF4-FFF2-40B4-BE49-F238E27FC236}">
              <a16:creationId xmlns:a16="http://schemas.microsoft.com/office/drawing/2014/main" id="{E336E71D-CA9D-4347-931F-CD451DFCF641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63</xdr:row>
      <xdr:rowOff>104775</xdr:rowOff>
    </xdr:from>
    <xdr:ext cx="180975" cy="257175"/>
    <xdr:sp macro="" textlink="">
      <xdr:nvSpPr>
        <xdr:cNvPr id="290" name="Rectangle 16">
          <a:extLst>
            <a:ext uri="{FF2B5EF4-FFF2-40B4-BE49-F238E27FC236}">
              <a16:creationId xmlns:a16="http://schemas.microsoft.com/office/drawing/2014/main" id="{4860FE50-BF67-4FBA-ABBB-38A82F7C6629}"/>
            </a:ext>
          </a:extLst>
        </xdr:cNvPr>
        <xdr:cNvSpPr>
          <a:spLocks noChangeArrowheads="1"/>
        </xdr:cNvSpPr>
      </xdr:nvSpPr>
      <xdr:spPr bwMode="auto">
        <a:xfrm>
          <a:off x="3463290" y="99421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33</xdr:col>
      <xdr:colOff>76200</xdr:colOff>
      <xdr:row>49</xdr:row>
      <xdr:rowOff>28575</xdr:rowOff>
    </xdr:from>
    <xdr:to>
      <xdr:col>33</xdr:col>
      <xdr:colOff>161925</xdr:colOff>
      <xdr:row>49</xdr:row>
      <xdr:rowOff>114300</xdr:rowOff>
    </xdr:to>
    <xdr:sp macro="" textlink="">
      <xdr:nvSpPr>
        <xdr:cNvPr id="291" name="WordArt 128">
          <a:extLst>
            <a:ext uri="{FF2B5EF4-FFF2-40B4-BE49-F238E27FC236}">
              <a16:creationId xmlns:a16="http://schemas.microsoft.com/office/drawing/2014/main" id="{FA4DFFB7-ACF9-4B50-A9EE-118AAB1B11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166860" y="77323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33</xdr:col>
      <xdr:colOff>133350</xdr:colOff>
      <xdr:row>83</xdr:row>
      <xdr:rowOff>0</xdr:rowOff>
    </xdr:from>
    <xdr:ext cx="173355" cy="245745"/>
    <xdr:sp macro="" textlink="">
      <xdr:nvSpPr>
        <xdr:cNvPr id="292" name="Rectangle 8">
          <a:extLst>
            <a:ext uri="{FF2B5EF4-FFF2-40B4-BE49-F238E27FC236}">
              <a16:creationId xmlns:a16="http://schemas.microsoft.com/office/drawing/2014/main" id="{E842FF21-B25B-4C1C-A2AC-3131175D92BB}"/>
            </a:ext>
          </a:extLst>
        </xdr:cNvPr>
        <xdr:cNvSpPr>
          <a:spLocks noChangeArrowheads="1"/>
        </xdr:cNvSpPr>
      </xdr:nvSpPr>
      <xdr:spPr bwMode="auto">
        <a:xfrm>
          <a:off x="9224010" y="12885420"/>
          <a:ext cx="173355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33</xdr:col>
      <xdr:colOff>76200</xdr:colOff>
      <xdr:row>57</xdr:row>
      <xdr:rowOff>28575</xdr:rowOff>
    </xdr:from>
    <xdr:to>
      <xdr:col>33</xdr:col>
      <xdr:colOff>161925</xdr:colOff>
      <xdr:row>57</xdr:row>
      <xdr:rowOff>114300</xdr:rowOff>
    </xdr:to>
    <xdr:sp macro="" textlink="">
      <xdr:nvSpPr>
        <xdr:cNvPr id="293" name="WordArt 128">
          <a:extLst>
            <a:ext uri="{FF2B5EF4-FFF2-40B4-BE49-F238E27FC236}">
              <a16:creationId xmlns:a16="http://schemas.microsoft.com/office/drawing/2014/main" id="{136369FD-4168-4073-893B-8B023054AE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166860" y="89515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33</xdr:col>
      <xdr:colOff>133350</xdr:colOff>
      <xdr:row>74</xdr:row>
      <xdr:rowOff>104775</xdr:rowOff>
    </xdr:from>
    <xdr:ext cx="173355" cy="257174"/>
    <xdr:sp macro="" textlink="">
      <xdr:nvSpPr>
        <xdr:cNvPr id="294" name="Rectangle 8">
          <a:extLst>
            <a:ext uri="{FF2B5EF4-FFF2-40B4-BE49-F238E27FC236}">
              <a16:creationId xmlns:a16="http://schemas.microsoft.com/office/drawing/2014/main" id="{E6B66924-441F-4A2E-B7D1-1BF1C7107414}"/>
            </a:ext>
          </a:extLst>
        </xdr:cNvPr>
        <xdr:cNvSpPr>
          <a:spLocks noChangeArrowheads="1"/>
        </xdr:cNvSpPr>
      </xdr:nvSpPr>
      <xdr:spPr bwMode="auto">
        <a:xfrm>
          <a:off x="9224010" y="11618595"/>
          <a:ext cx="17335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33</xdr:col>
      <xdr:colOff>76200</xdr:colOff>
      <xdr:row>33</xdr:row>
      <xdr:rowOff>28575</xdr:rowOff>
    </xdr:from>
    <xdr:to>
      <xdr:col>33</xdr:col>
      <xdr:colOff>161925</xdr:colOff>
      <xdr:row>33</xdr:row>
      <xdr:rowOff>114300</xdr:rowOff>
    </xdr:to>
    <xdr:sp macro="" textlink="">
      <xdr:nvSpPr>
        <xdr:cNvPr id="295" name="WordArt 128">
          <a:extLst>
            <a:ext uri="{FF2B5EF4-FFF2-40B4-BE49-F238E27FC236}">
              <a16:creationId xmlns:a16="http://schemas.microsoft.com/office/drawing/2014/main" id="{3167E1B1-E264-4EAA-B47F-360131D3D0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166860" y="5293995"/>
          <a:ext cx="8572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latin typeface="Arial Black"/>
          </a:endParaRPr>
        </a:p>
      </xdr:txBody>
    </xdr:sp>
    <xdr:clientData/>
  </xdr:twoCellAnchor>
  <xdr:oneCellAnchor>
    <xdr:from>
      <xdr:col>33</xdr:col>
      <xdr:colOff>133350</xdr:colOff>
      <xdr:row>74</xdr:row>
      <xdr:rowOff>104775</xdr:rowOff>
    </xdr:from>
    <xdr:ext cx="173355" cy="257174"/>
    <xdr:sp macro="" textlink="">
      <xdr:nvSpPr>
        <xdr:cNvPr id="296" name="Rectangle 16">
          <a:extLst>
            <a:ext uri="{FF2B5EF4-FFF2-40B4-BE49-F238E27FC236}">
              <a16:creationId xmlns:a16="http://schemas.microsoft.com/office/drawing/2014/main" id="{6E14A9E0-3247-42CF-8907-6F8726937298}"/>
            </a:ext>
          </a:extLst>
        </xdr:cNvPr>
        <xdr:cNvSpPr>
          <a:spLocks noChangeArrowheads="1"/>
        </xdr:cNvSpPr>
      </xdr:nvSpPr>
      <xdr:spPr bwMode="auto">
        <a:xfrm>
          <a:off x="9224010" y="11618595"/>
          <a:ext cx="17335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33</xdr:col>
      <xdr:colOff>133350</xdr:colOff>
      <xdr:row>74</xdr:row>
      <xdr:rowOff>104775</xdr:rowOff>
    </xdr:from>
    <xdr:ext cx="173355" cy="257174"/>
    <xdr:sp macro="" textlink="">
      <xdr:nvSpPr>
        <xdr:cNvPr id="297" name="Rectangle 17">
          <a:extLst>
            <a:ext uri="{FF2B5EF4-FFF2-40B4-BE49-F238E27FC236}">
              <a16:creationId xmlns:a16="http://schemas.microsoft.com/office/drawing/2014/main" id="{8A6BDBFF-E318-4A4A-9D88-E3A8071CBE75}"/>
            </a:ext>
          </a:extLst>
        </xdr:cNvPr>
        <xdr:cNvSpPr>
          <a:spLocks noChangeArrowheads="1"/>
        </xdr:cNvSpPr>
      </xdr:nvSpPr>
      <xdr:spPr bwMode="auto">
        <a:xfrm>
          <a:off x="9224010" y="11618595"/>
          <a:ext cx="17335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85</xdr:row>
      <xdr:rowOff>104775</xdr:rowOff>
    </xdr:from>
    <xdr:ext cx="180975" cy="257175"/>
    <xdr:sp macro="" textlink="">
      <xdr:nvSpPr>
        <xdr:cNvPr id="298" name="Rectangle 8">
          <a:extLst>
            <a:ext uri="{FF2B5EF4-FFF2-40B4-BE49-F238E27FC236}">
              <a16:creationId xmlns:a16="http://schemas.microsoft.com/office/drawing/2014/main" id="{68396C0D-AE03-4C2D-8B4E-D7571F9BB59E}"/>
            </a:ext>
          </a:extLst>
        </xdr:cNvPr>
        <xdr:cNvSpPr>
          <a:spLocks noChangeArrowheads="1"/>
        </xdr:cNvSpPr>
      </xdr:nvSpPr>
      <xdr:spPr bwMode="auto">
        <a:xfrm>
          <a:off x="3463290" y="13294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133350</xdr:colOff>
      <xdr:row>85</xdr:row>
      <xdr:rowOff>104775</xdr:rowOff>
    </xdr:from>
    <xdr:ext cx="180975" cy="257175"/>
    <xdr:sp macro="" textlink="">
      <xdr:nvSpPr>
        <xdr:cNvPr id="299" name="Rectangle 16">
          <a:extLst>
            <a:ext uri="{FF2B5EF4-FFF2-40B4-BE49-F238E27FC236}">
              <a16:creationId xmlns:a16="http://schemas.microsoft.com/office/drawing/2014/main" id="{3ED847FC-ADF0-463B-94C4-14712DFEFEFF}"/>
            </a:ext>
          </a:extLst>
        </xdr:cNvPr>
        <xdr:cNvSpPr>
          <a:spLocks noChangeArrowheads="1"/>
        </xdr:cNvSpPr>
      </xdr:nvSpPr>
      <xdr:spPr bwMode="auto">
        <a:xfrm>
          <a:off x="3463290" y="13294995"/>
          <a:ext cx="180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im.VanTichelen\Mijn%20Drive\Mastentop\Klassement\klassement.xlsm" TargetMode="External"/><Relationship Id="rId1" Type="http://schemas.openxmlformats.org/officeDocument/2006/relationships/externalLinkPath" Target="klassemen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definedNames>
      <definedName name="createKlassement"/>
      <definedName name="Save_Klassment"/>
      <definedName name="sortByNaam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EA296-3F34-4272-AE33-1D178141EABB}">
  <sheetPr codeName="Blad1">
    <pageSetUpPr fitToPage="1"/>
  </sheetPr>
  <dimension ref="B1:AU103"/>
  <sheetViews>
    <sheetView tabSelected="1" view="pageBreakPreview" zoomScaleNormal="85" zoomScaleSheetLayoutView="100" workbookViewId="0">
      <pane ySplit="1" topLeftCell="A2" activePane="bottomLeft" state="frozen"/>
      <selection pane="bottomLeft" activeCell="AJ4" sqref="AJ4"/>
    </sheetView>
  </sheetViews>
  <sheetFormatPr defaultColWidth="9.109375" defaultRowHeight="15.6" x14ac:dyDescent="0.3"/>
  <cols>
    <col min="1" max="1" width="10.109375" style="17" customWidth="1"/>
    <col min="2" max="2" width="13.109375" style="17" customWidth="1"/>
    <col min="3" max="3" width="12.44140625" style="17" customWidth="1"/>
    <col min="4" max="4" width="6.6640625" style="112" customWidth="1"/>
    <col min="5" max="11" width="3.109375" style="17" customWidth="1"/>
    <col min="12" max="12" width="3.109375" style="107" customWidth="1"/>
    <col min="13" max="16" width="3.109375" style="100" customWidth="1"/>
    <col min="17" max="17" width="3.109375" style="17" customWidth="1"/>
    <col min="18" max="18" width="3.109375" style="100" customWidth="1"/>
    <col min="19" max="20" width="3.109375" style="107" customWidth="1"/>
    <col min="21" max="24" width="3.109375" style="100" customWidth="1"/>
    <col min="25" max="25" width="3.109375" style="113" customWidth="1"/>
    <col min="26" max="27" width="3.109375" style="100" customWidth="1"/>
    <col min="28" max="28" width="3.109375" style="114" customWidth="1"/>
    <col min="29" max="33" width="3.109375" style="100" customWidth="1"/>
    <col min="34" max="34" width="3" style="100" customWidth="1"/>
    <col min="35" max="39" width="3.109375" style="100" customWidth="1"/>
    <col min="40" max="40" width="1.44140625" style="100" customWidth="1"/>
    <col min="41" max="41" width="4" style="17" customWidth="1"/>
    <col min="42" max="42" width="3.109375" style="103" customWidth="1"/>
    <col min="43" max="46" width="3.109375" style="104" customWidth="1"/>
    <col min="47" max="47" width="3.109375" style="105" customWidth="1"/>
    <col min="48" max="16384" width="9.109375" style="17"/>
  </cols>
  <sheetData>
    <row r="1" spans="2:47" s="16" customFormat="1" ht="69" customHeight="1" x14ac:dyDescent="0.2">
      <c r="B1" s="1">
        <v>2026</v>
      </c>
      <c r="C1" s="1"/>
      <c r="D1" s="2"/>
      <c r="E1" s="3">
        <v>44628</v>
      </c>
      <c r="F1" s="3">
        <f>+E1+7</f>
        <v>44635</v>
      </c>
      <c r="G1" s="3">
        <f t="shared" ref="G1:N1" si="0">+F1+7</f>
        <v>44642</v>
      </c>
      <c r="H1" s="3">
        <f t="shared" si="0"/>
        <v>44649</v>
      </c>
      <c r="I1" s="3">
        <f t="shared" si="0"/>
        <v>44656</v>
      </c>
      <c r="J1" s="3">
        <f t="shared" si="0"/>
        <v>44663</v>
      </c>
      <c r="K1" s="3">
        <f t="shared" si="0"/>
        <v>44670</v>
      </c>
      <c r="L1" s="3">
        <f t="shared" si="0"/>
        <v>44677</v>
      </c>
      <c r="M1" s="3">
        <f t="shared" si="0"/>
        <v>44684</v>
      </c>
      <c r="N1" s="3">
        <f t="shared" si="0"/>
        <v>44691</v>
      </c>
      <c r="O1" s="3">
        <f>+N1+7</f>
        <v>44698</v>
      </c>
      <c r="P1" s="3">
        <f>+O1+7</f>
        <v>44705</v>
      </c>
      <c r="Q1" s="3">
        <f>+P1+7</f>
        <v>44712</v>
      </c>
      <c r="R1" s="3">
        <f>Q1+7</f>
        <v>44719</v>
      </c>
      <c r="S1" s="4">
        <f>+R1+6</f>
        <v>44725</v>
      </c>
      <c r="T1" s="3">
        <f>+S1+8</f>
        <v>44733</v>
      </c>
      <c r="U1" s="3">
        <f>T1+7</f>
        <v>44740</v>
      </c>
      <c r="V1" s="5">
        <f>+U1+7</f>
        <v>44747</v>
      </c>
      <c r="W1" s="6">
        <f>+V1+6</f>
        <v>44753</v>
      </c>
      <c r="X1" s="6">
        <f>W1+1</f>
        <v>44754</v>
      </c>
      <c r="Y1" s="5">
        <f>X1+7</f>
        <v>44761</v>
      </c>
      <c r="Z1" s="3">
        <f t="shared" ref="Z1:AD1" si="1">Y1+7</f>
        <v>44768</v>
      </c>
      <c r="AA1" s="3">
        <f t="shared" si="1"/>
        <v>44775</v>
      </c>
      <c r="AB1" s="7">
        <f t="shared" si="1"/>
        <v>44782</v>
      </c>
      <c r="AC1" s="3">
        <f t="shared" si="1"/>
        <v>44789</v>
      </c>
      <c r="AD1" s="7">
        <f t="shared" si="1"/>
        <v>44796</v>
      </c>
      <c r="AE1" s="8">
        <f>AD1+6</f>
        <v>44802</v>
      </c>
      <c r="AF1" s="5">
        <f>AE1+8</f>
        <v>44810</v>
      </c>
      <c r="AG1" s="5">
        <f t="shared" ref="AG1:AM1" si="2">AF1+7</f>
        <v>44817</v>
      </c>
      <c r="AH1" s="5">
        <f t="shared" si="2"/>
        <v>44824</v>
      </c>
      <c r="AI1" s="5">
        <f t="shared" si="2"/>
        <v>44831</v>
      </c>
      <c r="AJ1" s="5">
        <f t="shared" si="2"/>
        <v>44838</v>
      </c>
      <c r="AK1" s="5">
        <f t="shared" si="2"/>
        <v>44845</v>
      </c>
      <c r="AL1" s="5">
        <f t="shared" si="2"/>
        <v>44852</v>
      </c>
      <c r="AM1" s="5">
        <f t="shared" si="2"/>
        <v>44859</v>
      </c>
      <c r="AN1" s="9"/>
      <c r="AO1" s="10" t="s">
        <v>0</v>
      </c>
      <c r="AP1" s="11" t="s">
        <v>1</v>
      </c>
      <c r="AQ1" s="12" t="s">
        <v>2</v>
      </c>
      <c r="AR1" s="13" t="s">
        <v>3</v>
      </c>
      <c r="AS1" s="12" t="s">
        <v>4</v>
      </c>
      <c r="AT1" s="14" t="s">
        <v>5</v>
      </c>
      <c r="AU1" s="15" t="s">
        <v>6</v>
      </c>
    </row>
    <row r="2" spans="2:47" ht="9.75" customHeight="1" x14ac:dyDescent="0.3">
      <c r="D2" s="18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20"/>
      <c r="Z2" s="19"/>
      <c r="AA2" s="19"/>
      <c r="AB2" s="21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22"/>
      <c r="AP2" s="23"/>
      <c r="AQ2" s="12"/>
      <c r="AR2" s="13"/>
      <c r="AS2" s="12"/>
      <c r="AT2" s="14"/>
      <c r="AU2" s="15"/>
    </row>
    <row r="3" spans="2:47" s="16" customFormat="1" ht="12" customHeight="1" x14ac:dyDescent="0.2">
      <c r="B3" s="24" t="s">
        <v>7</v>
      </c>
      <c r="C3" s="25"/>
      <c r="D3" s="26"/>
      <c r="E3" s="27">
        <f t="shared" ref="E3:AM3" si="3">COUNT(E11:E86)</f>
        <v>59</v>
      </c>
      <c r="F3" s="27">
        <f t="shared" si="3"/>
        <v>56</v>
      </c>
      <c r="G3" s="27">
        <f t="shared" si="3"/>
        <v>53</v>
      </c>
      <c r="H3" s="27">
        <f t="shared" si="3"/>
        <v>37</v>
      </c>
      <c r="I3" s="27">
        <f t="shared" si="3"/>
        <v>26</v>
      </c>
      <c r="J3" s="27">
        <f t="shared" si="3"/>
        <v>37</v>
      </c>
      <c r="K3" s="27">
        <f t="shared" si="3"/>
        <v>53</v>
      </c>
      <c r="L3" s="27">
        <f t="shared" si="3"/>
        <v>36</v>
      </c>
      <c r="M3" s="27">
        <f t="shared" si="3"/>
        <v>34</v>
      </c>
      <c r="N3" s="27">
        <f t="shared" si="3"/>
        <v>42</v>
      </c>
      <c r="O3" s="27">
        <f t="shared" si="3"/>
        <v>31</v>
      </c>
      <c r="P3" s="27">
        <f t="shared" si="3"/>
        <v>44</v>
      </c>
      <c r="Q3" s="27">
        <f t="shared" si="3"/>
        <v>37</v>
      </c>
      <c r="R3" s="27">
        <f t="shared" si="3"/>
        <v>43</v>
      </c>
      <c r="S3" s="27">
        <f t="shared" si="3"/>
        <v>25</v>
      </c>
      <c r="T3" s="27">
        <f t="shared" si="3"/>
        <v>31</v>
      </c>
      <c r="U3" s="27">
        <f t="shared" si="3"/>
        <v>39</v>
      </c>
      <c r="V3" s="27">
        <f t="shared" si="3"/>
        <v>28</v>
      </c>
      <c r="W3" s="27">
        <f t="shared" si="3"/>
        <v>0</v>
      </c>
      <c r="X3" s="27">
        <f t="shared" si="3"/>
        <v>19</v>
      </c>
      <c r="Y3" s="27">
        <f t="shared" si="3"/>
        <v>29</v>
      </c>
      <c r="Z3" s="27">
        <f t="shared" si="3"/>
        <v>23</v>
      </c>
      <c r="AA3" s="27">
        <f t="shared" si="3"/>
        <v>29</v>
      </c>
      <c r="AB3" s="27">
        <f t="shared" si="3"/>
        <v>29</v>
      </c>
      <c r="AC3" s="27">
        <f t="shared" si="3"/>
        <v>31</v>
      </c>
      <c r="AD3" s="27">
        <f t="shared" si="3"/>
        <v>29</v>
      </c>
      <c r="AE3" s="27">
        <f t="shared" si="3"/>
        <v>28</v>
      </c>
      <c r="AF3" s="27">
        <f t="shared" si="3"/>
        <v>25</v>
      </c>
      <c r="AG3" s="27">
        <f t="shared" si="3"/>
        <v>2</v>
      </c>
      <c r="AH3" s="27">
        <f t="shared" si="3"/>
        <v>7</v>
      </c>
      <c r="AI3" s="27">
        <f t="shared" si="3"/>
        <v>23</v>
      </c>
      <c r="AJ3" s="27">
        <f t="shared" si="3"/>
        <v>0</v>
      </c>
      <c r="AK3" s="27">
        <f t="shared" si="3"/>
        <v>0</v>
      </c>
      <c r="AL3" s="27">
        <f t="shared" si="3"/>
        <v>0</v>
      </c>
      <c r="AM3" s="27">
        <f t="shared" si="3"/>
        <v>0</v>
      </c>
      <c r="AN3" s="28"/>
      <c r="AO3" s="29"/>
      <c r="AP3" s="11"/>
      <c r="AQ3" s="12"/>
      <c r="AR3" s="13"/>
      <c r="AS3" s="12"/>
      <c r="AT3" s="14"/>
      <c r="AU3" s="15"/>
    </row>
    <row r="4" spans="2:47" s="16" customFormat="1" ht="12" customHeight="1" x14ac:dyDescent="0.2">
      <c r="B4" s="24" t="s">
        <v>8</v>
      </c>
      <c r="C4" s="25"/>
      <c r="D4" s="26"/>
      <c r="E4" s="30">
        <v>90</v>
      </c>
      <c r="F4" s="30">
        <v>90</v>
      </c>
      <c r="G4" s="30">
        <v>95</v>
      </c>
      <c r="H4" s="31">
        <v>100</v>
      </c>
      <c r="I4" s="30">
        <v>105</v>
      </c>
      <c r="J4" s="30">
        <v>110</v>
      </c>
      <c r="K4" s="30">
        <v>130</v>
      </c>
      <c r="L4" s="30">
        <v>105</v>
      </c>
      <c r="M4" s="29">
        <v>110</v>
      </c>
      <c r="N4" s="29">
        <v>135</v>
      </c>
      <c r="O4" s="29">
        <v>150</v>
      </c>
      <c r="P4" s="29">
        <v>120</v>
      </c>
      <c r="Q4" s="31">
        <v>105</v>
      </c>
      <c r="R4" s="31">
        <v>120</v>
      </c>
      <c r="S4" s="31">
        <v>180</v>
      </c>
      <c r="T4" s="31">
        <v>105</v>
      </c>
      <c r="U4" s="31">
        <v>120</v>
      </c>
      <c r="V4" s="30">
        <v>120</v>
      </c>
      <c r="W4" s="31"/>
      <c r="X4" s="31">
        <v>350</v>
      </c>
      <c r="Y4" s="30">
        <v>125</v>
      </c>
      <c r="Z4" s="30">
        <v>135</v>
      </c>
      <c r="AA4" s="30">
        <v>115</v>
      </c>
      <c r="AB4" s="32">
        <v>110</v>
      </c>
      <c r="AC4" s="31">
        <v>105</v>
      </c>
      <c r="AD4" s="31">
        <v>110</v>
      </c>
      <c r="AE4" s="31">
        <v>60</v>
      </c>
      <c r="AF4" s="31">
        <v>110</v>
      </c>
      <c r="AG4" s="31"/>
      <c r="AH4" s="31"/>
      <c r="AI4" s="31">
        <v>100</v>
      </c>
      <c r="AJ4" s="31"/>
      <c r="AK4" s="31"/>
      <c r="AL4" s="31"/>
      <c r="AM4" s="30"/>
      <c r="AN4" s="28"/>
      <c r="AO4" s="29">
        <f>SUM(E4:AN4)</f>
        <v>3410</v>
      </c>
      <c r="AP4" s="11"/>
      <c r="AQ4" s="12"/>
      <c r="AR4" s="13"/>
      <c r="AS4" s="12"/>
      <c r="AT4" s="14"/>
      <c r="AU4" s="15"/>
    </row>
    <row r="5" spans="2:47" s="16" customFormat="1" ht="12" customHeight="1" x14ac:dyDescent="0.2">
      <c r="B5" s="24" t="s">
        <v>9</v>
      </c>
      <c r="C5" s="25"/>
      <c r="D5" s="26"/>
      <c r="E5" s="30">
        <v>75</v>
      </c>
      <c r="F5" s="30">
        <v>80</v>
      </c>
      <c r="G5" s="30">
        <v>85</v>
      </c>
      <c r="H5" s="31">
        <v>90</v>
      </c>
      <c r="I5" s="30">
        <v>95</v>
      </c>
      <c r="J5" s="30">
        <v>95</v>
      </c>
      <c r="K5" s="30">
        <v>95</v>
      </c>
      <c r="L5" s="30">
        <v>95</v>
      </c>
      <c r="M5" s="29">
        <v>90</v>
      </c>
      <c r="N5" s="29">
        <v>105</v>
      </c>
      <c r="O5" s="29">
        <v>120</v>
      </c>
      <c r="P5" s="29">
        <v>135</v>
      </c>
      <c r="Q5" s="31">
        <v>100</v>
      </c>
      <c r="R5" s="31">
        <v>95</v>
      </c>
      <c r="S5" s="31">
        <v>180</v>
      </c>
      <c r="T5" s="31">
        <v>95</v>
      </c>
      <c r="U5" s="30">
        <v>110</v>
      </c>
      <c r="V5" s="30">
        <v>120</v>
      </c>
      <c r="W5" s="30"/>
      <c r="X5" s="30">
        <v>350</v>
      </c>
      <c r="Y5" s="30">
        <v>90</v>
      </c>
      <c r="Z5" s="30">
        <v>95</v>
      </c>
      <c r="AA5" s="30">
        <v>85</v>
      </c>
      <c r="AB5" s="32">
        <v>95</v>
      </c>
      <c r="AC5" s="31">
        <v>95</v>
      </c>
      <c r="AD5" s="31">
        <v>95</v>
      </c>
      <c r="AE5" s="31">
        <v>60</v>
      </c>
      <c r="AF5" s="31">
        <v>97</v>
      </c>
      <c r="AG5" s="31">
        <v>65</v>
      </c>
      <c r="AH5" s="31">
        <v>95</v>
      </c>
      <c r="AI5" s="31">
        <v>90</v>
      </c>
      <c r="AJ5" s="31"/>
      <c r="AK5" s="31"/>
      <c r="AL5" s="31"/>
      <c r="AM5" s="30"/>
      <c r="AN5" s="28"/>
      <c r="AO5" s="29">
        <f>SUM(E5:AN5)</f>
        <v>3172</v>
      </c>
      <c r="AP5" s="11"/>
      <c r="AQ5" s="12"/>
      <c r="AR5" s="13"/>
      <c r="AS5" s="12"/>
      <c r="AT5" s="14"/>
      <c r="AU5" s="15"/>
    </row>
    <row r="6" spans="2:47" s="16" customFormat="1" ht="12" customHeight="1" x14ac:dyDescent="0.2">
      <c r="B6" s="24" t="s">
        <v>10</v>
      </c>
      <c r="C6" s="25"/>
      <c r="D6" s="26"/>
      <c r="E6" s="30">
        <v>50</v>
      </c>
      <c r="F6" s="30">
        <v>65</v>
      </c>
      <c r="G6" s="30">
        <v>70</v>
      </c>
      <c r="H6" s="31">
        <v>75</v>
      </c>
      <c r="I6" s="30">
        <v>80</v>
      </c>
      <c r="J6" s="30">
        <v>80</v>
      </c>
      <c r="K6" s="30">
        <v>80</v>
      </c>
      <c r="L6" s="30">
        <v>80</v>
      </c>
      <c r="M6" s="29">
        <v>85</v>
      </c>
      <c r="N6" s="29">
        <v>85</v>
      </c>
      <c r="O6" s="29">
        <v>90</v>
      </c>
      <c r="P6" s="29">
        <v>95</v>
      </c>
      <c r="Q6" s="31">
        <v>100</v>
      </c>
      <c r="R6" s="31">
        <v>95</v>
      </c>
      <c r="S6" s="31">
        <v>150</v>
      </c>
      <c r="T6" s="31">
        <v>110</v>
      </c>
      <c r="U6" s="31">
        <v>120</v>
      </c>
      <c r="V6" s="30">
        <v>125</v>
      </c>
      <c r="W6" s="31"/>
      <c r="X6" s="31">
        <v>320</v>
      </c>
      <c r="Y6" s="31">
        <v>90</v>
      </c>
      <c r="Z6" s="31">
        <v>95</v>
      </c>
      <c r="AA6" s="31">
        <v>90</v>
      </c>
      <c r="AB6" s="33">
        <v>85</v>
      </c>
      <c r="AC6" s="30">
        <v>85</v>
      </c>
      <c r="AD6" s="30">
        <v>80</v>
      </c>
      <c r="AE6" s="30">
        <v>60</v>
      </c>
      <c r="AF6" s="30">
        <v>80</v>
      </c>
      <c r="AG6" s="30"/>
      <c r="AH6" s="30">
        <v>95</v>
      </c>
      <c r="AI6" s="30">
        <v>75</v>
      </c>
      <c r="AJ6" s="30"/>
      <c r="AK6" s="30"/>
      <c r="AL6" s="30"/>
      <c r="AM6" s="30"/>
      <c r="AN6" s="28"/>
      <c r="AO6" s="29">
        <f>SUM(E6:AN6)</f>
        <v>2790</v>
      </c>
      <c r="AP6" s="11"/>
      <c r="AQ6" s="12"/>
      <c r="AR6" s="13"/>
      <c r="AS6" s="12"/>
      <c r="AT6" s="14"/>
      <c r="AU6" s="15"/>
    </row>
    <row r="7" spans="2:47" s="16" customFormat="1" ht="12" hidden="1" customHeight="1" x14ac:dyDescent="0.2">
      <c r="C7" s="34"/>
      <c r="D7" s="35"/>
      <c r="E7" s="36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37"/>
      <c r="R7" s="37"/>
      <c r="S7" s="37"/>
      <c r="T7" s="37"/>
      <c r="U7" s="39"/>
      <c r="V7" s="37"/>
      <c r="W7" s="37"/>
      <c r="X7" s="37"/>
      <c r="Y7" s="37"/>
      <c r="Z7" s="37"/>
      <c r="AA7" s="37"/>
      <c r="AB7" s="40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41"/>
      <c r="AO7" s="42" t="e">
        <f>AVERAGE(E7:AD7)</f>
        <v>#DIV/0!</v>
      </c>
      <c r="AP7" s="43"/>
      <c r="AQ7" s="12"/>
      <c r="AR7" s="13"/>
      <c r="AS7" s="12"/>
      <c r="AT7" s="14"/>
      <c r="AU7" s="15"/>
    </row>
    <row r="8" spans="2:47" s="16" customFormat="1" ht="12" hidden="1" customHeight="1" x14ac:dyDescent="0.2">
      <c r="B8" s="44"/>
      <c r="C8" s="45"/>
      <c r="D8" s="35"/>
      <c r="E8" s="46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8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1"/>
      <c r="AO8" s="49"/>
      <c r="AP8" s="50"/>
      <c r="AQ8" s="12"/>
      <c r="AR8" s="13"/>
      <c r="AS8" s="12"/>
      <c r="AT8" s="14"/>
      <c r="AU8" s="15"/>
    </row>
    <row r="9" spans="2:47" s="16" customFormat="1" ht="12" hidden="1" customHeight="1" x14ac:dyDescent="0.2">
      <c r="B9" s="51"/>
      <c r="C9" s="52"/>
      <c r="D9" s="35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4"/>
      <c r="R9" s="54"/>
      <c r="S9" s="54"/>
      <c r="T9" s="54"/>
      <c r="U9" s="56"/>
      <c r="V9" s="54"/>
      <c r="W9" s="54"/>
      <c r="X9" s="54"/>
      <c r="Y9" s="54"/>
      <c r="Z9" s="54"/>
      <c r="AA9" s="54"/>
      <c r="AB9" s="57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41"/>
      <c r="AO9" s="49"/>
      <c r="AP9" s="50"/>
      <c r="AQ9" s="12"/>
      <c r="AR9" s="13"/>
      <c r="AS9" s="12"/>
      <c r="AT9" s="14"/>
      <c r="AU9" s="15"/>
    </row>
    <row r="10" spans="2:47" s="16" customFormat="1" ht="12" customHeight="1" x14ac:dyDescent="0.2">
      <c r="D10" s="35"/>
      <c r="E10" s="58"/>
      <c r="F10" s="59"/>
      <c r="G10" s="59"/>
      <c r="H10" s="59"/>
      <c r="I10" s="59"/>
      <c r="J10" s="59"/>
      <c r="K10" s="60"/>
      <c r="L10" s="61"/>
      <c r="M10" s="59"/>
      <c r="N10" s="59"/>
      <c r="O10" s="59"/>
      <c r="P10" s="59"/>
      <c r="Q10" s="60"/>
      <c r="R10" s="59"/>
      <c r="S10" s="61"/>
      <c r="T10" s="61"/>
      <c r="U10" s="59"/>
      <c r="V10" s="59"/>
      <c r="W10" s="59"/>
      <c r="X10" s="59"/>
      <c r="Y10" s="59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2"/>
      <c r="AO10" s="63" t="s">
        <v>11</v>
      </c>
      <c r="AP10" s="64"/>
      <c r="AQ10" s="12"/>
      <c r="AR10" s="13"/>
      <c r="AS10" s="12"/>
      <c r="AT10" s="14"/>
      <c r="AU10" s="15"/>
    </row>
    <row r="11" spans="2:47" s="16" customFormat="1" ht="12" customHeight="1" x14ac:dyDescent="0.2">
      <c r="B11" s="25" t="s">
        <v>12</v>
      </c>
      <c r="C11" s="25" t="s">
        <v>13</v>
      </c>
      <c r="D11" s="29" t="s">
        <v>14</v>
      </c>
      <c r="E11" s="27">
        <v>75</v>
      </c>
      <c r="F11" s="27">
        <v>80</v>
      </c>
      <c r="G11" s="27">
        <v>85</v>
      </c>
      <c r="H11" s="29">
        <v>90</v>
      </c>
      <c r="I11" s="27"/>
      <c r="J11" s="27"/>
      <c r="K11" s="27"/>
      <c r="L11" s="27"/>
      <c r="M11" s="29">
        <v>90</v>
      </c>
      <c r="N11" s="29">
        <v>105</v>
      </c>
      <c r="O11" s="29">
        <v>120</v>
      </c>
      <c r="P11" s="29">
        <v>135</v>
      </c>
      <c r="Q11" s="29">
        <v>100</v>
      </c>
      <c r="R11" s="29">
        <v>95</v>
      </c>
      <c r="S11" s="29">
        <v>180</v>
      </c>
      <c r="T11" s="29">
        <v>95</v>
      </c>
      <c r="U11" s="27">
        <v>110</v>
      </c>
      <c r="V11" s="27">
        <v>120</v>
      </c>
      <c r="W11" s="27"/>
      <c r="X11" s="27">
        <v>350</v>
      </c>
      <c r="Y11" s="27">
        <v>90</v>
      </c>
      <c r="Z11" s="27">
        <v>95</v>
      </c>
      <c r="AA11" s="27">
        <v>85</v>
      </c>
      <c r="AB11" s="65">
        <v>95</v>
      </c>
      <c r="AC11" s="29"/>
      <c r="AD11" s="29">
        <v>95</v>
      </c>
      <c r="AE11" s="29">
        <v>60</v>
      </c>
      <c r="AF11" s="29">
        <v>97</v>
      </c>
      <c r="AG11" s="29"/>
      <c r="AH11" s="29"/>
      <c r="AI11" s="29"/>
      <c r="AJ11" s="29"/>
      <c r="AK11" s="29"/>
      <c r="AL11" s="29"/>
      <c r="AM11" s="29"/>
      <c r="AN11" s="66"/>
      <c r="AO11" s="29">
        <f>SUM(E11:AN11)</f>
        <v>2447</v>
      </c>
      <c r="AP11" s="67">
        <f>COUNT(E11:AN11)</f>
        <v>22</v>
      </c>
      <c r="AQ11" s="68" t="s">
        <v>15</v>
      </c>
      <c r="AR11" s="68" t="s">
        <v>15</v>
      </c>
      <c r="AS11" s="68"/>
      <c r="AT11" s="68">
        <f xml:space="preserve"> COUNTIFS(AQ11:AS11,"A")</f>
        <v>2</v>
      </c>
      <c r="AU11" s="69">
        <f>AT11+AP11</f>
        <v>24</v>
      </c>
    </row>
    <row r="12" spans="2:47" s="16" customFormat="1" ht="12" customHeight="1" x14ac:dyDescent="0.2">
      <c r="B12" s="25" t="s">
        <v>12</v>
      </c>
      <c r="C12" s="25" t="s">
        <v>16</v>
      </c>
      <c r="D12" s="29" t="s">
        <v>14</v>
      </c>
      <c r="E12" s="27">
        <v>75</v>
      </c>
      <c r="F12" s="27"/>
      <c r="G12" s="27"/>
      <c r="H12" s="29"/>
      <c r="I12" s="27"/>
      <c r="J12" s="27"/>
      <c r="K12" s="27"/>
      <c r="L12" s="27"/>
      <c r="M12" s="29"/>
      <c r="N12" s="29"/>
      <c r="O12" s="29"/>
      <c r="P12" s="29"/>
      <c r="Q12" s="29"/>
      <c r="R12" s="29"/>
      <c r="S12" s="29"/>
      <c r="T12" s="29"/>
      <c r="U12" s="27"/>
      <c r="V12" s="27"/>
      <c r="W12" s="27"/>
      <c r="X12" s="27"/>
      <c r="Y12" s="68"/>
      <c r="Z12" s="27"/>
      <c r="AA12" s="27"/>
      <c r="AB12" s="65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66"/>
      <c r="AO12" s="29">
        <f>SUM(E12:AN12)</f>
        <v>75</v>
      </c>
      <c r="AP12" s="67">
        <f>COUNT(E12:AN12)</f>
        <v>1</v>
      </c>
      <c r="AQ12" s="68"/>
      <c r="AR12" s="68"/>
      <c r="AS12" s="68"/>
      <c r="AT12" s="68">
        <f xml:space="preserve"> COUNTIFS(AQ12:AS12,"A")</f>
        <v>0</v>
      </c>
      <c r="AU12" s="69">
        <f>AT12+AP12</f>
        <v>1</v>
      </c>
    </row>
    <row r="13" spans="2:47" s="16" customFormat="1" ht="12" customHeight="1" x14ac:dyDescent="0.2">
      <c r="B13" s="25" t="s">
        <v>12</v>
      </c>
      <c r="C13" s="25" t="s">
        <v>17</v>
      </c>
      <c r="D13" s="29" t="s">
        <v>18</v>
      </c>
      <c r="E13" s="27">
        <v>50</v>
      </c>
      <c r="F13" s="27">
        <v>65</v>
      </c>
      <c r="G13" s="27">
        <v>70</v>
      </c>
      <c r="H13" s="29">
        <v>75</v>
      </c>
      <c r="I13" s="27">
        <v>80</v>
      </c>
      <c r="J13" s="27">
        <v>80</v>
      </c>
      <c r="K13" s="27">
        <v>80</v>
      </c>
      <c r="L13" s="27">
        <v>80</v>
      </c>
      <c r="M13" s="29">
        <v>85</v>
      </c>
      <c r="N13" s="29">
        <v>85</v>
      </c>
      <c r="O13" s="29">
        <v>90</v>
      </c>
      <c r="P13" s="29">
        <v>95</v>
      </c>
      <c r="Q13" s="29">
        <v>100</v>
      </c>
      <c r="R13" s="29">
        <v>95</v>
      </c>
      <c r="S13" s="29">
        <v>150</v>
      </c>
      <c r="T13" s="29">
        <v>110</v>
      </c>
      <c r="U13" s="27">
        <v>120</v>
      </c>
      <c r="V13" s="27">
        <v>125</v>
      </c>
      <c r="W13" s="27"/>
      <c r="X13" s="27">
        <v>320</v>
      </c>
      <c r="Y13" s="27">
        <v>90</v>
      </c>
      <c r="Z13" s="27">
        <v>95</v>
      </c>
      <c r="AA13" s="27">
        <v>90</v>
      </c>
      <c r="AB13" s="65">
        <v>85</v>
      </c>
      <c r="AC13" s="29">
        <v>85</v>
      </c>
      <c r="AD13" s="29">
        <v>80</v>
      </c>
      <c r="AE13" s="29">
        <v>60</v>
      </c>
      <c r="AF13" s="29">
        <v>80</v>
      </c>
      <c r="AG13" s="29"/>
      <c r="AH13" s="29">
        <v>95</v>
      </c>
      <c r="AI13" s="29">
        <v>75</v>
      </c>
      <c r="AJ13" s="29"/>
      <c r="AK13" s="29"/>
      <c r="AL13" s="29"/>
      <c r="AM13" s="29"/>
      <c r="AN13" s="66"/>
      <c r="AO13" s="29">
        <f>SUM(E13:AN13)</f>
        <v>2790</v>
      </c>
      <c r="AP13" s="67">
        <f>COUNT(E13:AN13)</f>
        <v>29</v>
      </c>
      <c r="AQ13" s="68" t="s">
        <v>15</v>
      </c>
      <c r="AR13" s="68" t="s">
        <v>15</v>
      </c>
      <c r="AS13" s="68"/>
      <c r="AT13" s="68">
        <f xml:space="preserve"> COUNTIFS(AQ13:AS13,"A")</f>
        <v>2</v>
      </c>
      <c r="AU13" s="69">
        <f>AT13+AP13</f>
        <v>31</v>
      </c>
    </row>
    <row r="14" spans="2:47" s="16" customFormat="1" ht="12" customHeight="1" x14ac:dyDescent="0.2">
      <c r="B14" s="25" t="s">
        <v>12</v>
      </c>
      <c r="C14" s="25" t="s">
        <v>19</v>
      </c>
      <c r="D14" s="29" t="s">
        <v>15</v>
      </c>
      <c r="E14" s="27">
        <v>90</v>
      </c>
      <c r="F14" s="27">
        <v>90</v>
      </c>
      <c r="G14" s="27">
        <v>95</v>
      </c>
      <c r="H14" s="29"/>
      <c r="I14" s="27">
        <v>105</v>
      </c>
      <c r="J14" s="27"/>
      <c r="K14" s="27">
        <v>130</v>
      </c>
      <c r="L14" s="27"/>
      <c r="M14" s="29"/>
      <c r="N14" s="29"/>
      <c r="O14" s="29"/>
      <c r="P14" s="29"/>
      <c r="Q14" s="29"/>
      <c r="R14" s="29"/>
      <c r="S14" s="29"/>
      <c r="T14" s="29"/>
      <c r="U14" s="27"/>
      <c r="V14" s="27"/>
      <c r="W14" s="27"/>
      <c r="X14" s="27"/>
      <c r="Y14" s="27"/>
      <c r="Z14" s="27"/>
      <c r="AA14" s="27"/>
      <c r="AB14" s="65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66"/>
      <c r="AO14" s="29">
        <f>SUM(E14:AN14)</f>
        <v>510</v>
      </c>
      <c r="AP14" s="67">
        <f>COUNT(E14:AN14)</f>
        <v>5</v>
      </c>
      <c r="AQ14" s="68"/>
      <c r="AR14" s="68"/>
      <c r="AS14" s="68"/>
      <c r="AT14" s="68">
        <f xml:space="preserve"> COUNTIFS(AQ14:AS14,"A")</f>
        <v>0</v>
      </c>
      <c r="AU14" s="69">
        <f>AT14+AP14</f>
        <v>5</v>
      </c>
    </row>
    <row r="15" spans="2:47" s="16" customFormat="1" ht="12" customHeight="1" x14ac:dyDescent="0.2">
      <c r="B15" s="25" t="s">
        <v>20</v>
      </c>
      <c r="C15" s="25" t="s">
        <v>21</v>
      </c>
      <c r="D15" s="29" t="s">
        <v>15</v>
      </c>
      <c r="E15" s="27"/>
      <c r="F15" s="27"/>
      <c r="G15" s="27">
        <v>95</v>
      </c>
      <c r="H15" s="29"/>
      <c r="I15" s="27">
        <v>105</v>
      </c>
      <c r="J15" s="27"/>
      <c r="K15" s="27">
        <v>130</v>
      </c>
      <c r="L15" s="27"/>
      <c r="M15" s="29"/>
      <c r="N15" s="29"/>
      <c r="O15" s="29"/>
      <c r="P15" s="29">
        <v>120</v>
      </c>
      <c r="Q15" s="29"/>
      <c r="R15" s="29">
        <v>120</v>
      </c>
      <c r="S15" s="29"/>
      <c r="T15" s="29"/>
      <c r="U15" s="27">
        <v>120</v>
      </c>
      <c r="V15" s="27"/>
      <c r="W15" s="27"/>
      <c r="X15" s="27"/>
      <c r="Y15" s="27"/>
      <c r="Z15" s="27">
        <v>135</v>
      </c>
      <c r="AA15" s="70">
        <v>115</v>
      </c>
      <c r="AB15" s="65"/>
      <c r="AC15" s="29"/>
      <c r="AD15" s="29">
        <v>110</v>
      </c>
      <c r="AE15" s="29">
        <v>60</v>
      </c>
      <c r="AF15" s="29"/>
      <c r="AG15" s="29"/>
      <c r="AH15" s="29"/>
      <c r="AI15" s="29"/>
      <c r="AJ15" s="29"/>
      <c r="AK15" s="29"/>
      <c r="AL15" s="29"/>
      <c r="AM15" s="29"/>
      <c r="AN15" s="66"/>
      <c r="AO15" s="29">
        <f>SUM(E15:AN15)</f>
        <v>1110</v>
      </c>
      <c r="AP15" s="67">
        <f>COUNT(E15:AN15)</f>
        <v>10</v>
      </c>
      <c r="AQ15" s="68"/>
      <c r="AR15" s="68" t="s">
        <v>15</v>
      </c>
      <c r="AS15" s="68"/>
      <c r="AT15" s="68">
        <f xml:space="preserve"> COUNTIFS(AQ15:AS15,"A")</f>
        <v>1</v>
      </c>
      <c r="AU15" s="69">
        <f>AT15+AP15</f>
        <v>11</v>
      </c>
    </row>
    <row r="16" spans="2:47" s="16" customFormat="1" ht="12" customHeight="1" x14ac:dyDescent="0.2">
      <c r="B16" s="25" t="s">
        <v>20</v>
      </c>
      <c r="C16" s="25" t="s">
        <v>22</v>
      </c>
      <c r="D16" s="29" t="s">
        <v>15</v>
      </c>
      <c r="E16" s="27">
        <v>90</v>
      </c>
      <c r="F16" s="27">
        <v>90</v>
      </c>
      <c r="G16" s="27">
        <v>95</v>
      </c>
      <c r="H16" s="29">
        <v>100</v>
      </c>
      <c r="I16" s="27">
        <v>105</v>
      </c>
      <c r="J16" s="27"/>
      <c r="K16" s="27">
        <v>130</v>
      </c>
      <c r="L16" s="27">
        <v>105</v>
      </c>
      <c r="M16" s="29">
        <v>110</v>
      </c>
      <c r="N16" s="29"/>
      <c r="O16" s="29"/>
      <c r="P16" s="29">
        <v>120</v>
      </c>
      <c r="Q16" s="29"/>
      <c r="R16" s="29">
        <v>120</v>
      </c>
      <c r="S16" s="29">
        <v>180</v>
      </c>
      <c r="T16" s="29"/>
      <c r="U16" s="27">
        <v>120</v>
      </c>
      <c r="V16" s="27"/>
      <c r="W16" s="27"/>
      <c r="X16" s="27">
        <v>350</v>
      </c>
      <c r="Y16" s="27">
        <v>125</v>
      </c>
      <c r="Z16" s="27">
        <v>135</v>
      </c>
      <c r="AA16" s="27">
        <v>115</v>
      </c>
      <c r="AB16" s="65"/>
      <c r="AC16" s="29"/>
      <c r="AD16" s="29"/>
      <c r="AE16" s="29">
        <v>60</v>
      </c>
      <c r="AF16" s="29"/>
      <c r="AG16" s="29"/>
      <c r="AH16" s="29"/>
      <c r="AI16" s="29">
        <v>100</v>
      </c>
      <c r="AJ16" s="29"/>
      <c r="AK16" s="29"/>
      <c r="AL16" s="29"/>
      <c r="AM16" s="29"/>
      <c r="AN16" s="66"/>
      <c r="AO16" s="29">
        <f>SUM(E16:AN16)</f>
        <v>2250</v>
      </c>
      <c r="AP16" s="67">
        <f>COUNT(E16:AN16)</f>
        <v>18</v>
      </c>
      <c r="AQ16" s="68" t="s">
        <v>15</v>
      </c>
      <c r="AR16" s="68" t="s">
        <v>15</v>
      </c>
      <c r="AS16" s="68"/>
      <c r="AT16" s="68">
        <f xml:space="preserve"> COUNTIFS(AQ16:AS16,"A")</f>
        <v>2</v>
      </c>
      <c r="AU16" s="69">
        <f>AT16+AP16</f>
        <v>20</v>
      </c>
    </row>
    <row r="17" spans="2:47" s="16" customFormat="1" ht="12" customHeight="1" x14ac:dyDescent="0.2">
      <c r="B17" s="25" t="s">
        <v>20</v>
      </c>
      <c r="C17" s="25" t="s">
        <v>23</v>
      </c>
      <c r="D17" s="29" t="s">
        <v>18</v>
      </c>
      <c r="E17" s="27">
        <v>50</v>
      </c>
      <c r="F17" s="27">
        <v>65</v>
      </c>
      <c r="G17" s="27"/>
      <c r="H17" s="29"/>
      <c r="I17" s="27"/>
      <c r="J17" s="27"/>
      <c r="K17" s="27"/>
      <c r="L17" s="27"/>
      <c r="M17" s="29"/>
      <c r="N17" s="29"/>
      <c r="O17" s="29"/>
      <c r="P17" s="29"/>
      <c r="Q17" s="29"/>
      <c r="R17" s="29"/>
      <c r="S17" s="29"/>
      <c r="T17" s="29"/>
      <c r="U17" s="27"/>
      <c r="V17" s="27"/>
      <c r="W17" s="27"/>
      <c r="X17" s="27"/>
      <c r="Y17" s="27"/>
      <c r="Z17" s="27"/>
      <c r="AA17" s="27"/>
      <c r="AB17" s="65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66"/>
      <c r="AO17" s="29">
        <f>SUM(E17:AN17)</f>
        <v>115</v>
      </c>
      <c r="AP17" s="67">
        <f>COUNT(E17:AN17)</f>
        <v>2</v>
      </c>
      <c r="AQ17" s="68" t="s">
        <v>15</v>
      </c>
      <c r="AR17" s="68"/>
      <c r="AS17" s="68"/>
      <c r="AT17" s="68">
        <f xml:space="preserve"> COUNTIFS(AQ17:AS17,"A")</f>
        <v>1</v>
      </c>
      <c r="AU17" s="69">
        <f>AT17+AP17</f>
        <v>3</v>
      </c>
    </row>
    <row r="18" spans="2:47" s="16" customFormat="1" ht="12" customHeight="1" x14ac:dyDescent="0.2">
      <c r="B18" s="25" t="s">
        <v>20</v>
      </c>
      <c r="C18" s="25" t="s">
        <v>24</v>
      </c>
      <c r="D18" s="29" t="s">
        <v>18</v>
      </c>
      <c r="E18" s="27">
        <v>50</v>
      </c>
      <c r="F18" s="27">
        <v>65</v>
      </c>
      <c r="G18" s="27">
        <v>70</v>
      </c>
      <c r="H18" s="29"/>
      <c r="I18" s="27"/>
      <c r="J18" s="27">
        <v>80</v>
      </c>
      <c r="K18" s="27">
        <v>80</v>
      </c>
      <c r="L18" s="27">
        <v>80</v>
      </c>
      <c r="M18" s="29">
        <v>85</v>
      </c>
      <c r="N18" s="29">
        <v>85</v>
      </c>
      <c r="O18" s="29">
        <v>90</v>
      </c>
      <c r="P18" s="29">
        <v>95</v>
      </c>
      <c r="Q18" s="29">
        <v>100</v>
      </c>
      <c r="R18" s="29">
        <v>95</v>
      </c>
      <c r="S18" s="29">
        <v>150</v>
      </c>
      <c r="T18" s="29"/>
      <c r="U18" s="27">
        <v>120</v>
      </c>
      <c r="V18" s="27">
        <v>125</v>
      </c>
      <c r="W18" s="27"/>
      <c r="X18" s="27"/>
      <c r="Y18" s="27">
        <v>90</v>
      </c>
      <c r="Z18" s="27"/>
      <c r="AA18" s="27">
        <v>90</v>
      </c>
      <c r="AB18" s="65">
        <v>85</v>
      </c>
      <c r="AC18" s="29"/>
      <c r="AD18" s="29"/>
      <c r="AE18" s="29">
        <v>60</v>
      </c>
      <c r="AF18" s="29"/>
      <c r="AG18" s="29"/>
      <c r="AH18" s="29"/>
      <c r="AI18" s="29">
        <v>75</v>
      </c>
      <c r="AJ18" s="29"/>
      <c r="AK18" s="29"/>
      <c r="AL18" s="29"/>
      <c r="AM18" s="29"/>
      <c r="AN18" s="66"/>
      <c r="AO18" s="29">
        <f>SUM(E18:AN18)</f>
        <v>1770</v>
      </c>
      <c r="AP18" s="67">
        <f>COUNT(E18:AN18)</f>
        <v>20</v>
      </c>
      <c r="AQ18" s="68"/>
      <c r="AR18" s="68" t="s">
        <v>15</v>
      </c>
      <c r="AS18" s="68"/>
      <c r="AT18" s="68">
        <f xml:space="preserve"> COUNTIFS(AQ18:AS18,"A")</f>
        <v>1</v>
      </c>
      <c r="AU18" s="69">
        <f>AT18+AP18</f>
        <v>21</v>
      </c>
    </row>
    <row r="19" spans="2:47" s="16" customFormat="1" ht="12" customHeight="1" x14ac:dyDescent="0.2">
      <c r="B19" s="25" t="s">
        <v>25</v>
      </c>
      <c r="C19" s="25" t="s">
        <v>26</v>
      </c>
      <c r="D19" s="71" t="s">
        <v>18</v>
      </c>
      <c r="E19" s="29">
        <v>50</v>
      </c>
      <c r="F19" s="27">
        <v>65</v>
      </c>
      <c r="G19" s="29">
        <v>70</v>
      </c>
      <c r="H19" s="29"/>
      <c r="I19" s="29"/>
      <c r="J19" s="29">
        <v>80</v>
      </c>
      <c r="K19" s="29">
        <v>80</v>
      </c>
      <c r="L19" s="29"/>
      <c r="M19" s="29"/>
      <c r="N19" s="29"/>
      <c r="O19" s="29"/>
      <c r="P19" s="29"/>
      <c r="Q19" s="29"/>
      <c r="R19" s="29"/>
      <c r="S19" s="29"/>
      <c r="T19" s="29"/>
      <c r="U19" s="29">
        <v>60</v>
      </c>
      <c r="V19" s="27"/>
      <c r="W19" s="29"/>
      <c r="X19" s="29"/>
      <c r="Y19" s="29">
        <v>90</v>
      </c>
      <c r="Z19" s="29"/>
      <c r="AA19" s="29"/>
      <c r="AB19" s="72">
        <v>85</v>
      </c>
      <c r="AC19" s="72">
        <v>85</v>
      </c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66"/>
      <c r="AO19" s="29">
        <f>SUM(E19:AN19)</f>
        <v>665</v>
      </c>
      <c r="AP19" s="67">
        <f>COUNT(E19:AN19)</f>
        <v>9</v>
      </c>
      <c r="AQ19" s="68"/>
      <c r="AR19" s="68"/>
      <c r="AS19" s="68"/>
      <c r="AT19" s="68">
        <f xml:space="preserve"> COUNTIFS(AQ19:AS19,"A")</f>
        <v>0</v>
      </c>
      <c r="AU19" s="69">
        <f>AT19+AP19</f>
        <v>9</v>
      </c>
    </row>
    <row r="20" spans="2:47" s="16" customFormat="1" ht="12" customHeight="1" x14ac:dyDescent="0.2">
      <c r="B20" s="25" t="s">
        <v>27</v>
      </c>
      <c r="C20" s="25" t="s">
        <v>28</v>
      </c>
      <c r="D20" s="29" t="s">
        <v>14</v>
      </c>
      <c r="E20" s="27"/>
      <c r="F20" s="27">
        <v>80</v>
      </c>
      <c r="G20" s="27">
        <v>85</v>
      </c>
      <c r="H20" s="29">
        <v>90</v>
      </c>
      <c r="I20" s="27">
        <v>95</v>
      </c>
      <c r="J20" s="27">
        <v>95</v>
      </c>
      <c r="K20" s="27">
        <v>95</v>
      </c>
      <c r="L20" s="27"/>
      <c r="M20" s="29">
        <v>90</v>
      </c>
      <c r="N20" s="29"/>
      <c r="O20" s="29"/>
      <c r="P20" s="29"/>
      <c r="Q20" s="29"/>
      <c r="R20" s="29"/>
      <c r="S20" s="29"/>
      <c r="T20" s="29"/>
      <c r="U20" s="27"/>
      <c r="V20" s="27"/>
      <c r="W20" s="27"/>
      <c r="X20" s="27"/>
      <c r="Y20" s="27"/>
      <c r="Z20" s="27"/>
      <c r="AA20" s="27"/>
      <c r="AB20" s="65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66"/>
      <c r="AO20" s="29">
        <f>SUM(E20:AN20)</f>
        <v>630</v>
      </c>
      <c r="AP20" s="67">
        <f>COUNT(E20:AN20)</f>
        <v>7</v>
      </c>
      <c r="AQ20" s="68"/>
      <c r="AR20" s="68"/>
      <c r="AS20" s="68"/>
      <c r="AT20" s="68">
        <f xml:space="preserve"> COUNTIFS(AQ20:AS20,"A")</f>
        <v>0</v>
      </c>
      <c r="AU20" s="69">
        <f>AT20+AP20</f>
        <v>7</v>
      </c>
    </row>
    <row r="21" spans="2:47" s="16" customFormat="1" ht="12" customHeight="1" x14ac:dyDescent="0.2">
      <c r="B21" s="25" t="s">
        <v>27</v>
      </c>
      <c r="C21" s="25" t="s">
        <v>29</v>
      </c>
      <c r="D21" s="29" t="s">
        <v>15</v>
      </c>
      <c r="E21" s="27">
        <v>90</v>
      </c>
      <c r="F21" s="27">
        <v>90</v>
      </c>
      <c r="G21" s="27">
        <v>95</v>
      </c>
      <c r="H21" s="29"/>
      <c r="I21" s="27">
        <v>105</v>
      </c>
      <c r="J21" s="27">
        <v>110</v>
      </c>
      <c r="K21" s="27">
        <v>130</v>
      </c>
      <c r="L21" s="27">
        <v>105</v>
      </c>
      <c r="M21" s="29"/>
      <c r="N21" s="29"/>
      <c r="O21" s="29">
        <v>150</v>
      </c>
      <c r="P21" s="29"/>
      <c r="Q21" s="29"/>
      <c r="R21" s="29">
        <v>120</v>
      </c>
      <c r="S21" s="29"/>
      <c r="T21" s="29">
        <v>105</v>
      </c>
      <c r="U21" s="27">
        <v>120</v>
      </c>
      <c r="V21" s="27"/>
      <c r="W21" s="27"/>
      <c r="X21" s="27">
        <v>350</v>
      </c>
      <c r="Y21" s="27"/>
      <c r="Z21" s="27">
        <v>135</v>
      </c>
      <c r="AA21" s="27">
        <v>115</v>
      </c>
      <c r="AB21" s="65"/>
      <c r="AC21" s="29">
        <v>105</v>
      </c>
      <c r="AD21" s="29"/>
      <c r="AE21" s="29">
        <v>60</v>
      </c>
      <c r="AF21" s="29">
        <v>110</v>
      </c>
      <c r="AG21" s="29"/>
      <c r="AH21" s="29"/>
      <c r="AI21" s="29">
        <v>100</v>
      </c>
      <c r="AJ21" s="29"/>
      <c r="AK21" s="29"/>
      <c r="AL21" s="29"/>
      <c r="AM21" s="29"/>
      <c r="AN21" s="66"/>
      <c r="AO21" s="29">
        <f>SUM(E21:AN21)</f>
        <v>2195</v>
      </c>
      <c r="AP21" s="67">
        <f>COUNT(E21:AN21)</f>
        <v>18</v>
      </c>
      <c r="AQ21" s="68"/>
      <c r="AR21" s="68" t="s">
        <v>15</v>
      </c>
      <c r="AS21" s="68"/>
      <c r="AT21" s="68">
        <f xml:space="preserve"> COUNTIFS(AQ21:AS21,"A")</f>
        <v>1</v>
      </c>
      <c r="AU21" s="69">
        <f>AT21+AP21</f>
        <v>19</v>
      </c>
    </row>
    <row r="22" spans="2:47" s="16" customFormat="1" ht="12" customHeight="1" x14ac:dyDescent="0.2">
      <c r="B22" s="25" t="s">
        <v>30</v>
      </c>
      <c r="C22" s="25" t="s">
        <v>21</v>
      </c>
      <c r="D22" s="29" t="s">
        <v>15</v>
      </c>
      <c r="E22" s="29">
        <v>90</v>
      </c>
      <c r="F22" s="29"/>
      <c r="G22" s="29">
        <v>95</v>
      </c>
      <c r="H22" s="29"/>
      <c r="I22" s="29"/>
      <c r="J22" s="29"/>
      <c r="K22" s="29"/>
      <c r="L22" s="29"/>
      <c r="M22" s="29"/>
      <c r="N22" s="29"/>
      <c r="O22" s="29"/>
      <c r="P22" s="29"/>
      <c r="Q22" s="71"/>
      <c r="R22" s="73"/>
      <c r="S22" s="29"/>
      <c r="T22" s="29"/>
      <c r="U22" s="29"/>
      <c r="V22" s="29"/>
      <c r="W22" s="29"/>
      <c r="X22" s="29"/>
      <c r="Y22" s="29"/>
      <c r="Z22" s="29"/>
      <c r="AA22" s="29"/>
      <c r="AB22" s="72"/>
      <c r="AC22" s="74"/>
      <c r="AD22" s="74"/>
      <c r="AE22" s="75"/>
      <c r="AF22" s="75"/>
      <c r="AG22" s="74"/>
      <c r="AH22" s="74"/>
      <c r="AI22" s="74"/>
      <c r="AJ22" s="74"/>
      <c r="AK22" s="74"/>
      <c r="AL22" s="74"/>
      <c r="AM22" s="74"/>
      <c r="AN22" s="76"/>
      <c r="AO22" s="29">
        <f>SUM(E22:AN22)</f>
        <v>185</v>
      </c>
      <c r="AP22" s="67">
        <f>COUNT(E22:AN22)</f>
        <v>2</v>
      </c>
      <c r="AQ22" s="68"/>
      <c r="AR22" s="68"/>
      <c r="AS22" s="77"/>
      <c r="AT22" s="68">
        <f xml:space="preserve"> COUNTIFS(AQ22:AS22,"A")</f>
        <v>0</v>
      </c>
      <c r="AU22" s="69">
        <f>AT22+AP22</f>
        <v>2</v>
      </c>
    </row>
    <row r="23" spans="2:47" s="16" customFormat="1" ht="12" customHeight="1" x14ac:dyDescent="0.2">
      <c r="B23" s="25" t="s">
        <v>31</v>
      </c>
      <c r="C23" s="25" t="s">
        <v>32</v>
      </c>
      <c r="D23" s="29" t="s">
        <v>15</v>
      </c>
      <c r="E23" s="27"/>
      <c r="F23" s="27"/>
      <c r="G23" s="27"/>
      <c r="H23" s="29"/>
      <c r="I23" s="27"/>
      <c r="J23" s="27"/>
      <c r="K23" s="27">
        <v>95</v>
      </c>
      <c r="L23" s="27">
        <v>95</v>
      </c>
      <c r="M23" s="29"/>
      <c r="N23" s="29">
        <v>105</v>
      </c>
      <c r="O23" s="29">
        <v>120</v>
      </c>
      <c r="P23" s="29"/>
      <c r="Q23" s="29">
        <v>105</v>
      </c>
      <c r="R23" s="29"/>
      <c r="S23" s="29"/>
      <c r="T23" s="29"/>
      <c r="U23" s="27">
        <v>120</v>
      </c>
      <c r="V23" s="27">
        <v>120</v>
      </c>
      <c r="W23" s="27"/>
      <c r="X23" s="27"/>
      <c r="Y23" s="27"/>
      <c r="Z23" s="27"/>
      <c r="AA23" s="27">
        <v>85</v>
      </c>
      <c r="AB23" s="65"/>
      <c r="AC23" s="29"/>
      <c r="AD23" s="29"/>
      <c r="AE23" s="29"/>
      <c r="AF23" s="29">
        <v>97</v>
      </c>
      <c r="AG23" s="29"/>
      <c r="AH23" s="29"/>
      <c r="AI23" s="29"/>
      <c r="AJ23" s="29"/>
      <c r="AK23" s="29"/>
      <c r="AL23" s="29"/>
      <c r="AM23" s="29"/>
      <c r="AN23" s="66"/>
      <c r="AO23" s="29">
        <f>SUM(E23:AN23)</f>
        <v>942</v>
      </c>
      <c r="AP23" s="67">
        <f>COUNT(E23:AN23)</f>
        <v>9</v>
      </c>
      <c r="AQ23" s="68"/>
      <c r="AR23" s="68"/>
      <c r="AS23" s="68"/>
      <c r="AT23" s="68">
        <f xml:space="preserve"> COUNTIFS(AQ23:AS23,"A")</f>
        <v>0</v>
      </c>
      <c r="AU23" s="69">
        <f>AT23+AP23</f>
        <v>9</v>
      </c>
    </row>
    <row r="24" spans="2:47" s="16" customFormat="1" ht="12" customHeight="1" x14ac:dyDescent="0.2">
      <c r="B24" s="25" t="s">
        <v>33</v>
      </c>
      <c r="C24" s="25" t="s">
        <v>34</v>
      </c>
      <c r="D24" s="29" t="s">
        <v>14</v>
      </c>
      <c r="E24" s="27">
        <v>75</v>
      </c>
      <c r="F24" s="27">
        <v>80</v>
      </c>
      <c r="G24" s="27">
        <v>85</v>
      </c>
      <c r="H24" s="29">
        <v>90</v>
      </c>
      <c r="I24" s="27">
        <v>95</v>
      </c>
      <c r="J24" s="27">
        <v>95</v>
      </c>
      <c r="K24" s="27"/>
      <c r="L24" s="27">
        <v>95</v>
      </c>
      <c r="M24" s="29"/>
      <c r="N24" s="29"/>
      <c r="O24" s="29"/>
      <c r="P24" s="29">
        <v>135</v>
      </c>
      <c r="Q24" s="29"/>
      <c r="R24" s="29"/>
      <c r="S24" s="29"/>
      <c r="T24" s="29"/>
      <c r="U24" s="27"/>
      <c r="V24" s="27"/>
      <c r="W24" s="27"/>
      <c r="X24" s="27"/>
      <c r="Y24" s="27"/>
      <c r="Z24" s="27"/>
      <c r="AA24" s="27"/>
      <c r="AB24" s="65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66"/>
      <c r="AO24" s="29">
        <f>SUM(E24:AN24)</f>
        <v>750</v>
      </c>
      <c r="AP24" s="67">
        <f>COUNT(E24:AN24)</f>
        <v>8</v>
      </c>
      <c r="AQ24" s="68"/>
      <c r="AR24" s="68" t="s">
        <v>15</v>
      </c>
      <c r="AS24" s="68"/>
      <c r="AT24" s="68">
        <f xml:space="preserve"> COUNTIFS(AQ24:AS24,"A")</f>
        <v>1</v>
      </c>
      <c r="AU24" s="69">
        <f>AT24+AP24</f>
        <v>9</v>
      </c>
    </row>
    <row r="25" spans="2:47" s="16" customFormat="1" ht="12" customHeight="1" x14ac:dyDescent="0.2">
      <c r="B25" s="25" t="s">
        <v>35</v>
      </c>
      <c r="C25" s="25" t="s">
        <v>36</v>
      </c>
      <c r="D25" s="29" t="s">
        <v>15</v>
      </c>
      <c r="E25" s="27"/>
      <c r="F25" s="27"/>
      <c r="G25" s="27">
        <v>85</v>
      </c>
      <c r="H25" s="29">
        <v>90</v>
      </c>
      <c r="I25" s="27"/>
      <c r="J25" s="27">
        <v>95</v>
      </c>
      <c r="K25" s="27">
        <v>95</v>
      </c>
      <c r="L25" s="27"/>
      <c r="M25" s="29"/>
      <c r="N25" s="29">
        <v>105</v>
      </c>
      <c r="O25" s="29"/>
      <c r="P25" s="29"/>
      <c r="Q25" s="29"/>
      <c r="R25" s="29"/>
      <c r="S25" s="29"/>
      <c r="T25" s="29">
        <v>95</v>
      </c>
      <c r="U25" s="27">
        <v>110</v>
      </c>
      <c r="V25" s="27"/>
      <c r="W25" s="27"/>
      <c r="X25" s="27"/>
      <c r="Y25" s="27"/>
      <c r="Z25" s="27"/>
      <c r="AA25" s="27"/>
      <c r="AB25" s="65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66"/>
      <c r="AO25" s="29">
        <f>SUM(E25:AN25)</f>
        <v>675</v>
      </c>
      <c r="AP25" s="67">
        <f>COUNT(E25:AN25)</f>
        <v>7</v>
      </c>
      <c r="AQ25" s="68"/>
      <c r="AR25" s="68"/>
      <c r="AS25" s="68"/>
      <c r="AT25" s="68">
        <f xml:space="preserve"> COUNTIFS(AQ25:AS25,"A")</f>
        <v>0</v>
      </c>
      <c r="AU25" s="69">
        <f>AT25+AP25</f>
        <v>7</v>
      </c>
    </row>
    <row r="26" spans="2:47" s="16" customFormat="1" ht="12" customHeight="1" x14ac:dyDescent="0.2">
      <c r="B26" s="25" t="s">
        <v>37</v>
      </c>
      <c r="C26" s="25" t="s">
        <v>38</v>
      </c>
      <c r="D26" s="29" t="s">
        <v>14</v>
      </c>
      <c r="E26" s="27">
        <v>75</v>
      </c>
      <c r="F26" s="27">
        <v>80</v>
      </c>
      <c r="G26" s="27">
        <v>85</v>
      </c>
      <c r="H26" s="29">
        <v>90</v>
      </c>
      <c r="I26" s="27"/>
      <c r="J26" s="27">
        <v>95</v>
      </c>
      <c r="K26" s="27"/>
      <c r="L26" s="27"/>
      <c r="M26" s="29">
        <v>90</v>
      </c>
      <c r="N26" s="29">
        <v>105</v>
      </c>
      <c r="O26" s="29">
        <v>120</v>
      </c>
      <c r="P26" s="29">
        <v>135</v>
      </c>
      <c r="Q26" s="29">
        <v>100</v>
      </c>
      <c r="R26" s="29"/>
      <c r="S26" s="29"/>
      <c r="T26" s="29"/>
      <c r="U26" s="27">
        <v>110</v>
      </c>
      <c r="V26" s="27"/>
      <c r="W26" s="27"/>
      <c r="X26" s="27">
        <v>350</v>
      </c>
      <c r="Y26" s="27"/>
      <c r="Z26" s="27"/>
      <c r="AA26" s="27"/>
      <c r="AB26" s="65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66"/>
      <c r="AO26" s="29">
        <f>SUM(E26:AN26)</f>
        <v>1435</v>
      </c>
      <c r="AP26" s="67">
        <f>COUNT(E26:AN26)</f>
        <v>12</v>
      </c>
      <c r="AQ26" s="68" t="s">
        <v>15</v>
      </c>
      <c r="AR26" s="68"/>
      <c r="AS26" s="68"/>
      <c r="AT26" s="68">
        <f xml:space="preserve"> COUNTIFS(AQ26:AS26,"A")</f>
        <v>1</v>
      </c>
      <c r="AU26" s="69">
        <f>AT26+AP26</f>
        <v>13</v>
      </c>
    </row>
    <row r="27" spans="2:47" s="16" customFormat="1" ht="12" customHeight="1" x14ac:dyDescent="0.2">
      <c r="B27" s="25" t="s">
        <v>39</v>
      </c>
      <c r="C27" s="25" t="s">
        <v>40</v>
      </c>
      <c r="D27" s="29" t="s">
        <v>14</v>
      </c>
      <c r="E27" s="27"/>
      <c r="F27" s="27"/>
      <c r="G27" s="27"/>
      <c r="H27" s="29"/>
      <c r="I27" s="27"/>
      <c r="J27" s="27"/>
      <c r="K27" s="27"/>
      <c r="L27" s="27"/>
      <c r="M27" s="29"/>
      <c r="N27" s="29"/>
      <c r="O27" s="29"/>
      <c r="P27" s="29"/>
      <c r="Q27" s="29"/>
      <c r="R27" s="29"/>
      <c r="S27" s="29"/>
      <c r="T27" s="29"/>
      <c r="U27" s="27"/>
      <c r="V27" s="27"/>
      <c r="W27" s="27"/>
      <c r="X27" s="27"/>
      <c r="Y27" s="27"/>
      <c r="Z27" s="27"/>
      <c r="AA27" s="27"/>
      <c r="AB27" s="65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66"/>
      <c r="AO27" s="29">
        <f>SUM(E27:AN27)</f>
        <v>0</v>
      </c>
      <c r="AP27" s="67">
        <f>COUNT(E27:AN27)</f>
        <v>0</v>
      </c>
      <c r="AQ27" s="68"/>
      <c r="AR27" s="68"/>
      <c r="AS27" s="68"/>
      <c r="AT27" s="68">
        <f xml:space="preserve"> COUNTIFS(AQ27:AS27,"A")</f>
        <v>0</v>
      </c>
      <c r="AU27" s="69">
        <f>AT27+AP27</f>
        <v>0</v>
      </c>
    </row>
    <row r="28" spans="2:47" s="16" customFormat="1" ht="12" customHeight="1" x14ac:dyDescent="0.2">
      <c r="B28" s="25" t="s">
        <v>41</v>
      </c>
      <c r="C28" s="25" t="s">
        <v>42</v>
      </c>
      <c r="D28" s="29" t="s">
        <v>14</v>
      </c>
      <c r="E28" s="27"/>
      <c r="F28" s="27"/>
      <c r="G28" s="27"/>
      <c r="H28" s="29"/>
      <c r="I28" s="27"/>
      <c r="J28" s="27"/>
      <c r="K28" s="27"/>
      <c r="L28" s="27"/>
      <c r="M28" s="29"/>
      <c r="N28" s="29"/>
      <c r="O28" s="29"/>
      <c r="P28" s="29"/>
      <c r="Q28" s="29"/>
      <c r="R28" s="29"/>
      <c r="S28" s="29"/>
      <c r="T28" s="29"/>
      <c r="U28" s="27"/>
      <c r="V28" s="27"/>
      <c r="W28" s="27"/>
      <c r="X28" s="27"/>
      <c r="Y28" s="27"/>
      <c r="Z28" s="27"/>
      <c r="AA28" s="27"/>
      <c r="AB28" s="65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66"/>
      <c r="AO28" s="29">
        <f>SUM(E28:AN28)</f>
        <v>0</v>
      </c>
      <c r="AP28" s="67">
        <f>COUNT(E28:AN28)</f>
        <v>0</v>
      </c>
      <c r="AQ28" s="68"/>
      <c r="AR28" s="68"/>
      <c r="AS28" s="68"/>
      <c r="AT28" s="68">
        <f xml:space="preserve"> COUNTIFS(AQ28:AS28,"A")</f>
        <v>0</v>
      </c>
      <c r="AU28" s="69">
        <f>AT28+AP28</f>
        <v>0</v>
      </c>
    </row>
    <row r="29" spans="2:47" s="16" customFormat="1" ht="12" customHeight="1" x14ac:dyDescent="0.2">
      <c r="B29" s="25" t="s">
        <v>43</v>
      </c>
      <c r="C29" s="25" t="s">
        <v>19</v>
      </c>
      <c r="D29" s="29" t="s">
        <v>15</v>
      </c>
      <c r="E29" s="27"/>
      <c r="F29" s="27">
        <v>90</v>
      </c>
      <c r="G29" s="27"/>
      <c r="H29" s="29"/>
      <c r="I29" s="27"/>
      <c r="J29" s="27"/>
      <c r="K29" s="27"/>
      <c r="L29" s="27"/>
      <c r="M29" s="29"/>
      <c r="N29" s="29">
        <v>135</v>
      </c>
      <c r="O29" s="29"/>
      <c r="P29" s="29"/>
      <c r="Q29" s="29"/>
      <c r="R29" s="29">
        <v>120</v>
      </c>
      <c r="S29" s="29"/>
      <c r="T29" s="29">
        <v>105</v>
      </c>
      <c r="U29" s="27"/>
      <c r="V29" s="27"/>
      <c r="W29" s="27"/>
      <c r="X29" s="27"/>
      <c r="Y29" s="27"/>
      <c r="Z29" s="27"/>
      <c r="AA29" s="27"/>
      <c r="AB29" s="65"/>
      <c r="AC29" s="29">
        <v>105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66"/>
      <c r="AO29" s="29">
        <f>SUM(E29:AN29)</f>
        <v>555</v>
      </c>
      <c r="AP29" s="67">
        <f>COUNT(E29:AN29)</f>
        <v>5</v>
      </c>
      <c r="AQ29" s="68"/>
      <c r="AR29" s="68"/>
      <c r="AS29" s="68"/>
      <c r="AT29" s="68">
        <f xml:space="preserve"> COUNTIFS(AQ29:AS29,"A")</f>
        <v>0</v>
      </c>
      <c r="AU29" s="69">
        <f>AT29+AP29</f>
        <v>5</v>
      </c>
    </row>
    <row r="30" spans="2:47" s="16" customFormat="1" ht="12" customHeight="1" x14ac:dyDescent="0.2">
      <c r="B30" s="25" t="s">
        <v>44</v>
      </c>
      <c r="C30" s="25" t="s">
        <v>45</v>
      </c>
      <c r="D30" s="29" t="s">
        <v>15</v>
      </c>
      <c r="E30" s="27">
        <v>90</v>
      </c>
      <c r="F30" s="27"/>
      <c r="G30" s="27">
        <v>95</v>
      </c>
      <c r="H30" s="29">
        <v>100</v>
      </c>
      <c r="I30" s="27"/>
      <c r="J30" s="27"/>
      <c r="K30" s="27">
        <v>130</v>
      </c>
      <c r="L30" s="27">
        <v>105</v>
      </c>
      <c r="M30" s="29"/>
      <c r="N30" s="29">
        <v>135</v>
      </c>
      <c r="O30" s="29"/>
      <c r="P30" s="29">
        <v>120</v>
      </c>
      <c r="Q30" s="29"/>
      <c r="R30" s="29">
        <v>120</v>
      </c>
      <c r="S30" s="29"/>
      <c r="T30" s="29"/>
      <c r="U30" s="27"/>
      <c r="V30" s="27"/>
      <c r="W30" s="27"/>
      <c r="X30" s="27"/>
      <c r="Y30" s="27"/>
      <c r="Z30" s="27"/>
      <c r="AA30" s="27"/>
      <c r="AB30" s="65"/>
      <c r="AC30" s="29"/>
      <c r="AD30" s="29"/>
      <c r="AE30" s="29">
        <v>60</v>
      </c>
      <c r="AF30" s="29"/>
      <c r="AG30" s="29"/>
      <c r="AH30" s="29"/>
      <c r="AI30" s="29"/>
      <c r="AJ30" s="29"/>
      <c r="AK30" s="29"/>
      <c r="AL30" s="29"/>
      <c r="AM30" s="29"/>
      <c r="AN30" s="66"/>
      <c r="AO30" s="29">
        <f>SUM(E30:AN30)</f>
        <v>955</v>
      </c>
      <c r="AP30" s="67">
        <f>COUNT(E30:AN30)</f>
        <v>9</v>
      </c>
      <c r="AQ30" s="68"/>
      <c r="AR30" s="68" t="s">
        <v>15</v>
      </c>
      <c r="AS30" s="68"/>
      <c r="AT30" s="68">
        <f xml:space="preserve"> COUNTIFS(AQ30:AS30,"A")</f>
        <v>1</v>
      </c>
      <c r="AU30" s="69">
        <f>AT30+AP30</f>
        <v>10</v>
      </c>
    </row>
    <row r="31" spans="2:47" s="16" customFormat="1" ht="12" customHeight="1" x14ac:dyDescent="0.2">
      <c r="B31" s="25" t="s">
        <v>46</v>
      </c>
      <c r="C31" s="25" t="s">
        <v>47</v>
      </c>
      <c r="D31" s="29" t="s">
        <v>14</v>
      </c>
      <c r="E31" s="27"/>
      <c r="F31" s="27"/>
      <c r="G31" s="27"/>
      <c r="H31" s="29"/>
      <c r="I31" s="27"/>
      <c r="J31" s="27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7"/>
      <c r="V31" s="27"/>
      <c r="W31" s="27"/>
      <c r="X31" s="27"/>
      <c r="Y31" s="27"/>
      <c r="Z31" s="27"/>
      <c r="AA31" s="27"/>
      <c r="AB31" s="78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66"/>
      <c r="AO31" s="29">
        <f>SUM(E31:AN31)</f>
        <v>0</v>
      </c>
      <c r="AP31" s="67">
        <f>COUNT(E31:AN31)</f>
        <v>0</v>
      </c>
      <c r="AQ31" s="68"/>
      <c r="AR31" s="68"/>
      <c r="AS31" s="68"/>
      <c r="AT31" s="68">
        <f xml:space="preserve"> COUNTIFS(AQ31:AS31,"A")</f>
        <v>0</v>
      </c>
      <c r="AU31" s="69">
        <f>AT31+AP31</f>
        <v>0</v>
      </c>
    </row>
    <row r="32" spans="2:47" s="16" customFormat="1" ht="12" customHeight="1" x14ac:dyDescent="0.2">
      <c r="B32" s="25" t="s">
        <v>48</v>
      </c>
      <c r="C32" s="25" t="s">
        <v>49</v>
      </c>
      <c r="D32" s="29" t="s">
        <v>18</v>
      </c>
      <c r="E32" s="27">
        <v>50</v>
      </c>
      <c r="F32" s="27">
        <v>65</v>
      </c>
      <c r="G32" s="27">
        <v>70</v>
      </c>
      <c r="H32" s="29">
        <v>75</v>
      </c>
      <c r="I32" s="27"/>
      <c r="J32" s="27">
        <v>80</v>
      </c>
      <c r="K32" s="27">
        <v>80</v>
      </c>
      <c r="L32" s="27">
        <v>80</v>
      </c>
      <c r="M32" s="29"/>
      <c r="N32" s="29">
        <v>85</v>
      </c>
      <c r="O32" s="29">
        <v>90</v>
      </c>
      <c r="P32" s="29">
        <v>95</v>
      </c>
      <c r="Q32" s="29">
        <v>100</v>
      </c>
      <c r="R32" s="29">
        <v>95</v>
      </c>
      <c r="S32" s="29"/>
      <c r="T32" s="29">
        <v>110</v>
      </c>
      <c r="U32" s="27"/>
      <c r="V32" s="27">
        <v>125</v>
      </c>
      <c r="W32" s="27"/>
      <c r="X32" s="27"/>
      <c r="Y32" s="29"/>
      <c r="Z32" s="29">
        <v>95</v>
      </c>
      <c r="AA32" s="29"/>
      <c r="AB32" s="65">
        <v>85</v>
      </c>
      <c r="AC32" s="29">
        <v>85</v>
      </c>
      <c r="AD32" s="29">
        <v>80</v>
      </c>
      <c r="AE32" s="29">
        <v>60</v>
      </c>
      <c r="AF32" s="29">
        <v>80</v>
      </c>
      <c r="AG32" s="29"/>
      <c r="AH32" s="29"/>
      <c r="AI32" s="29"/>
      <c r="AJ32" s="29"/>
      <c r="AK32" s="29"/>
      <c r="AL32" s="29"/>
      <c r="AM32" s="29"/>
      <c r="AN32" s="66"/>
      <c r="AO32" s="29">
        <f>SUM(E32:AN32)</f>
        <v>1685</v>
      </c>
      <c r="AP32" s="67">
        <f>COUNT(E32:AN32)</f>
        <v>20</v>
      </c>
      <c r="AQ32" s="68"/>
      <c r="AR32" s="68" t="s">
        <v>15</v>
      </c>
      <c r="AS32" s="68"/>
      <c r="AT32" s="68">
        <f xml:space="preserve"> COUNTIFS(AQ32:AS32,"A")</f>
        <v>1</v>
      </c>
      <c r="AU32" s="69">
        <f>AT32+AP32</f>
        <v>21</v>
      </c>
    </row>
    <row r="33" spans="2:47" s="16" customFormat="1" ht="12" customHeight="1" x14ac:dyDescent="0.2">
      <c r="B33" s="25" t="s">
        <v>50</v>
      </c>
      <c r="C33" s="25" t="s">
        <v>51</v>
      </c>
      <c r="D33" s="29" t="s">
        <v>15</v>
      </c>
      <c r="E33" s="27">
        <v>90</v>
      </c>
      <c r="F33" s="27">
        <v>90</v>
      </c>
      <c r="G33" s="27"/>
      <c r="H33" s="29"/>
      <c r="I33" s="27"/>
      <c r="J33" s="27"/>
      <c r="K33" s="27">
        <v>95</v>
      </c>
      <c r="L33" s="27">
        <v>95</v>
      </c>
      <c r="M33" s="29">
        <v>110</v>
      </c>
      <c r="N33" s="29">
        <v>105</v>
      </c>
      <c r="O33" s="29">
        <v>120</v>
      </c>
      <c r="P33" s="29"/>
      <c r="Q33" s="29">
        <v>100</v>
      </c>
      <c r="R33" s="29">
        <v>95</v>
      </c>
      <c r="S33" s="29">
        <v>180</v>
      </c>
      <c r="T33" s="29">
        <v>95</v>
      </c>
      <c r="U33" s="27">
        <v>110</v>
      </c>
      <c r="V33" s="27">
        <v>120</v>
      </c>
      <c r="W33" s="27"/>
      <c r="X33" s="27">
        <v>350</v>
      </c>
      <c r="Y33" s="29">
        <v>90</v>
      </c>
      <c r="Z33" s="29">
        <v>95</v>
      </c>
      <c r="AA33" s="29">
        <v>85</v>
      </c>
      <c r="AB33" s="65">
        <v>95</v>
      </c>
      <c r="AC33" s="79">
        <v>105</v>
      </c>
      <c r="AD33" s="29"/>
      <c r="AE33" s="29"/>
      <c r="AF33" s="29"/>
      <c r="AG33" s="29"/>
      <c r="AH33" s="29">
        <v>95</v>
      </c>
      <c r="AI33" s="29">
        <v>90</v>
      </c>
      <c r="AJ33" s="29"/>
      <c r="AK33" s="29"/>
      <c r="AL33" s="29"/>
      <c r="AM33" s="29"/>
      <c r="AN33" s="66"/>
      <c r="AO33" s="29">
        <f>SUM(E33:AN33)</f>
        <v>2410</v>
      </c>
      <c r="AP33" s="67">
        <f>COUNT(E33:AN33)</f>
        <v>21</v>
      </c>
      <c r="AQ33" s="68"/>
      <c r="AR33" s="68" t="s">
        <v>15</v>
      </c>
      <c r="AS33" s="68"/>
      <c r="AT33" s="68">
        <f xml:space="preserve"> COUNTIFS(AQ33:AS33,"A")</f>
        <v>1</v>
      </c>
      <c r="AU33" s="69">
        <f>AT33+AP33</f>
        <v>22</v>
      </c>
    </row>
    <row r="34" spans="2:47" s="16" customFormat="1" ht="12" customHeight="1" x14ac:dyDescent="0.2">
      <c r="B34" s="25" t="s">
        <v>50</v>
      </c>
      <c r="C34" s="25" t="s">
        <v>52</v>
      </c>
      <c r="D34" s="29" t="s">
        <v>18</v>
      </c>
      <c r="E34" s="27"/>
      <c r="F34" s="27"/>
      <c r="G34" s="27"/>
      <c r="H34" s="29"/>
      <c r="I34" s="27"/>
      <c r="J34" s="27"/>
      <c r="K34" s="27"/>
      <c r="L34" s="27"/>
      <c r="M34" s="29"/>
      <c r="N34" s="29"/>
      <c r="O34" s="29"/>
      <c r="P34" s="29">
        <v>95</v>
      </c>
      <c r="Q34" s="29"/>
      <c r="R34" s="29">
        <v>95</v>
      </c>
      <c r="S34" s="29">
        <v>150</v>
      </c>
      <c r="T34" s="29">
        <v>110</v>
      </c>
      <c r="U34" s="27">
        <v>120</v>
      </c>
      <c r="V34" s="27">
        <v>125</v>
      </c>
      <c r="W34" s="27"/>
      <c r="X34" s="27"/>
      <c r="Y34" s="27"/>
      <c r="Z34" s="27">
        <v>95</v>
      </c>
      <c r="AA34" s="27">
        <v>90</v>
      </c>
      <c r="AB34" s="65">
        <v>85</v>
      </c>
      <c r="AC34" s="29"/>
      <c r="AD34" s="29">
        <v>80</v>
      </c>
      <c r="AE34" s="29"/>
      <c r="AF34" s="29">
        <v>80</v>
      </c>
      <c r="AG34" s="29"/>
      <c r="AH34" s="29"/>
      <c r="AI34" s="29">
        <v>75</v>
      </c>
      <c r="AJ34" s="29"/>
      <c r="AK34" s="29"/>
      <c r="AL34" s="29"/>
      <c r="AM34" s="29"/>
      <c r="AN34" s="66"/>
      <c r="AO34" s="29">
        <f>SUM(E34:AN34)</f>
        <v>1200</v>
      </c>
      <c r="AP34" s="67">
        <f>COUNT(E34:AN34)</f>
        <v>12</v>
      </c>
      <c r="AQ34" s="68"/>
      <c r="AR34" s="68" t="s">
        <v>15</v>
      </c>
      <c r="AS34" s="68"/>
      <c r="AT34" s="68">
        <f xml:space="preserve"> COUNTIFS(AQ34:AS34,"A")</f>
        <v>1</v>
      </c>
      <c r="AU34" s="69">
        <f>AT34+AP34</f>
        <v>13</v>
      </c>
    </row>
    <row r="35" spans="2:47" s="16" customFormat="1" ht="12" customHeight="1" x14ac:dyDescent="0.2">
      <c r="B35" s="25" t="s">
        <v>53</v>
      </c>
      <c r="C35" s="25" t="s">
        <v>54</v>
      </c>
      <c r="D35" s="29" t="s">
        <v>15</v>
      </c>
      <c r="E35" s="27">
        <v>90</v>
      </c>
      <c r="F35" s="27">
        <v>90</v>
      </c>
      <c r="G35" s="27">
        <v>95</v>
      </c>
      <c r="H35" s="29">
        <v>100</v>
      </c>
      <c r="I35" s="27">
        <v>105</v>
      </c>
      <c r="J35" s="27">
        <v>110</v>
      </c>
      <c r="K35" s="27">
        <v>130</v>
      </c>
      <c r="L35" s="27">
        <v>105</v>
      </c>
      <c r="M35" s="29"/>
      <c r="N35" s="29">
        <v>135</v>
      </c>
      <c r="O35" s="29">
        <v>150</v>
      </c>
      <c r="P35" s="29">
        <v>120</v>
      </c>
      <c r="Q35" s="29">
        <v>105</v>
      </c>
      <c r="R35" s="29">
        <v>120</v>
      </c>
      <c r="S35" s="29"/>
      <c r="T35" s="29">
        <v>105</v>
      </c>
      <c r="U35" s="27">
        <v>120</v>
      </c>
      <c r="V35" s="27">
        <v>120</v>
      </c>
      <c r="W35" s="27"/>
      <c r="X35" s="27">
        <v>350</v>
      </c>
      <c r="Y35" s="27">
        <v>125</v>
      </c>
      <c r="Z35" s="27">
        <v>135</v>
      </c>
      <c r="AA35" s="27">
        <v>115</v>
      </c>
      <c r="AB35" s="65">
        <v>110</v>
      </c>
      <c r="AC35" s="29">
        <v>105</v>
      </c>
      <c r="AD35" s="29"/>
      <c r="AE35" s="29"/>
      <c r="AF35" s="29">
        <v>110</v>
      </c>
      <c r="AG35" s="29"/>
      <c r="AH35" s="29"/>
      <c r="AI35" s="29">
        <v>100</v>
      </c>
      <c r="AJ35" s="29"/>
      <c r="AK35" s="29"/>
      <c r="AL35" s="29"/>
      <c r="AM35" s="29"/>
      <c r="AN35" s="66"/>
      <c r="AO35" s="29">
        <f>SUM(E35:AN35)</f>
        <v>2950</v>
      </c>
      <c r="AP35" s="67">
        <f>COUNT(E35:AN35)</f>
        <v>24</v>
      </c>
      <c r="AQ35" s="68" t="s">
        <v>15</v>
      </c>
      <c r="AR35" s="68" t="s">
        <v>15</v>
      </c>
      <c r="AS35" s="68"/>
      <c r="AT35" s="68">
        <f xml:space="preserve"> COUNTIFS(AQ35:AS35,"A")</f>
        <v>2</v>
      </c>
      <c r="AU35" s="69">
        <f>AT35+AP35</f>
        <v>26</v>
      </c>
    </row>
    <row r="36" spans="2:47" s="16" customFormat="1" ht="12" customHeight="1" x14ac:dyDescent="0.2">
      <c r="B36" s="25" t="s">
        <v>55</v>
      </c>
      <c r="C36" s="25" t="s">
        <v>56</v>
      </c>
      <c r="D36" s="29" t="s">
        <v>15</v>
      </c>
      <c r="E36" s="27">
        <v>90</v>
      </c>
      <c r="F36" s="27"/>
      <c r="G36" s="27"/>
      <c r="H36" s="29">
        <v>100</v>
      </c>
      <c r="I36" s="27"/>
      <c r="J36" s="27"/>
      <c r="K36" s="27">
        <v>130</v>
      </c>
      <c r="L36" s="27">
        <v>105</v>
      </c>
      <c r="M36" s="29"/>
      <c r="N36" s="29"/>
      <c r="O36" s="29"/>
      <c r="P36" s="29"/>
      <c r="Q36" s="29"/>
      <c r="R36" s="29"/>
      <c r="S36" s="29"/>
      <c r="T36" s="29"/>
      <c r="U36" s="27">
        <v>120</v>
      </c>
      <c r="V36" s="27"/>
      <c r="W36" s="27"/>
      <c r="X36" s="27"/>
      <c r="Y36" s="27">
        <v>125</v>
      </c>
      <c r="Z36" s="27"/>
      <c r="AA36" s="27"/>
      <c r="AB36" s="65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66"/>
      <c r="AO36" s="29">
        <f>SUM(E36:AN36)</f>
        <v>670</v>
      </c>
      <c r="AP36" s="67">
        <f>COUNT(E36:AN36)</f>
        <v>6</v>
      </c>
      <c r="AQ36" s="68"/>
      <c r="AR36" s="68"/>
      <c r="AS36" s="68"/>
      <c r="AT36" s="68">
        <f xml:space="preserve"> COUNTIFS(AQ36:AS36,"A")</f>
        <v>0</v>
      </c>
      <c r="AU36" s="69">
        <f>AT36+AP36</f>
        <v>6</v>
      </c>
    </row>
    <row r="37" spans="2:47" s="16" customFormat="1" ht="12" customHeight="1" x14ac:dyDescent="0.2">
      <c r="B37" s="25" t="s">
        <v>57</v>
      </c>
      <c r="C37" s="25" t="s">
        <v>58</v>
      </c>
      <c r="D37" s="29" t="s">
        <v>14</v>
      </c>
      <c r="E37" s="27">
        <v>75</v>
      </c>
      <c r="F37" s="27">
        <v>80</v>
      </c>
      <c r="G37" s="27">
        <v>85</v>
      </c>
      <c r="H37" s="29">
        <v>90</v>
      </c>
      <c r="I37" s="27">
        <v>95</v>
      </c>
      <c r="J37" s="27">
        <v>95</v>
      </c>
      <c r="K37" s="29"/>
      <c r="L37" s="29"/>
      <c r="M37" s="29">
        <v>90</v>
      </c>
      <c r="N37" s="29"/>
      <c r="O37" s="29"/>
      <c r="P37" s="29">
        <v>135</v>
      </c>
      <c r="Q37" s="29">
        <v>100</v>
      </c>
      <c r="R37" s="29"/>
      <c r="S37" s="29">
        <v>180</v>
      </c>
      <c r="T37" s="29">
        <v>95</v>
      </c>
      <c r="U37" s="27">
        <v>110</v>
      </c>
      <c r="V37" s="27">
        <v>120</v>
      </c>
      <c r="W37" s="27"/>
      <c r="X37" s="27">
        <v>350</v>
      </c>
      <c r="Y37" s="29"/>
      <c r="Z37" s="29"/>
      <c r="AA37" s="29">
        <v>85</v>
      </c>
      <c r="AB37" s="72">
        <v>95</v>
      </c>
      <c r="AC37" s="29">
        <v>95</v>
      </c>
      <c r="AD37" s="29">
        <v>95</v>
      </c>
      <c r="AE37" s="29">
        <v>60</v>
      </c>
      <c r="AF37" s="29">
        <v>97</v>
      </c>
      <c r="AG37" s="29"/>
      <c r="AH37" s="29">
        <v>95</v>
      </c>
      <c r="AI37" s="29">
        <v>90</v>
      </c>
      <c r="AJ37" s="29"/>
      <c r="AK37" s="29"/>
      <c r="AL37" s="29"/>
      <c r="AM37" s="29"/>
      <c r="AN37" s="66"/>
      <c r="AO37" s="29">
        <f>SUM(E37:AN37)</f>
        <v>2412</v>
      </c>
      <c r="AP37" s="67">
        <f>COUNT(E37:AN37)</f>
        <v>22</v>
      </c>
      <c r="AQ37" s="68" t="s">
        <v>15</v>
      </c>
      <c r="AR37" s="68" t="s">
        <v>15</v>
      </c>
      <c r="AS37" s="68"/>
      <c r="AT37" s="68">
        <f xml:space="preserve"> COUNTIFS(AQ37:AS37,"A")</f>
        <v>2</v>
      </c>
      <c r="AU37" s="69">
        <f>AT37+AP37</f>
        <v>24</v>
      </c>
    </row>
    <row r="38" spans="2:47" s="16" customFormat="1" ht="12" customHeight="1" x14ac:dyDescent="0.2">
      <c r="B38" s="25" t="s">
        <v>59</v>
      </c>
      <c r="C38" s="25" t="s">
        <v>60</v>
      </c>
      <c r="D38" s="29" t="s">
        <v>15</v>
      </c>
      <c r="E38" s="27">
        <v>90</v>
      </c>
      <c r="F38" s="27">
        <v>90</v>
      </c>
      <c r="G38" s="27"/>
      <c r="H38" s="29"/>
      <c r="I38" s="27"/>
      <c r="J38" s="27">
        <v>110</v>
      </c>
      <c r="K38" s="27">
        <v>130</v>
      </c>
      <c r="L38" s="27">
        <v>105</v>
      </c>
      <c r="M38" s="29"/>
      <c r="N38" s="29">
        <v>135</v>
      </c>
      <c r="O38" s="29">
        <v>150</v>
      </c>
      <c r="P38" s="29">
        <v>120</v>
      </c>
      <c r="Q38" s="29"/>
      <c r="R38" s="29">
        <v>120</v>
      </c>
      <c r="S38" s="29"/>
      <c r="T38" s="29">
        <v>105</v>
      </c>
      <c r="U38" s="29">
        <v>120</v>
      </c>
      <c r="V38" s="27"/>
      <c r="W38" s="29"/>
      <c r="X38" s="29"/>
      <c r="Y38" s="29">
        <v>125</v>
      </c>
      <c r="Z38" s="29"/>
      <c r="AA38" s="29"/>
      <c r="AB38" s="72"/>
      <c r="AC38" s="29"/>
      <c r="AD38" s="29">
        <v>110</v>
      </c>
      <c r="AE38" s="29">
        <v>60</v>
      </c>
      <c r="AF38" s="29"/>
      <c r="AG38" s="29"/>
      <c r="AH38" s="29"/>
      <c r="AI38" s="29"/>
      <c r="AJ38" s="29"/>
      <c r="AK38" s="29"/>
      <c r="AL38" s="29"/>
      <c r="AM38" s="29"/>
      <c r="AN38" s="66"/>
      <c r="AO38" s="29">
        <f>SUM(E38:AN38)</f>
        <v>1570</v>
      </c>
      <c r="AP38" s="67">
        <f>COUNT(E38:AN38)</f>
        <v>14</v>
      </c>
      <c r="AQ38" s="68"/>
      <c r="AR38" s="68" t="s">
        <v>15</v>
      </c>
      <c r="AS38" s="68"/>
      <c r="AT38" s="68">
        <f xml:space="preserve"> COUNTIFS(AQ38:AS38,"A")</f>
        <v>1</v>
      </c>
      <c r="AU38" s="69">
        <f>AT38+AP38</f>
        <v>15</v>
      </c>
    </row>
    <row r="39" spans="2:47" s="16" customFormat="1" ht="12" customHeight="1" x14ac:dyDescent="0.2">
      <c r="B39" s="25" t="s">
        <v>61</v>
      </c>
      <c r="C39" s="25" t="s">
        <v>38</v>
      </c>
      <c r="D39" s="29" t="s">
        <v>14</v>
      </c>
      <c r="E39" s="27">
        <v>75</v>
      </c>
      <c r="F39" s="27">
        <v>80</v>
      </c>
      <c r="G39" s="27">
        <v>85</v>
      </c>
      <c r="H39" s="29"/>
      <c r="I39" s="27">
        <v>95</v>
      </c>
      <c r="J39" s="27">
        <v>95</v>
      </c>
      <c r="K39" s="27">
        <v>95</v>
      </c>
      <c r="L39" s="27"/>
      <c r="M39" s="29">
        <v>90</v>
      </c>
      <c r="N39" s="29"/>
      <c r="O39" s="29"/>
      <c r="P39" s="29">
        <v>135</v>
      </c>
      <c r="Q39" s="29">
        <v>100</v>
      </c>
      <c r="R39" s="29">
        <v>95</v>
      </c>
      <c r="S39" s="29"/>
      <c r="T39" s="29"/>
      <c r="U39" s="29"/>
      <c r="V39" s="27"/>
      <c r="W39" s="29"/>
      <c r="X39" s="29"/>
      <c r="Y39" s="29">
        <v>90</v>
      </c>
      <c r="Z39" s="29">
        <v>95</v>
      </c>
      <c r="AA39" s="29">
        <v>85</v>
      </c>
      <c r="AB39" s="72">
        <v>95</v>
      </c>
      <c r="AC39" s="29"/>
      <c r="AD39" s="29">
        <v>95</v>
      </c>
      <c r="AE39" s="29">
        <v>60</v>
      </c>
      <c r="AF39" s="29">
        <v>97</v>
      </c>
      <c r="AG39" s="29"/>
      <c r="AH39" s="29"/>
      <c r="AI39" s="29"/>
      <c r="AJ39" s="29"/>
      <c r="AK39" s="29"/>
      <c r="AL39" s="29"/>
      <c r="AM39" s="29"/>
      <c r="AN39" s="66"/>
      <c r="AO39" s="29">
        <f>SUM(E39:AN39)</f>
        <v>1562</v>
      </c>
      <c r="AP39" s="67">
        <f>COUNT(E39:AN39)</f>
        <v>17</v>
      </c>
      <c r="AQ39" s="68" t="s">
        <v>15</v>
      </c>
      <c r="AR39" s="68" t="s">
        <v>15</v>
      </c>
      <c r="AS39" s="68"/>
      <c r="AT39" s="68">
        <f xml:space="preserve"> COUNTIFS(AQ39:AS39,"A")</f>
        <v>2</v>
      </c>
      <c r="AU39" s="69">
        <f>AT39+AP39</f>
        <v>19</v>
      </c>
    </row>
    <row r="40" spans="2:47" s="16" customFormat="1" ht="12" customHeight="1" x14ac:dyDescent="0.2">
      <c r="B40" s="25" t="s">
        <v>62</v>
      </c>
      <c r="C40" s="25" t="s">
        <v>63</v>
      </c>
      <c r="D40" s="71" t="s">
        <v>15</v>
      </c>
      <c r="E40" s="27">
        <v>90</v>
      </c>
      <c r="F40" s="27">
        <v>90</v>
      </c>
      <c r="G40" s="29">
        <v>95</v>
      </c>
      <c r="H40" s="29"/>
      <c r="I40" s="29"/>
      <c r="J40" s="29"/>
      <c r="K40" s="29">
        <v>130</v>
      </c>
      <c r="L40" s="29"/>
      <c r="M40" s="29">
        <v>110</v>
      </c>
      <c r="N40" s="29">
        <v>135</v>
      </c>
      <c r="O40" s="29"/>
      <c r="P40" s="29">
        <v>120</v>
      </c>
      <c r="Q40" s="29">
        <v>105</v>
      </c>
      <c r="R40" s="29">
        <v>120</v>
      </c>
      <c r="S40" s="29"/>
      <c r="T40" s="29"/>
      <c r="U40" s="27"/>
      <c r="V40" s="27"/>
      <c r="W40" s="27"/>
      <c r="X40" s="27"/>
      <c r="Y40" s="29">
        <v>125</v>
      </c>
      <c r="Z40" s="29"/>
      <c r="AA40" s="29"/>
      <c r="AB40" s="72"/>
      <c r="AC40" s="29">
        <v>105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66"/>
      <c r="AO40" s="29">
        <f>SUM(E40:AN40)</f>
        <v>1225</v>
      </c>
      <c r="AP40" s="67">
        <f>COUNT(E40:AN40)</f>
        <v>11</v>
      </c>
      <c r="AQ40" s="68"/>
      <c r="AR40" s="68" t="s">
        <v>15</v>
      </c>
      <c r="AS40" s="68"/>
      <c r="AT40" s="68">
        <f xml:space="preserve"> COUNTIFS(AQ40:AS40,"A")</f>
        <v>1</v>
      </c>
      <c r="AU40" s="69">
        <f>AT40+AP40</f>
        <v>12</v>
      </c>
    </row>
    <row r="41" spans="2:47" s="16" customFormat="1" ht="12" customHeight="1" x14ac:dyDescent="0.2">
      <c r="B41" s="25" t="s">
        <v>62</v>
      </c>
      <c r="C41" s="25" t="s">
        <v>64</v>
      </c>
      <c r="D41" s="71" t="s">
        <v>18</v>
      </c>
      <c r="E41" s="27">
        <v>50</v>
      </c>
      <c r="F41" s="27">
        <v>65</v>
      </c>
      <c r="G41" s="29">
        <v>70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7"/>
      <c r="V41" s="27"/>
      <c r="W41" s="27"/>
      <c r="X41" s="27"/>
      <c r="Y41" s="29"/>
      <c r="Z41" s="29"/>
      <c r="AA41" s="29"/>
      <c r="AB41" s="72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66"/>
      <c r="AO41" s="29">
        <f>SUM(E41:AN41)</f>
        <v>185</v>
      </c>
      <c r="AP41" s="67">
        <f>COUNT(E41:AN41)</f>
        <v>3</v>
      </c>
      <c r="AQ41" s="68"/>
      <c r="AR41" s="68"/>
      <c r="AS41" s="68"/>
      <c r="AT41" s="68">
        <f xml:space="preserve"> COUNTIFS(AQ41:AS41,"A")</f>
        <v>0</v>
      </c>
      <c r="AU41" s="69">
        <f>AT41+AP41</f>
        <v>3</v>
      </c>
    </row>
    <row r="42" spans="2:47" s="16" customFormat="1" ht="12" customHeight="1" x14ac:dyDescent="0.2">
      <c r="B42" s="25" t="s">
        <v>65</v>
      </c>
      <c r="C42" s="25" t="s">
        <v>28</v>
      </c>
      <c r="D42" s="29" t="s">
        <v>14</v>
      </c>
      <c r="E42" s="27"/>
      <c r="F42" s="27">
        <v>80</v>
      </c>
      <c r="G42" s="27"/>
      <c r="H42" s="29"/>
      <c r="I42" s="27">
        <v>95</v>
      </c>
      <c r="J42" s="27"/>
      <c r="K42" s="27"/>
      <c r="L42" s="27"/>
      <c r="M42" s="29"/>
      <c r="N42" s="29">
        <v>105</v>
      </c>
      <c r="O42" s="29">
        <v>120</v>
      </c>
      <c r="P42" s="29">
        <v>135</v>
      </c>
      <c r="Q42" s="29">
        <v>100</v>
      </c>
      <c r="R42" s="29">
        <v>95</v>
      </c>
      <c r="S42" s="29">
        <v>180</v>
      </c>
      <c r="T42" s="29"/>
      <c r="U42" s="29"/>
      <c r="V42" s="27"/>
      <c r="W42" s="29"/>
      <c r="X42" s="29">
        <v>350</v>
      </c>
      <c r="Y42" s="29"/>
      <c r="Z42" s="29"/>
      <c r="AA42" s="29"/>
      <c r="AB42" s="72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66"/>
      <c r="AO42" s="29">
        <f>SUM(E42:AN42)</f>
        <v>1260</v>
      </c>
      <c r="AP42" s="67">
        <f>COUNT(E42:AN42)</f>
        <v>9</v>
      </c>
      <c r="AQ42" s="68" t="s">
        <v>15</v>
      </c>
      <c r="AR42" s="68" t="s">
        <v>15</v>
      </c>
      <c r="AS42" s="68"/>
      <c r="AT42" s="68">
        <f xml:space="preserve"> COUNTIFS(AQ42:AS42,"A")</f>
        <v>2</v>
      </c>
      <c r="AU42" s="69">
        <f>AT42+AP42</f>
        <v>11</v>
      </c>
    </row>
    <row r="43" spans="2:47" s="16" customFormat="1" ht="12" customHeight="1" x14ac:dyDescent="0.2">
      <c r="B43" s="25" t="s">
        <v>65</v>
      </c>
      <c r="C43" s="25" t="s">
        <v>17</v>
      </c>
      <c r="D43" s="29"/>
      <c r="E43" s="27"/>
      <c r="F43" s="27"/>
      <c r="G43" s="27"/>
      <c r="H43" s="29"/>
      <c r="I43" s="27"/>
      <c r="J43" s="27"/>
      <c r="K43" s="27"/>
      <c r="L43" s="27"/>
      <c r="M43" s="29"/>
      <c r="N43" s="29"/>
      <c r="O43" s="79">
        <v>150</v>
      </c>
      <c r="P43" s="29"/>
      <c r="Q43" s="29"/>
      <c r="R43" s="29"/>
      <c r="S43" s="79">
        <v>180</v>
      </c>
      <c r="T43" s="29"/>
      <c r="U43" s="27"/>
      <c r="V43" s="27"/>
      <c r="W43" s="27"/>
      <c r="X43" s="27">
        <v>350</v>
      </c>
      <c r="Y43" s="27"/>
      <c r="Z43" s="27"/>
      <c r="AA43" s="27"/>
      <c r="AB43" s="65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66"/>
      <c r="AO43" s="29">
        <f>SUM(E43:AN43)</f>
        <v>680</v>
      </c>
      <c r="AP43" s="67">
        <f>COUNT(E43:AN43)</f>
        <v>3</v>
      </c>
      <c r="AQ43" s="68" t="s">
        <v>15</v>
      </c>
      <c r="AR43" s="68" t="s">
        <v>15</v>
      </c>
      <c r="AS43" s="68"/>
      <c r="AT43" s="68">
        <f xml:space="preserve"> COUNTIFS(AQ43:AS43,"A")</f>
        <v>2</v>
      </c>
      <c r="AU43" s="69">
        <f>AT43+AP43</f>
        <v>5</v>
      </c>
    </row>
    <row r="44" spans="2:47" s="16" customFormat="1" ht="12" customHeight="1" x14ac:dyDescent="0.2">
      <c r="B44" s="25" t="s">
        <v>66</v>
      </c>
      <c r="C44" s="25" t="s">
        <v>67</v>
      </c>
      <c r="D44" s="29" t="s">
        <v>15</v>
      </c>
      <c r="E44" s="27"/>
      <c r="F44" s="27"/>
      <c r="G44" s="27"/>
      <c r="H44" s="29">
        <v>100</v>
      </c>
      <c r="I44" s="27"/>
      <c r="J44" s="27"/>
      <c r="K44" s="27">
        <v>130</v>
      </c>
      <c r="L44" s="27">
        <v>105</v>
      </c>
      <c r="M44" s="29">
        <v>110</v>
      </c>
      <c r="N44" s="29">
        <v>135</v>
      </c>
      <c r="O44" s="29"/>
      <c r="P44" s="29"/>
      <c r="Q44" s="29"/>
      <c r="R44" s="29"/>
      <c r="S44" s="29"/>
      <c r="T44" s="29"/>
      <c r="U44" s="29"/>
      <c r="V44" s="27"/>
      <c r="W44" s="29"/>
      <c r="X44" s="29"/>
      <c r="Y44" s="29"/>
      <c r="Z44" s="29"/>
      <c r="AA44" s="29"/>
      <c r="AB44" s="72"/>
      <c r="AC44" s="29">
        <v>105</v>
      </c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66"/>
      <c r="AO44" s="29">
        <f>SUM(E44:AN44)</f>
        <v>685</v>
      </c>
      <c r="AP44" s="67">
        <f>COUNT(E44:AN44)</f>
        <v>6</v>
      </c>
      <c r="AQ44" s="68"/>
      <c r="AR44" s="68"/>
      <c r="AS44" s="68"/>
      <c r="AT44" s="68">
        <f xml:space="preserve"> COUNTIFS(AQ44:AS44,"A")</f>
        <v>0</v>
      </c>
      <c r="AU44" s="69">
        <f>AT44+AP44</f>
        <v>6</v>
      </c>
    </row>
    <row r="45" spans="2:47" s="16" customFormat="1" ht="12" customHeight="1" x14ac:dyDescent="0.2">
      <c r="B45" s="25" t="s">
        <v>66</v>
      </c>
      <c r="C45" s="25" t="s">
        <v>68</v>
      </c>
      <c r="D45" s="29" t="s">
        <v>15</v>
      </c>
      <c r="E45" s="27">
        <v>90</v>
      </c>
      <c r="F45" s="27">
        <v>90</v>
      </c>
      <c r="G45" s="27">
        <v>95</v>
      </c>
      <c r="H45" s="29">
        <v>100</v>
      </c>
      <c r="I45" s="27"/>
      <c r="J45" s="27">
        <v>110</v>
      </c>
      <c r="K45" s="27"/>
      <c r="L45" s="27">
        <v>105</v>
      </c>
      <c r="M45" s="29">
        <v>110</v>
      </c>
      <c r="N45" s="29">
        <v>135</v>
      </c>
      <c r="O45" s="29">
        <v>150</v>
      </c>
      <c r="P45" s="29">
        <v>120</v>
      </c>
      <c r="Q45" s="29">
        <v>105</v>
      </c>
      <c r="R45" s="29">
        <v>120</v>
      </c>
      <c r="S45" s="29">
        <v>180</v>
      </c>
      <c r="T45" s="79">
        <v>105</v>
      </c>
      <c r="U45" s="27"/>
      <c r="V45" s="27">
        <v>120</v>
      </c>
      <c r="W45" s="27"/>
      <c r="X45" s="27"/>
      <c r="Y45" s="29"/>
      <c r="Z45" s="29"/>
      <c r="AA45" s="29">
        <v>115</v>
      </c>
      <c r="AB45" s="72">
        <v>110</v>
      </c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66"/>
      <c r="AO45" s="29">
        <f>SUM(E45:AN45)</f>
        <v>1960</v>
      </c>
      <c r="AP45" s="67">
        <f>COUNT(E45:AN45)</f>
        <v>17</v>
      </c>
      <c r="AQ45" s="68"/>
      <c r="AR45" s="68" t="s">
        <v>15</v>
      </c>
      <c r="AS45" s="68"/>
      <c r="AT45" s="68">
        <f xml:space="preserve"> COUNTIFS(AQ45:AS45,"A")</f>
        <v>1</v>
      </c>
      <c r="AU45" s="69">
        <f>AT45+AP45</f>
        <v>18</v>
      </c>
    </row>
    <row r="46" spans="2:47" s="16" customFormat="1" ht="12" customHeight="1" x14ac:dyDescent="0.2">
      <c r="B46" s="25" t="s">
        <v>69</v>
      </c>
      <c r="C46" s="25" t="s">
        <v>70</v>
      </c>
      <c r="D46" s="29" t="s">
        <v>15</v>
      </c>
      <c r="E46" s="27">
        <v>90</v>
      </c>
      <c r="F46" s="27">
        <v>90</v>
      </c>
      <c r="G46" s="27">
        <v>95</v>
      </c>
      <c r="H46" s="29">
        <v>100</v>
      </c>
      <c r="I46" s="27">
        <v>105</v>
      </c>
      <c r="J46" s="27">
        <v>110</v>
      </c>
      <c r="K46" s="27">
        <v>130</v>
      </c>
      <c r="L46" s="27">
        <v>105</v>
      </c>
      <c r="M46" s="29">
        <v>110</v>
      </c>
      <c r="N46" s="29">
        <v>135</v>
      </c>
      <c r="O46" s="29">
        <v>150</v>
      </c>
      <c r="P46" s="29">
        <v>120</v>
      </c>
      <c r="Q46" s="29">
        <v>105</v>
      </c>
      <c r="R46" s="29">
        <v>120</v>
      </c>
      <c r="S46" s="29"/>
      <c r="T46" s="29">
        <v>105</v>
      </c>
      <c r="U46" s="27">
        <v>120</v>
      </c>
      <c r="V46" s="27">
        <v>120</v>
      </c>
      <c r="W46" s="27"/>
      <c r="X46" s="27"/>
      <c r="Y46" s="27"/>
      <c r="Z46" s="27">
        <v>135</v>
      </c>
      <c r="AA46" s="27">
        <v>115</v>
      </c>
      <c r="AB46" s="65">
        <v>110</v>
      </c>
      <c r="AC46" s="29">
        <v>105</v>
      </c>
      <c r="AD46" s="29">
        <v>110</v>
      </c>
      <c r="AE46" s="29">
        <v>60</v>
      </c>
      <c r="AF46" s="29">
        <v>110</v>
      </c>
      <c r="AG46" s="29"/>
      <c r="AH46" s="29"/>
      <c r="AI46" s="29">
        <v>100</v>
      </c>
      <c r="AJ46" s="29"/>
      <c r="AK46" s="29"/>
      <c r="AL46" s="29"/>
      <c r="AM46" s="29"/>
      <c r="AN46" s="66"/>
      <c r="AO46" s="29">
        <f>SUM(E46:AN46)</f>
        <v>2755</v>
      </c>
      <c r="AP46" s="67">
        <f>COUNT(E46:AN46)</f>
        <v>25</v>
      </c>
      <c r="AQ46" s="68"/>
      <c r="AR46" s="68" t="s">
        <v>15</v>
      </c>
      <c r="AS46" s="68"/>
      <c r="AT46" s="68">
        <f xml:space="preserve"> COUNTIFS(AQ46:AS46,"A")</f>
        <v>1</v>
      </c>
      <c r="AU46" s="69">
        <f>AT46+AP46</f>
        <v>26</v>
      </c>
    </row>
    <row r="47" spans="2:47" s="16" customFormat="1" ht="12" customHeight="1" x14ac:dyDescent="0.2">
      <c r="B47" s="25" t="s">
        <v>71</v>
      </c>
      <c r="C47" s="25" t="s">
        <v>36</v>
      </c>
      <c r="D47" s="29" t="s">
        <v>18</v>
      </c>
      <c r="E47" s="27">
        <v>50</v>
      </c>
      <c r="F47" s="27">
        <v>65</v>
      </c>
      <c r="G47" s="27">
        <v>70</v>
      </c>
      <c r="H47" s="29"/>
      <c r="I47" s="27"/>
      <c r="J47" s="27">
        <v>80</v>
      </c>
      <c r="K47" s="27">
        <v>80</v>
      </c>
      <c r="L47" s="27">
        <v>80</v>
      </c>
      <c r="M47" s="29">
        <v>85</v>
      </c>
      <c r="N47" s="29">
        <v>85</v>
      </c>
      <c r="O47" s="29"/>
      <c r="P47" s="29">
        <v>50</v>
      </c>
      <c r="Q47" s="29"/>
      <c r="R47" s="29">
        <v>60</v>
      </c>
      <c r="S47" s="29">
        <v>60</v>
      </c>
      <c r="T47" s="29"/>
      <c r="U47" s="27">
        <v>60</v>
      </c>
      <c r="V47" s="27"/>
      <c r="W47" s="27"/>
      <c r="X47" s="27"/>
      <c r="Y47" s="27"/>
      <c r="Z47" s="27">
        <v>55</v>
      </c>
      <c r="AA47" s="27">
        <v>90</v>
      </c>
      <c r="AB47" s="65">
        <v>85</v>
      </c>
      <c r="AC47" s="29">
        <v>85</v>
      </c>
      <c r="AD47" s="29">
        <v>80</v>
      </c>
      <c r="AE47" s="29">
        <v>60</v>
      </c>
      <c r="AF47" s="29"/>
      <c r="AG47" s="29"/>
      <c r="AH47" s="29"/>
      <c r="AI47" s="29">
        <v>75</v>
      </c>
      <c r="AJ47" s="29"/>
      <c r="AK47" s="29"/>
      <c r="AL47" s="29"/>
      <c r="AM47" s="29"/>
      <c r="AN47" s="66"/>
      <c r="AO47" s="29">
        <f>SUM(E47:AN47)</f>
        <v>1355</v>
      </c>
      <c r="AP47" s="67">
        <f>COUNT(E47:AN47)</f>
        <v>19</v>
      </c>
      <c r="AQ47" s="68" t="s">
        <v>15</v>
      </c>
      <c r="AR47" s="68" t="s">
        <v>15</v>
      </c>
      <c r="AS47" s="68"/>
      <c r="AT47" s="68">
        <f xml:space="preserve"> COUNTIFS(AQ47:AS47,"A")</f>
        <v>2</v>
      </c>
      <c r="AU47" s="69">
        <f>AT47+AP47</f>
        <v>21</v>
      </c>
    </row>
    <row r="48" spans="2:47" s="16" customFormat="1" ht="12" customHeight="1" x14ac:dyDescent="0.2">
      <c r="B48" s="25" t="s">
        <v>72</v>
      </c>
      <c r="C48" s="25" t="s">
        <v>73</v>
      </c>
      <c r="D48" s="29" t="s">
        <v>18</v>
      </c>
      <c r="E48" s="27">
        <v>50</v>
      </c>
      <c r="F48" s="27">
        <v>65</v>
      </c>
      <c r="G48" s="27">
        <v>70</v>
      </c>
      <c r="H48" s="29">
        <v>75</v>
      </c>
      <c r="I48" s="27"/>
      <c r="J48" s="27">
        <v>80</v>
      </c>
      <c r="K48" s="27">
        <v>80</v>
      </c>
      <c r="L48" s="27"/>
      <c r="M48" s="29"/>
      <c r="N48" s="29">
        <v>85</v>
      </c>
      <c r="O48" s="29"/>
      <c r="P48" s="29">
        <v>95</v>
      </c>
      <c r="Q48" s="29">
        <v>100</v>
      </c>
      <c r="R48" s="29">
        <v>95</v>
      </c>
      <c r="S48" s="29">
        <v>150</v>
      </c>
      <c r="T48" s="29">
        <v>110</v>
      </c>
      <c r="U48" s="29">
        <v>120</v>
      </c>
      <c r="V48" s="27">
        <v>125</v>
      </c>
      <c r="W48" s="29"/>
      <c r="X48" s="29"/>
      <c r="Y48" s="29"/>
      <c r="Z48" s="29"/>
      <c r="AA48" s="29"/>
      <c r="AB48" s="72">
        <v>85</v>
      </c>
      <c r="AC48" s="29"/>
      <c r="AD48" s="29">
        <v>80</v>
      </c>
      <c r="AE48" s="29"/>
      <c r="AF48" s="29"/>
      <c r="AG48" s="29"/>
      <c r="AH48" s="29"/>
      <c r="AI48" s="29">
        <v>75</v>
      </c>
      <c r="AJ48" s="29"/>
      <c r="AK48" s="29"/>
      <c r="AL48" s="29"/>
      <c r="AM48" s="29"/>
      <c r="AN48" s="66"/>
      <c r="AO48" s="29">
        <f>SUM(E48:AN48)</f>
        <v>1540</v>
      </c>
      <c r="AP48" s="67">
        <f>COUNT(E48:AN48)</f>
        <v>17</v>
      </c>
      <c r="AQ48" s="68"/>
      <c r="AR48" s="68" t="s">
        <v>15</v>
      </c>
      <c r="AS48" s="68"/>
      <c r="AT48" s="68">
        <f xml:space="preserve"> COUNTIFS(AQ48:AS48,"A")</f>
        <v>1</v>
      </c>
      <c r="AU48" s="69">
        <f>AT48+AP48</f>
        <v>18</v>
      </c>
    </row>
    <row r="49" spans="2:47" s="16" customFormat="1" ht="12" customHeight="1" x14ac:dyDescent="0.2">
      <c r="B49" s="25" t="s">
        <v>72</v>
      </c>
      <c r="C49" s="25" t="s">
        <v>74</v>
      </c>
      <c r="D49" s="29" t="s">
        <v>18</v>
      </c>
      <c r="E49" s="27">
        <v>50</v>
      </c>
      <c r="F49" s="27">
        <v>65</v>
      </c>
      <c r="G49" s="27">
        <v>70</v>
      </c>
      <c r="H49" s="29">
        <v>75</v>
      </c>
      <c r="I49" s="27">
        <v>80</v>
      </c>
      <c r="J49" s="27">
        <v>80</v>
      </c>
      <c r="K49" s="29">
        <v>80</v>
      </c>
      <c r="L49" s="29">
        <v>80</v>
      </c>
      <c r="M49" s="29"/>
      <c r="N49" s="29">
        <v>85</v>
      </c>
      <c r="O49" s="29">
        <v>90</v>
      </c>
      <c r="P49" s="29">
        <v>95</v>
      </c>
      <c r="Q49" s="29">
        <v>100</v>
      </c>
      <c r="R49" s="29">
        <v>95</v>
      </c>
      <c r="S49" s="29"/>
      <c r="T49" s="29"/>
      <c r="U49" s="29">
        <v>120</v>
      </c>
      <c r="V49" s="27">
        <v>125</v>
      </c>
      <c r="W49" s="29"/>
      <c r="X49" s="27">
        <v>320</v>
      </c>
      <c r="Y49" s="29">
        <v>90</v>
      </c>
      <c r="Z49" s="29"/>
      <c r="AA49" s="29">
        <v>90</v>
      </c>
      <c r="AB49" s="72">
        <v>85</v>
      </c>
      <c r="AC49" s="29">
        <v>85</v>
      </c>
      <c r="AD49" s="29">
        <v>80</v>
      </c>
      <c r="AE49" s="29"/>
      <c r="AF49" s="29"/>
      <c r="AG49" s="29"/>
      <c r="AH49" s="29"/>
      <c r="AI49" s="29">
        <v>75</v>
      </c>
      <c r="AJ49" s="29"/>
      <c r="AK49" s="29"/>
      <c r="AL49" s="29"/>
      <c r="AM49" s="29"/>
      <c r="AN49" s="66"/>
      <c r="AO49" s="29">
        <f>SUM(E49:AN49)</f>
        <v>2115</v>
      </c>
      <c r="AP49" s="67">
        <f>COUNT(E49:AN49)</f>
        <v>22</v>
      </c>
      <c r="AQ49" s="68" t="s">
        <v>15</v>
      </c>
      <c r="AR49" s="68" t="s">
        <v>15</v>
      </c>
      <c r="AS49" s="68"/>
      <c r="AT49" s="68">
        <f xml:space="preserve"> COUNTIFS(AQ49:AS49,"A")</f>
        <v>2</v>
      </c>
      <c r="AU49" s="69">
        <f>AT49+AP49</f>
        <v>24</v>
      </c>
    </row>
    <row r="50" spans="2:47" s="16" customFormat="1" ht="12" customHeight="1" x14ac:dyDescent="0.2">
      <c r="B50" s="25" t="s">
        <v>72</v>
      </c>
      <c r="C50" s="25" t="s">
        <v>49</v>
      </c>
      <c r="D50" s="29"/>
      <c r="E50" s="70">
        <v>90</v>
      </c>
      <c r="F50" s="70">
        <v>90</v>
      </c>
      <c r="G50" s="70">
        <v>95</v>
      </c>
      <c r="H50" s="79">
        <v>100</v>
      </c>
      <c r="I50" s="70">
        <v>105</v>
      </c>
      <c r="J50" s="27"/>
      <c r="K50" s="70">
        <v>130</v>
      </c>
      <c r="L50" s="70">
        <v>105</v>
      </c>
      <c r="M50" s="79">
        <v>110</v>
      </c>
      <c r="N50" s="79">
        <v>135</v>
      </c>
      <c r="O50" s="29"/>
      <c r="P50" s="79">
        <v>120</v>
      </c>
      <c r="Q50" s="29"/>
      <c r="R50" s="79">
        <v>120</v>
      </c>
      <c r="S50" s="29"/>
      <c r="T50" s="29"/>
      <c r="U50" s="79">
        <v>120</v>
      </c>
      <c r="V50" s="27"/>
      <c r="W50" s="29"/>
      <c r="X50" s="29"/>
      <c r="Y50" s="79">
        <v>125</v>
      </c>
      <c r="Z50" s="79">
        <v>135</v>
      </c>
      <c r="AA50" s="29"/>
      <c r="AB50" s="80">
        <v>110</v>
      </c>
      <c r="AC50" s="29"/>
      <c r="AD50" s="79">
        <v>110</v>
      </c>
      <c r="AE50" s="29"/>
      <c r="AF50" s="29"/>
      <c r="AG50" s="29"/>
      <c r="AH50" s="29"/>
      <c r="AI50" s="79">
        <v>90</v>
      </c>
      <c r="AJ50" s="29"/>
      <c r="AK50" s="29"/>
      <c r="AL50" s="29"/>
      <c r="AM50" s="29"/>
      <c r="AN50" s="66"/>
      <c r="AO50" s="29">
        <f>SUM(E50:AN50)</f>
        <v>1890</v>
      </c>
      <c r="AP50" s="67">
        <f>COUNT(E50:AN50)</f>
        <v>17</v>
      </c>
      <c r="AQ50" s="68"/>
      <c r="AR50" s="68" t="s">
        <v>15</v>
      </c>
      <c r="AS50" s="68"/>
      <c r="AT50" s="68">
        <f xml:space="preserve"> COUNTIFS(AQ50:AS50,"A")</f>
        <v>1</v>
      </c>
      <c r="AU50" s="69">
        <f>AT50+AP50</f>
        <v>18</v>
      </c>
    </row>
    <row r="51" spans="2:47" s="16" customFormat="1" ht="12" customHeight="1" x14ac:dyDescent="0.2">
      <c r="B51" s="25" t="s">
        <v>75</v>
      </c>
      <c r="C51" s="25" t="s">
        <v>76</v>
      </c>
      <c r="D51" s="71" t="s">
        <v>15</v>
      </c>
      <c r="E51" s="27">
        <v>90</v>
      </c>
      <c r="F51" s="27">
        <v>90</v>
      </c>
      <c r="G51" s="29">
        <v>95</v>
      </c>
      <c r="H51" s="29"/>
      <c r="I51" s="29"/>
      <c r="J51" s="29"/>
      <c r="K51" s="29">
        <v>130</v>
      </c>
      <c r="L51" s="29"/>
      <c r="M51" s="29">
        <v>110</v>
      </c>
      <c r="N51" s="29">
        <v>135</v>
      </c>
      <c r="O51" s="29"/>
      <c r="P51" s="29">
        <v>120</v>
      </c>
      <c r="Q51" s="29">
        <v>105</v>
      </c>
      <c r="R51" s="29">
        <v>120</v>
      </c>
      <c r="S51" s="29"/>
      <c r="T51" s="29"/>
      <c r="U51" s="27">
        <v>120</v>
      </c>
      <c r="V51" s="27"/>
      <c r="W51" s="27"/>
      <c r="X51" s="27"/>
      <c r="Y51" s="29"/>
      <c r="Z51" s="29"/>
      <c r="AA51" s="29"/>
      <c r="AB51" s="72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66"/>
      <c r="AO51" s="29">
        <f>SUM(E51:AN51)</f>
        <v>1115</v>
      </c>
      <c r="AP51" s="67">
        <f>COUNT(E51:AN51)</f>
        <v>10</v>
      </c>
      <c r="AQ51" s="68"/>
      <c r="AR51" s="68"/>
      <c r="AS51" s="68"/>
      <c r="AT51" s="68">
        <f xml:space="preserve"> COUNTIFS(AQ51:AS51,"A")</f>
        <v>0</v>
      </c>
      <c r="AU51" s="69">
        <f>AT51+AP51</f>
        <v>10</v>
      </c>
    </row>
    <row r="52" spans="2:47" s="16" customFormat="1" ht="12" customHeight="1" x14ac:dyDescent="0.2">
      <c r="B52" s="25" t="s">
        <v>77</v>
      </c>
      <c r="C52" s="25" t="s">
        <v>78</v>
      </c>
      <c r="D52" s="71" t="s">
        <v>18</v>
      </c>
      <c r="E52" s="27">
        <v>50</v>
      </c>
      <c r="F52" s="27">
        <v>65</v>
      </c>
      <c r="G52" s="29">
        <v>70</v>
      </c>
      <c r="H52" s="29">
        <v>75</v>
      </c>
      <c r="I52" s="29"/>
      <c r="J52" s="29">
        <v>80</v>
      </c>
      <c r="K52" s="29">
        <v>80</v>
      </c>
      <c r="L52" s="29"/>
      <c r="M52" s="29"/>
      <c r="N52" s="29">
        <v>85</v>
      </c>
      <c r="O52" s="29">
        <v>90</v>
      </c>
      <c r="P52" s="29"/>
      <c r="Q52" s="29"/>
      <c r="R52" s="29"/>
      <c r="S52" s="29">
        <v>60</v>
      </c>
      <c r="T52" s="29"/>
      <c r="U52" s="27">
        <v>60</v>
      </c>
      <c r="V52" s="27"/>
      <c r="W52" s="27"/>
      <c r="X52" s="27"/>
      <c r="Y52" s="29">
        <v>90</v>
      </c>
      <c r="Z52" s="29"/>
      <c r="AA52" s="29"/>
      <c r="AB52" s="72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66"/>
      <c r="AO52" s="29">
        <f>SUM(E52:AN52)</f>
        <v>805</v>
      </c>
      <c r="AP52" s="67">
        <f>COUNT(E52:AN52)</f>
        <v>11</v>
      </c>
      <c r="AQ52" s="68"/>
      <c r="AR52" s="68" t="s">
        <v>15</v>
      </c>
      <c r="AS52" s="68"/>
      <c r="AT52" s="68">
        <f xml:space="preserve"> COUNTIFS(AQ52:AS52,"A")</f>
        <v>1</v>
      </c>
      <c r="AU52" s="69">
        <f>AT52+AP52</f>
        <v>12</v>
      </c>
    </row>
    <row r="53" spans="2:47" s="16" customFormat="1" ht="12" customHeight="1" x14ac:dyDescent="0.2">
      <c r="B53" s="25" t="s">
        <v>79</v>
      </c>
      <c r="C53" s="25" t="s">
        <v>38</v>
      </c>
      <c r="D53" s="29" t="s">
        <v>15</v>
      </c>
      <c r="E53" s="27">
        <v>90</v>
      </c>
      <c r="F53" s="27">
        <v>90</v>
      </c>
      <c r="G53" s="27">
        <v>95</v>
      </c>
      <c r="H53" s="29"/>
      <c r="I53" s="27"/>
      <c r="J53" s="27">
        <v>110</v>
      </c>
      <c r="K53" s="27">
        <v>130</v>
      </c>
      <c r="L53" s="27">
        <v>105</v>
      </c>
      <c r="M53" s="29"/>
      <c r="N53" s="29"/>
      <c r="O53" s="29"/>
      <c r="P53" s="29"/>
      <c r="Q53" s="29">
        <v>105</v>
      </c>
      <c r="R53" s="29">
        <v>120</v>
      </c>
      <c r="S53" s="29"/>
      <c r="T53" s="29"/>
      <c r="U53" s="29">
        <v>120</v>
      </c>
      <c r="V53" s="27"/>
      <c r="W53" s="29"/>
      <c r="X53" s="29"/>
      <c r="Y53" s="29"/>
      <c r="Z53" s="29"/>
      <c r="AA53" s="29"/>
      <c r="AB53" s="72"/>
      <c r="AC53" s="29"/>
      <c r="AD53" s="29"/>
      <c r="AE53" s="29"/>
      <c r="AF53" s="29">
        <v>110</v>
      </c>
      <c r="AG53" s="29"/>
      <c r="AH53" s="29"/>
      <c r="AI53" s="29"/>
      <c r="AJ53" s="29"/>
      <c r="AK53" s="29"/>
      <c r="AL53" s="29"/>
      <c r="AM53" s="29"/>
      <c r="AN53" s="66"/>
      <c r="AO53" s="29">
        <f>SUM(E53:AN53)</f>
        <v>1075</v>
      </c>
      <c r="AP53" s="67">
        <f>COUNT(E53:AN53)</f>
        <v>10</v>
      </c>
      <c r="AQ53" s="68"/>
      <c r="AR53" s="68"/>
      <c r="AS53" s="68"/>
      <c r="AT53" s="68">
        <f xml:space="preserve"> COUNTIFS(AQ53:AS53,"A")</f>
        <v>0</v>
      </c>
      <c r="AU53" s="69">
        <f>AT53+AP53</f>
        <v>10</v>
      </c>
    </row>
    <row r="54" spans="2:47" s="16" customFormat="1" ht="12" customHeight="1" x14ac:dyDescent="0.2">
      <c r="B54" s="25" t="s">
        <v>79</v>
      </c>
      <c r="C54" s="25" t="s">
        <v>80</v>
      </c>
      <c r="D54" s="29" t="s">
        <v>15</v>
      </c>
      <c r="E54" s="27">
        <v>90</v>
      </c>
      <c r="F54" s="27">
        <v>90</v>
      </c>
      <c r="G54" s="27"/>
      <c r="H54" s="29"/>
      <c r="I54" s="27"/>
      <c r="J54" s="27">
        <v>110</v>
      </c>
      <c r="K54" s="27"/>
      <c r="L54" s="27">
        <v>105</v>
      </c>
      <c r="M54" s="29">
        <v>110</v>
      </c>
      <c r="N54" s="29">
        <v>135</v>
      </c>
      <c r="O54" s="29"/>
      <c r="P54" s="29">
        <v>120</v>
      </c>
      <c r="Q54" s="29"/>
      <c r="R54" s="29">
        <v>120</v>
      </c>
      <c r="S54" s="29"/>
      <c r="T54" s="29"/>
      <c r="U54" s="29">
        <v>120</v>
      </c>
      <c r="V54" s="27"/>
      <c r="W54" s="29"/>
      <c r="X54" s="29"/>
      <c r="Y54" s="29">
        <v>125</v>
      </c>
      <c r="Z54" s="29"/>
      <c r="AA54" s="29"/>
      <c r="AB54" s="72"/>
      <c r="AC54" s="29"/>
      <c r="AD54" s="29">
        <v>110</v>
      </c>
      <c r="AE54" s="29">
        <v>60</v>
      </c>
      <c r="AF54" s="29">
        <v>110</v>
      </c>
      <c r="AG54" s="29"/>
      <c r="AH54" s="29"/>
      <c r="AI54" s="29"/>
      <c r="AJ54" s="29"/>
      <c r="AK54" s="29"/>
      <c r="AL54" s="29"/>
      <c r="AM54" s="29"/>
      <c r="AN54" s="66"/>
      <c r="AO54" s="29">
        <f>SUM(E54:AN54)</f>
        <v>1405</v>
      </c>
      <c r="AP54" s="67">
        <f>COUNT(E54:AN54)</f>
        <v>13</v>
      </c>
      <c r="AQ54" s="68"/>
      <c r="AR54" s="68"/>
      <c r="AS54" s="68"/>
      <c r="AT54" s="68">
        <f xml:space="preserve"> COUNTIFS(AQ54:AS54,"A")</f>
        <v>0</v>
      </c>
      <c r="AU54" s="69">
        <f>AT54+AP54</f>
        <v>13</v>
      </c>
    </row>
    <row r="55" spans="2:47" s="16" customFormat="1" ht="12" customHeight="1" x14ac:dyDescent="0.2">
      <c r="B55" s="25" t="s">
        <v>81</v>
      </c>
      <c r="C55" s="25" t="s">
        <v>51</v>
      </c>
      <c r="D55" s="29" t="s">
        <v>14</v>
      </c>
      <c r="E55" s="27">
        <v>75</v>
      </c>
      <c r="F55" s="27">
        <v>80</v>
      </c>
      <c r="G55" s="27">
        <v>85</v>
      </c>
      <c r="H55" s="29">
        <v>90</v>
      </c>
      <c r="I55" s="27">
        <v>95</v>
      </c>
      <c r="J55" s="29">
        <v>95</v>
      </c>
      <c r="K55" s="29">
        <v>95</v>
      </c>
      <c r="L55" s="29">
        <v>95</v>
      </c>
      <c r="M55" s="29">
        <v>90</v>
      </c>
      <c r="N55" s="29">
        <v>105</v>
      </c>
      <c r="O55" s="29">
        <v>120</v>
      </c>
      <c r="P55" s="29">
        <v>135</v>
      </c>
      <c r="Q55" s="29">
        <v>100</v>
      </c>
      <c r="R55" s="29">
        <v>95</v>
      </c>
      <c r="S55" s="29">
        <v>180</v>
      </c>
      <c r="T55" s="29">
        <v>95</v>
      </c>
      <c r="U55" s="27">
        <v>110</v>
      </c>
      <c r="V55" s="27">
        <v>120</v>
      </c>
      <c r="W55" s="27"/>
      <c r="X55" s="27">
        <v>350</v>
      </c>
      <c r="Y55" s="27"/>
      <c r="Z55" s="27"/>
      <c r="AA55" s="27">
        <v>85</v>
      </c>
      <c r="AB55" s="65">
        <v>95</v>
      </c>
      <c r="AC55" s="29">
        <v>95</v>
      </c>
      <c r="AD55" s="29">
        <v>95</v>
      </c>
      <c r="AE55" s="29">
        <v>60</v>
      </c>
      <c r="AF55" s="29">
        <v>97</v>
      </c>
      <c r="AG55" s="29">
        <v>65</v>
      </c>
      <c r="AH55" s="29">
        <v>95</v>
      </c>
      <c r="AI55" s="29">
        <v>90</v>
      </c>
      <c r="AJ55" s="29"/>
      <c r="AK55" s="29"/>
      <c r="AL55" s="29"/>
      <c r="AM55" s="29"/>
      <c r="AN55" s="66"/>
      <c r="AO55" s="29">
        <f>SUM(E55:AN55)</f>
        <v>2987</v>
      </c>
      <c r="AP55" s="67">
        <f>COUNT(E55:AN55)</f>
        <v>28</v>
      </c>
      <c r="AQ55" s="68"/>
      <c r="AR55" s="68" t="s">
        <v>15</v>
      </c>
      <c r="AS55" s="68"/>
      <c r="AT55" s="68">
        <f xml:space="preserve"> COUNTIFS(AQ55:AS55,"A")</f>
        <v>1</v>
      </c>
      <c r="AU55" s="69">
        <f>AT55+AP55</f>
        <v>29</v>
      </c>
    </row>
    <row r="56" spans="2:47" s="16" customFormat="1" ht="12" customHeight="1" x14ac:dyDescent="0.2">
      <c r="B56" s="25" t="s">
        <v>82</v>
      </c>
      <c r="C56" s="25" t="s">
        <v>83</v>
      </c>
      <c r="D56" s="29" t="s">
        <v>18</v>
      </c>
      <c r="E56" s="27">
        <v>50</v>
      </c>
      <c r="F56" s="27">
        <v>65</v>
      </c>
      <c r="G56" s="27">
        <v>70</v>
      </c>
      <c r="H56" s="29"/>
      <c r="I56" s="27">
        <v>80</v>
      </c>
      <c r="J56" s="27">
        <v>80</v>
      </c>
      <c r="K56" s="27">
        <v>80</v>
      </c>
      <c r="L56" s="27">
        <v>80</v>
      </c>
      <c r="M56" s="29">
        <v>85</v>
      </c>
      <c r="N56" s="29">
        <v>85</v>
      </c>
      <c r="O56" s="29">
        <v>90</v>
      </c>
      <c r="P56" s="29">
        <v>95</v>
      </c>
      <c r="Q56" s="29">
        <v>100</v>
      </c>
      <c r="R56" s="29">
        <v>95</v>
      </c>
      <c r="S56" s="29">
        <v>150</v>
      </c>
      <c r="T56" s="29">
        <v>110</v>
      </c>
      <c r="U56" s="29">
        <v>120</v>
      </c>
      <c r="V56" s="27">
        <v>125</v>
      </c>
      <c r="W56" s="27"/>
      <c r="X56" s="27">
        <v>320</v>
      </c>
      <c r="Y56" s="29">
        <v>90</v>
      </c>
      <c r="Z56" s="29">
        <v>95</v>
      </c>
      <c r="AA56" s="29">
        <v>90</v>
      </c>
      <c r="AB56" s="72"/>
      <c r="AC56" s="29"/>
      <c r="AD56" s="29"/>
      <c r="AE56" s="29">
        <v>60</v>
      </c>
      <c r="AF56" s="29">
        <v>80</v>
      </c>
      <c r="AG56" s="29"/>
      <c r="AH56" s="29"/>
      <c r="AI56" s="29"/>
      <c r="AJ56" s="29"/>
      <c r="AK56" s="29"/>
      <c r="AL56" s="29"/>
      <c r="AM56" s="29"/>
      <c r="AN56" s="66"/>
      <c r="AO56" s="29">
        <f>SUM(E56:AN56)</f>
        <v>2295</v>
      </c>
      <c r="AP56" s="67">
        <f>COUNT(E56:AN56)</f>
        <v>23</v>
      </c>
      <c r="AQ56" s="68" t="s">
        <v>15</v>
      </c>
      <c r="AR56" s="68" t="s">
        <v>15</v>
      </c>
      <c r="AS56" s="68"/>
      <c r="AT56" s="68">
        <f xml:space="preserve"> COUNTIFS(AQ56:AS56,"A")</f>
        <v>2</v>
      </c>
      <c r="AU56" s="69">
        <f>AT56+AP56</f>
        <v>25</v>
      </c>
    </row>
    <row r="57" spans="2:47" s="16" customFormat="1" ht="12" customHeight="1" x14ac:dyDescent="0.2">
      <c r="B57" s="25" t="s">
        <v>82</v>
      </c>
      <c r="C57" s="25" t="s">
        <v>84</v>
      </c>
      <c r="D57" s="29" t="s">
        <v>18</v>
      </c>
      <c r="E57" s="27">
        <v>50</v>
      </c>
      <c r="F57" s="27">
        <v>65</v>
      </c>
      <c r="G57" s="27">
        <v>70</v>
      </c>
      <c r="H57" s="29"/>
      <c r="I57" s="27"/>
      <c r="J57" s="27"/>
      <c r="K57" s="27">
        <v>80</v>
      </c>
      <c r="L57" s="27"/>
      <c r="M57" s="29"/>
      <c r="N57" s="29">
        <v>85</v>
      </c>
      <c r="O57" s="29">
        <v>90</v>
      </c>
      <c r="P57" s="29">
        <v>95</v>
      </c>
      <c r="Q57" s="29"/>
      <c r="R57" s="29"/>
      <c r="S57" s="29"/>
      <c r="T57" s="29"/>
      <c r="U57" s="27"/>
      <c r="V57" s="27"/>
      <c r="W57" s="27"/>
      <c r="X57" s="27"/>
      <c r="Y57" s="29"/>
      <c r="Z57" s="29"/>
      <c r="AA57" s="29"/>
      <c r="AB57" s="72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66"/>
      <c r="AO57" s="29">
        <f>SUM(E57:AN57)</f>
        <v>535</v>
      </c>
      <c r="AP57" s="67">
        <f>COUNT(E57:AN57)</f>
        <v>7</v>
      </c>
      <c r="AQ57" s="68"/>
      <c r="AR57" s="68"/>
      <c r="AS57" s="68"/>
      <c r="AT57" s="68">
        <f xml:space="preserve"> COUNTIFS(AQ57:AS57,"A")</f>
        <v>0</v>
      </c>
      <c r="AU57" s="69">
        <f>AT57+AP57</f>
        <v>7</v>
      </c>
    </row>
    <row r="58" spans="2:47" s="16" customFormat="1" ht="12" customHeight="1" x14ac:dyDescent="0.2">
      <c r="B58" s="25" t="s">
        <v>82</v>
      </c>
      <c r="C58" s="25" t="s">
        <v>85</v>
      </c>
      <c r="D58" s="29" t="s">
        <v>14</v>
      </c>
      <c r="E58" s="27">
        <v>75</v>
      </c>
      <c r="F58" s="27">
        <v>80</v>
      </c>
      <c r="G58" s="27">
        <v>85</v>
      </c>
      <c r="H58" s="29">
        <v>90</v>
      </c>
      <c r="I58" s="27">
        <v>95</v>
      </c>
      <c r="J58" s="27">
        <v>95</v>
      </c>
      <c r="K58" s="27">
        <v>95</v>
      </c>
      <c r="L58" s="27">
        <v>95</v>
      </c>
      <c r="M58" s="29">
        <v>90</v>
      </c>
      <c r="N58" s="29">
        <v>105</v>
      </c>
      <c r="O58" s="29">
        <v>120</v>
      </c>
      <c r="P58" s="29">
        <v>135</v>
      </c>
      <c r="Q58" s="29"/>
      <c r="R58" s="29"/>
      <c r="S58" s="29"/>
      <c r="T58" s="29">
        <v>95</v>
      </c>
      <c r="U58" s="29">
        <v>110</v>
      </c>
      <c r="V58" s="27">
        <v>120</v>
      </c>
      <c r="W58" s="29"/>
      <c r="X58" s="27">
        <v>350</v>
      </c>
      <c r="Y58" s="29"/>
      <c r="Z58" s="29"/>
      <c r="AA58" s="29">
        <v>85</v>
      </c>
      <c r="AB58" s="72"/>
      <c r="AC58" s="29">
        <v>95</v>
      </c>
      <c r="AD58" s="29">
        <v>95</v>
      </c>
      <c r="AE58" s="29"/>
      <c r="AF58" s="29">
        <v>97</v>
      </c>
      <c r="AG58" s="29"/>
      <c r="AH58" s="29">
        <v>95</v>
      </c>
      <c r="AI58" s="29">
        <v>90</v>
      </c>
      <c r="AJ58" s="29"/>
      <c r="AK58" s="29"/>
      <c r="AL58" s="29"/>
      <c r="AM58" s="29"/>
      <c r="AN58" s="81"/>
      <c r="AO58" s="29">
        <f>SUM(E58:AN58)</f>
        <v>2392</v>
      </c>
      <c r="AP58" s="67">
        <f>COUNT(E58:AN58)</f>
        <v>22</v>
      </c>
      <c r="AQ58" s="68" t="s">
        <v>15</v>
      </c>
      <c r="AR58" s="68" t="s">
        <v>15</v>
      </c>
      <c r="AS58" s="68"/>
      <c r="AT58" s="68">
        <f xml:space="preserve"> COUNTIFS(AQ58:AS58,"A")</f>
        <v>2</v>
      </c>
      <c r="AU58" s="69">
        <f>AT58+AP58</f>
        <v>24</v>
      </c>
    </row>
    <row r="59" spans="2:47" s="16" customFormat="1" ht="12" customHeight="1" x14ac:dyDescent="0.2">
      <c r="B59" s="25" t="s">
        <v>86</v>
      </c>
      <c r="C59" s="25" t="s">
        <v>85</v>
      </c>
      <c r="D59" s="29" t="s">
        <v>14</v>
      </c>
      <c r="E59" s="27"/>
      <c r="F59" s="27"/>
      <c r="G59" s="27"/>
      <c r="H59" s="29"/>
      <c r="I59" s="27"/>
      <c r="J59" s="27"/>
      <c r="K59" s="27">
        <v>80</v>
      </c>
      <c r="L59" s="27">
        <v>80</v>
      </c>
      <c r="M59" s="29"/>
      <c r="N59" s="29">
        <v>85</v>
      </c>
      <c r="O59" s="29"/>
      <c r="P59" s="29">
        <v>95</v>
      </c>
      <c r="Q59" s="29">
        <v>100</v>
      </c>
      <c r="R59" s="29">
        <v>95</v>
      </c>
      <c r="S59" s="29">
        <v>150</v>
      </c>
      <c r="T59" s="29">
        <v>110</v>
      </c>
      <c r="U59" s="29">
        <v>120</v>
      </c>
      <c r="V59" s="27">
        <v>125</v>
      </c>
      <c r="W59" s="29"/>
      <c r="X59" s="29"/>
      <c r="Y59" s="29">
        <v>90</v>
      </c>
      <c r="Z59" s="29"/>
      <c r="AA59" s="29">
        <v>90</v>
      </c>
      <c r="AB59" s="72">
        <v>85</v>
      </c>
      <c r="AC59" s="29"/>
      <c r="AD59" s="29">
        <v>80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81"/>
      <c r="AO59" s="29">
        <f>SUM(E59:AN59)</f>
        <v>1385</v>
      </c>
      <c r="AP59" s="67">
        <f>COUNT(E59:AN59)</f>
        <v>14</v>
      </c>
      <c r="AQ59" s="68"/>
      <c r="AR59" s="68" t="s">
        <v>15</v>
      </c>
      <c r="AS59" s="68"/>
      <c r="AT59" s="68">
        <f xml:space="preserve"> COUNTIFS(AQ59:AS59,"A")</f>
        <v>1</v>
      </c>
      <c r="AU59" s="69">
        <f>AT59+AP59</f>
        <v>15</v>
      </c>
    </row>
    <row r="60" spans="2:47" s="16" customFormat="1" ht="12" customHeight="1" x14ac:dyDescent="0.2">
      <c r="B60" s="25" t="s">
        <v>87</v>
      </c>
      <c r="C60" s="25" t="s">
        <v>88</v>
      </c>
      <c r="D60" s="29" t="s">
        <v>18</v>
      </c>
      <c r="E60" s="27">
        <v>50</v>
      </c>
      <c r="F60" s="27">
        <v>65</v>
      </c>
      <c r="G60" s="27">
        <v>70</v>
      </c>
      <c r="H60" s="29"/>
      <c r="I60" s="27">
        <v>80</v>
      </c>
      <c r="J60" s="27">
        <v>80</v>
      </c>
      <c r="K60" s="27">
        <v>80</v>
      </c>
      <c r="L60" s="27">
        <v>80</v>
      </c>
      <c r="M60" s="29">
        <v>85</v>
      </c>
      <c r="N60" s="29">
        <v>85</v>
      </c>
      <c r="O60" s="29">
        <v>90</v>
      </c>
      <c r="P60" s="29">
        <v>95</v>
      </c>
      <c r="Q60" s="29">
        <v>100</v>
      </c>
      <c r="R60" s="29">
        <v>95</v>
      </c>
      <c r="S60" s="29">
        <v>150</v>
      </c>
      <c r="T60" s="29">
        <v>110</v>
      </c>
      <c r="U60" s="29">
        <v>120</v>
      </c>
      <c r="V60" s="27">
        <v>125</v>
      </c>
      <c r="W60" s="29"/>
      <c r="X60" s="27">
        <v>320</v>
      </c>
      <c r="Y60" s="29">
        <v>90</v>
      </c>
      <c r="Z60" s="29">
        <v>95</v>
      </c>
      <c r="AA60" s="29"/>
      <c r="AB60" s="72">
        <v>85</v>
      </c>
      <c r="AC60" s="29">
        <v>85</v>
      </c>
      <c r="AD60" s="29">
        <v>80</v>
      </c>
      <c r="AE60" s="29">
        <v>60</v>
      </c>
      <c r="AF60" s="29">
        <v>80</v>
      </c>
      <c r="AG60" s="29"/>
      <c r="AH60" s="29"/>
      <c r="AI60" s="29"/>
      <c r="AJ60" s="29"/>
      <c r="AK60" s="29"/>
      <c r="AL60" s="29"/>
      <c r="AM60" s="29"/>
      <c r="AN60" s="66"/>
      <c r="AO60" s="29">
        <f>SUM(E60:AN60)</f>
        <v>2455</v>
      </c>
      <c r="AP60" s="67">
        <f>COUNT(E60:AN60)</f>
        <v>25</v>
      </c>
      <c r="AQ60" s="68" t="s">
        <v>15</v>
      </c>
      <c r="AR60" s="68" t="s">
        <v>15</v>
      </c>
      <c r="AS60" s="68"/>
      <c r="AT60" s="68">
        <f xml:space="preserve"> COUNTIFS(AQ60:AS60,"A")</f>
        <v>2</v>
      </c>
      <c r="AU60" s="69">
        <f>AT60+AP60</f>
        <v>27</v>
      </c>
    </row>
    <row r="61" spans="2:47" s="16" customFormat="1" ht="12" customHeight="1" x14ac:dyDescent="0.2">
      <c r="B61" s="25" t="s">
        <v>89</v>
      </c>
      <c r="C61" s="25" t="s">
        <v>90</v>
      </c>
      <c r="D61" s="71" t="s">
        <v>18</v>
      </c>
      <c r="E61" s="27">
        <v>50</v>
      </c>
      <c r="F61" s="27">
        <v>65</v>
      </c>
      <c r="G61" s="29">
        <v>70</v>
      </c>
      <c r="H61" s="29"/>
      <c r="I61" s="29"/>
      <c r="J61" s="29"/>
      <c r="K61" s="29">
        <v>80</v>
      </c>
      <c r="L61" s="29"/>
      <c r="M61" s="29">
        <v>85</v>
      </c>
      <c r="N61" s="29">
        <v>85</v>
      </c>
      <c r="O61" s="29"/>
      <c r="P61" s="29">
        <v>95</v>
      </c>
      <c r="Q61" s="29">
        <v>100</v>
      </c>
      <c r="R61" s="29">
        <v>95</v>
      </c>
      <c r="S61" s="29"/>
      <c r="T61" s="29"/>
      <c r="U61" s="27"/>
      <c r="V61" s="27"/>
      <c r="W61" s="27"/>
      <c r="X61" s="27"/>
      <c r="Y61" s="29">
        <v>90</v>
      </c>
      <c r="Z61" s="29"/>
      <c r="AA61" s="29"/>
      <c r="AB61" s="72"/>
      <c r="AC61" s="29">
        <v>85</v>
      </c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66"/>
      <c r="AO61" s="29">
        <f>SUM(E61:AN61)</f>
        <v>900</v>
      </c>
      <c r="AP61" s="67">
        <f>COUNT(E61:AN61)</f>
        <v>11</v>
      </c>
      <c r="AQ61" s="68"/>
      <c r="AR61" s="68" t="s">
        <v>15</v>
      </c>
      <c r="AS61" s="68"/>
      <c r="AT61" s="68">
        <f xml:space="preserve"> COUNTIFS(AQ61:AS61,"A")</f>
        <v>1</v>
      </c>
      <c r="AU61" s="69">
        <f>AT61+AP61</f>
        <v>12</v>
      </c>
    </row>
    <row r="62" spans="2:47" s="16" customFormat="1" ht="12" customHeight="1" x14ac:dyDescent="0.2">
      <c r="B62" s="25" t="s">
        <v>91</v>
      </c>
      <c r="C62" s="25" t="s">
        <v>92</v>
      </c>
      <c r="D62" s="29" t="s">
        <v>14</v>
      </c>
      <c r="E62" s="27">
        <v>75</v>
      </c>
      <c r="F62" s="27">
        <v>80</v>
      </c>
      <c r="G62" s="27"/>
      <c r="H62" s="29"/>
      <c r="I62" s="27"/>
      <c r="J62" s="27"/>
      <c r="K62" s="27">
        <v>95</v>
      </c>
      <c r="L62" s="27"/>
      <c r="M62" s="29">
        <v>90</v>
      </c>
      <c r="N62" s="29"/>
      <c r="O62" s="29">
        <v>120</v>
      </c>
      <c r="P62" s="29">
        <v>135</v>
      </c>
      <c r="Q62" s="29"/>
      <c r="R62" s="29">
        <v>95</v>
      </c>
      <c r="S62" s="29"/>
      <c r="T62" s="29">
        <v>95</v>
      </c>
      <c r="U62" s="29">
        <v>110</v>
      </c>
      <c r="V62" s="27">
        <v>120</v>
      </c>
      <c r="W62" s="29"/>
      <c r="X62" s="29"/>
      <c r="Y62" s="29">
        <v>90</v>
      </c>
      <c r="Z62" s="29"/>
      <c r="AA62" s="29"/>
      <c r="AB62" s="72"/>
      <c r="AC62" s="29">
        <v>95</v>
      </c>
      <c r="AD62" s="29">
        <v>95</v>
      </c>
      <c r="AE62" s="29"/>
      <c r="AF62" s="29"/>
      <c r="AG62" s="29"/>
      <c r="AH62" s="29"/>
      <c r="AI62" s="29"/>
      <c r="AJ62" s="29"/>
      <c r="AK62" s="29"/>
      <c r="AL62" s="29"/>
      <c r="AM62" s="29"/>
      <c r="AN62" s="66"/>
      <c r="AO62" s="29">
        <f>SUM(E62:AN62)</f>
        <v>1295</v>
      </c>
      <c r="AP62" s="67">
        <f>COUNT(E62:AN62)</f>
        <v>13</v>
      </c>
      <c r="AQ62" s="68"/>
      <c r="AR62" s="68" t="s">
        <v>15</v>
      </c>
      <c r="AS62" s="68"/>
      <c r="AT62" s="68">
        <f xml:space="preserve"> COUNTIFS(AQ62:AS62,"A")</f>
        <v>1</v>
      </c>
      <c r="AU62" s="69">
        <f>AT62+AP62</f>
        <v>14</v>
      </c>
    </row>
    <row r="63" spans="2:47" s="16" customFormat="1" ht="12" customHeight="1" x14ac:dyDescent="0.2">
      <c r="B63" s="25" t="s">
        <v>93</v>
      </c>
      <c r="C63" s="25" t="s">
        <v>36</v>
      </c>
      <c r="D63" s="29" t="s">
        <v>14</v>
      </c>
      <c r="E63" s="27">
        <v>75</v>
      </c>
      <c r="F63" s="27">
        <v>80</v>
      </c>
      <c r="G63" s="27">
        <v>85</v>
      </c>
      <c r="H63" s="29">
        <v>90</v>
      </c>
      <c r="I63" s="27">
        <v>95</v>
      </c>
      <c r="J63" s="27">
        <v>95</v>
      </c>
      <c r="K63" s="27">
        <v>95</v>
      </c>
      <c r="L63" s="27"/>
      <c r="M63" s="29">
        <v>90</v>
      </c>
      <c r="N63" s="29">
        <v>105</v>
      </c>
      <c r="O63" s="29"/>
      <c r="P63" s="29">
        <v>135</v>
      </c>
      <c r="Q63" s="29">
        <v>100</v>
      </c>
      <c r="R63" s="29"/>
      <c r="S63" s="29">
        <v>180</v>
      </c>
      <c r="T63" s="29">
        <v>95</v>
      </c>
      <c r="U63" s="29">
        <v>110</v>
      </c>
      <c r="V63" s="27">
        <v>120</v>
      </c>
      <c r="W63" s="29"/>
      <c r="X63" s="27">
        <v>350</v>
      </c>
      <c r="Y63" s="29">
        <v>90</v>
      </c>
      <c r="Z63" s="29">
        <v>95</v>
      </c>
      <c r="AA63" s="29"/>
      <c r="AB63" s="72">
        <v>95</v>
      </c>
      <c r="AC63" s="29">
        <v>95</v>
      </c>
      <c r="AD63" s="29">
        <v>95</v>
      </c>
      <c r="AE63" s="29">
        <v>60</v>
      </c>
      <c r="AF63" s="29">
        <v>97</v>
      </c>
      <c r="AG63" s="29"/>
      <c r="AH63" s="29"/>
      <c r="AI63" s="29">
        <v>90</v>
      </c>
      <c r="AJ63" s="29"/>
      <c r="AK63" s="29"/>
      <c r="AL63" s="29"/>
      <c r="AM63" s="29"/>
      <c r="AN63" s="66"/>
      <c r="AO63" s="29">
        <f>SUM(E63:AN63)</f>
        <v>2617</v>
      </c>
      <c r="AP63" s="67">
        <f>COUNT(E63:AN63)</f>
        <v>24</v>
      </c>
      <c r="AQ63" s="68"/>
      <c r="AR63" s="68" t="s">
        <v>15</v>
      </c>
      <c r="AS63" s="68"/>
      <c r="AT63" s="68">
        <f xml:space="preserve"> COUNTIFS(AQ63:AS63,"A")</f>
        <v>1</v>
      </c>
      <c r="AU63" s="69">
        <f>AT63+AP63</f>
        <v>25</v>
      </c>
    </row>
    <row r="64" spans="2:47" s="16" customFormat="1" ht="12" customHeight="1" x14ac:dyDescent="0.2">
      <c r="B64" s="25" t="s">
        <v>94</v>
      </c>
      <c r="C64" s="25" t="s">
        <v>95</v>
      </c>
      <c r="D64" s="29" t="s">
        <v>18</v>
      </c>
      <c r="E64" s="27">
        <v>50</v>
      </c>
      <c r="F64" s="27">
        <v>65</v>
      </c>
      <c r="G64" s="27">
        <v>70</v>
      </c>
      <c r="H64" s="29">
        <v>75</v>
      </c>
      <c r="I64" s="27">
        <v>80</v>
      </c>
      <c r="J64" s="27"/>
      <c r="K64" s="27">
        <v>80</v>
      </c>
      <c r="L64" s="27"/>
      <c r="M64" s="29">
        <v>85</v>
      </c>
      <c r="N64" s="29">
        <v>85</v>
      </c>
      <c r="O64" s="29">
        <v>90</v>
      </c>
      <c r="P64" s="29">
        <v>95</v>
      </c>
      <c r="Q64" s="29">
        <v>100</v>
      </c>
      <c r="R64" s="29">
        <v>95</v>
      </c>
      <c r="S64" s="29">
        <v>150</v>
      </c>
      <c r="T64" s="29">
        <v>110</v>
      </c>
      <c r="U64" s="29">
        <v>120</v>
      </c>
      <c r="V64" s="27">
        <v>125</v>
      </c>
      <c r="W64" s="29"/>
      <c r="X64" s="27">
        <v>320</v>
      </c>
      <c r="Y64" s="27">
        <v>90</v>
      </c>
      <c r="Z64" s="27">
        <v>95</v>
      </c>
      <c r="AA64" s="27">
        <v>90</v>
      </c>
      <c r="AB64" s="72">
        <v>85</v>
      </c>
      <c r="AC64" s="29">
        <v>85</v>
      </c>
      <c r="AD64" s="29"/>
      <c r="AE64" s="29">
        <v>60</v>
      </c>
      <c r="AF64" s="29">
        <v>80</v>
      </c>
      <c r="AG64" s="29"/>
      <c r="AH64" s="29"/>
      <c r="AI64" s="29"/>
      <c r="AJ64" s="29"/>
      <c r="AK64" s="29"/>
      <c r="AL64" s="29"/>
      <c r="AM64" s="29"/>
      <c r="AN64" s="66"/>
      <c r="AO64" s="29">
        <f>SUM(E64:AN64)</f>
        <v>2380</v>
      </c>
      <c r="AP64" s="67">
        <f>COUNT(E64:AN64)</f>
        <v>24</v>
      </c>
      <c r="AQ64" s="68" t="s">
        <v>15</v>
      </c>
      <c r="AR64" s="68" t="s">
        <v>15</v>
      </c>
      <c r="AS64" s="68"/>
      <c r="AT64" s="68">
        <f xml:space="preserve"> COUNTIFS(AQ64:AS64,"A")</f>
        <v>2</v>
      </c>
      <c r="AU64" s="69">
        <f>AT64+AP64</f>
        <v>26</v>
      </c>
    </row>
    <row r="65" spans="2:47" s="16" customFormat="1" ht="12" customHeight="1" x14ac:dyDescent="0.2">
      <c r="B65" s="25" t="s">
        <v>96</v>
      </c>
      <c r="C65" s="25" t="s">
        <v>97</v>
      </c>
      <c r="D65" s="29" t="s">
        <v>18</v>
      </c>
      <c r="E65" s="27">
        <v>50</v>
      </c>
      <c r="F65" s="27">
        <v>65</v>
      </c>
      <c r="G65" s="27">
        <v>70</v>
      </c>
      <c r="H65" s="29"/>
      <c r="I65" s="27"/>
      <c r="J65" s="27">
        <v>80</v>
      </c>
      <c r="K65" s="27">
        <v>80</v>
      </c>
      <c r="L65" s="27"/>
      <c r="M65" s="29"/>
      <c r="N65" s="29"/>
      <c r="O65" s="29"/>
      <c r="P65" s="29"/>
      <c r="Q65" s="29"/>
      <c r="R65" s="29"/>
      <c r="S65" s="29"/>
      <c r="T65" s="29"/>
      <c r="U65" s="29"/>
      <c r="V65" s="27"/>
      <c r="W65" s="29"/>
      <c r="X65" s="27"/>
      <c r="Y65" s="27"/>
      <c r="Z65" s="27"/>
      <c r="AA65" s="27"/>
      <c r="AB65" s="72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66"/>
      <c r="AO65" s="29">
        <f>SUM(E65:AN65)</f>
        <v>345</v>
      </c>
      <c r="AP65" s="67">
        <f>COUNT(E65:AN65)</f>
        <v>5</v>
      </c>
      <c r="AQ65" s="68"/>
      <c r="AR65" s="68"/>
      <c r="AS65" s="68"/>
      <c r="AT65" s="68">
        <f xml:space="preserve"> COUNTIFS(AQ65:AS65,"A")</f>
        <v>0</v>
      </c>
      <c r="AU65" s="69">
        <f>AT65+AP65</f>
        <v>5</v>
      </c>
    </row>
    <row r="66" spans="2:47" s="16" customFormat="1" ht="12" customHeight="1" x14ac:dyDescent="0.2">
      <c r="B66" s="25" t="s">
        <v>98</v>
      </c>
      <c r="C66" s="25" t="s">
        <v>99</v>
      </c>
      <c r="D66" s="29" t="s">
        <v>18</v>
      </c>
      <c r="E66" s="27"/>
      <c r="F66" s="27"/>
      <c r="G66" s="27">
        <v>70</v>
      </c>
      <c r="H66" s="29"/>
      <c r="I66" s="27"/>
      <c r="J66" s="27">
        <v>80</v>
      </c>
      <c r="K66" s="27">
        <v>80</v>
      </c>
      <c r="L66" s="27"/>
      <c r="M66" s="29"/>
      <c r="N66" s="29">
        <v>85</v>
      </c>
      <c r="O66" s="29">
        <v>90</v>
      </c>
      <c r="P66" s="29"/>
      <c r="Q66" s="29">
        <v>100</v>
      </c>
      <c r="R66" s="29">
        <v>95</v>
      </c>
      <c r="S66" s="29"/>
      <c r="T66" s="29"/>
      <c r="U66" s="27"/>
      <c r="V66" s="27"/>
      <c r="W66" s="27"/>
      <c r="X66" s="27"/>
      <c r="Y66" s="27"/>
      <c r="Z66" s="27"/>
      <c r="AA66" s="27"/>
      <c r="AB66" s="72"/>
      <c r="AC66" s="29">
        <v>85</v>
      </c>
      <c r="AD66" s="29"/>
      <c r="AE66" s="29"/>
      <c r="AF66" s="29">
        <v>80</v>
      </c>
      <c r="AG66" s="29"/>
      <c r="AH66" s="29"/>
      <c r="AI66" s="29">
        <v>75</v>
      </c>
      <c r="AJ66" s="29"/>
      <c r="AK66" s="29"/>
      <c r="AL66" s="29"/>
      <c r="AM66" s="29"/>
      <c r="AN66" s="66"/>
      <c r="AO66" s="29">
        <f>SUM(E66:AN66)</f>
        <v>840</v>
      </c>
      <c r="AP66" s="67">
        <f>COUNT(E66:AN66)</f>
        <v>10</v>
      </c>
      <c r="AQ66" s="68"/>
      <c r="AR66" s="68"/>
      <c r="AS66" s="68"/>
      <c r="AT66" s="68">
        <f xml:space="preserve"> COUNTIFS(AQ66:AS66,"A")</f>
        <v>0</v>
      </c>
      <c r="AU66" s="69">
        <f>AT66+AP66</f>
        <v>10</v>
      </c>
    </row>
    <row r="67" spans="2:47" s="16" customFormat="1" ht="12" customHeight="1" x14ac:dyDescent="0.2">
      <c r="B67" s="25" t="s">
        <v>100</v>
      </c>
      <c r="C67" s="25" t="s">
        <v>101</v>
      </c>
      <c r="D67" s="29" t="s">
        <v>18</v>
      </c>
      <c r="E67" s="27">
        <v>50</v>
      </c>
      <c r="F67" s="27">
        <v>65</v>
      </c>
      <c r="G67" s="27">
        <v>70</v>
      </c>
      <c r="H67" s="29">
        <v>75</v>
      </c>
      <c r="I67" s="27"/>
      <c r="J67" s="27"/>
      <c r="K67" s="27">
        <v>80</v>
      </c>
      <c r="L67" s="27">
        <v>80</v>
      </c>
      <c r="M67" s="29"/>
      <c r="N67" s="29"/>
      <c r="O67" s="29"/>
      <c r="P67" s="29"/>
      <c r="Q67" s="29">
        <v>100</v>
      </c>
      <c r="R67" s="29"/>
      <c r="S67" s="29">
        <v>150</v>
      </c>
      <c r="T67" s="29"/>
      <c r="U67" s="27"/>
      <c r="V67" s="27"/>
      <c r="W67" s="27"/>
      <c r="X67" s="27"/>
      <c r="Y67" s="27"/>
      <c r="Z67" s="27"/>
      <c r="AA67" s="27"/>
      <c r="AB67" s="72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66"/>
      <c r="AO67" s="29">
        <f>SUM(E67:AN67)</f>
        <v>670</v>
      </c>
      <c r="AP67" s="67">
        <f>COUNT(E67:AN67)</f>
        <v>8</v>
      </c>
      <c r="AQ67" s="68"/>
      <c r="AR67" s="68"/>
      <c r="AS67" s="68"/>
      <c r="AT67" s="68">
        <f xml:space="preserve"> COUNTIFS(AQ67:AS67,"A")</f>
        <v>0</v>
      </c>
      <c r="AU67" s="69">
        <f>AT67+AP67</f>
        <v>8</v>
      </c>
    </row>
    <row r="68" spans="2:47" s="16" customFormat="1" ht="12" customHeight="1" x14ac:dyDescent="0.2">
      <c r="B68" s="25" t="s">
        <v>102</v>
      </c>
      <c r="C68" s="25" t="s">
        <v>103</v>
      </c>
      <c r="D68" s="29" t="s">
        <v>18</v>
      </c>
      <c r="E68" s="27">
        <v>50</v>
      </c>
      <c r="F68" s="27">
        <v>65</v>
      </c>
      <c r="G68" s="27">
        <v>70</v>
      </c>
      <c r="H68" s="29"/>
      <c r="I68" s="27"/>
      <c r="J68" s="27"/>
      <c r="K68" s="27"/>
      <c r="L68" s="27"/>
      <c r="M68" s="29"/>
      <c r="N68" s="29"/>
      <c r="O68" s="29"/>
      <c r="P68" s="29"/>
      <c r="Q68" s="29">
        <v>55</v>
      </c>
      <c r="R68" s="29"/>
      <c r="S68" s="29"/>
      <c r="T68" s="29"/>
      <c r="U68" s="27"/>
      <c r="V68" s="27"/>
      <c r="W68" s="27"/>
      <c r="X68" s="27"/>
      <c r="Y68" s="29"/>
      <c r="Z68" s="29"/>
      <c r="AA68" s="29"/>
      <c r="AB68" s="72"/>
      <c r="AC68" s="29">
        <v>85</v>
      </c>
      <c r="AD68" s="29">
        <v>80</v>
      </c>
      <c r="AE68" s="29"/>
      <c r="AF68" s="29"/>
      <c r="AG68" s="29"/>
      <c r="AH68" s="29"/>
      <c r="AI68" s="29"/>
      <c r="AJ68" s="29"/>
      <c r="AK68" s="29"/>
      <c r="AL68" s="29"/>
      <c r="AM68" s="29"/>
      <c r="AN68" s="66"/>
      <c r="AO68" s="29">
        <f>SUM(E68:AN68)</f>
        <v>405</v>
      </c>
      <c r="AP68" s="67">
        <f>COUNT(E68:AN68)</f>
        <v>6</v>
      </c>
      <c r="AQ68" s="68" t="s">
        <v>15</v>
      </c>
      <c r="AR68" s="68"/>
      <c r="AS68" s="68"/>
      <c r="AT68" s="68">
        <f xml:space="preserve"> COUNTIFS(AQ68:AS68,"A")</f>
        <v>1</v>
      </c>
      <c r="AU68" s="69">
        <f>AT68+AP68</f>
        <v>7</v>
      </c>
    </row>
    <row r="69" spans="2:47" s="16" customFormat="1" ht="12" customHeight="1" x14ac:dyDescent="0.2">
      <c r="B69" s="25" t="s">
        <v>102</v>
      </c>
      <c r="C69" s="25" t="s">
        <v>67</v>
      </c>
      <c r="D69" s="29" t="s">
        <v>14</v>
      </c>
      <c r="E69" s="27">
        <v>75</v>
      </c>
      <c r="F69" s="27">
        <v>80</v>
      </c>
      <c r="G69" s="27"/>
      <c r="H69" s="29">
        <v>90</v>
      </c>
      <c r="I69" s="27">
        <v>95</v>
      </c>
      <c r="J69" s="27">
        <v>95</v>
      </c>
      <c r="K69" s="27">
        <v>95</v>
      </c>
      <c r="L69" s="27">
        <v>95</v>
      </c>
      <c r="M69" s="29">
        <v>90</v>
      </c>
      <c r="N69" s="29">
        <v>105</v>
      </c>
      <c r="O69" s="29">
        <v>120</v>
      </c>
      <c r="P69" s="29">
        <v>135</v>
      </c>
      <c r="Q69" s="29">
        <v>100</v>
      </c>
      <c r="R69" s="29">
        <v>95</v>
      </c>
      <c r="S69" s="29">
        <v>180</v>
      </c>
      <c r="T69" s="29">
        <v>95</v>
      </c>
      <c r="U69" s="27"/>
      <c r="V69" s="27">
        <v>120</v>
      </c>
      <c r="W69" s="27"/>
      <c r="X69" s="27">
        <v>350</v>
      </c>
      <c r="Y69" s="29">
        <v>90</v>
      </c>
      <c r="Z69" s="29">
        <v>95</v>
      </c>
      <c r="AA69" s="29">
        <v>85</v>
      </c>
      <c r="AB69" s="72">
        <v>95</v>
      </c>
      <c r="AC69" s="29">
        <v>95</v>
      </c>
      <c r="AD69" s="29">
        <v>95</v>
      </c>
      <c r="AE69" s="29">
        <v>60</v>
      </c>
      <c r="AF69" s="29">
        <v>97</v>
      </c>
      <c r="AG69" s="29">
        <v>65</v>
      </c>
      <c r="AH69" s="29">
        <v>95</v>
      </c>
      <c r="AI69" s="29">
        <v>90</v>
      </c>
      <c r="AJ69" s="29"/>
      <c r="AK69" s="29"/>
      <c r="AL69" s="29"/>
      <c r="AM69" s="29"/>
      <c r="AN69" s="66"/>
      <c r="AO69" s="29">
        <f>SUM(E69:AN69)</f>
        <v>2977</v>
      </c>
      <c r="AP69" s="67">
        <f>COUNT(E69:AN69)</f>
        <v>28</v>
      </c>
      <c r="AQ69" s="68" t="s">
        <v>15</v>
      </c>
      <c r="AR69" s="68" t="s">
        <v>15</v>
      </c>
      <c r="AS69" s="68"/>
      <c r="AT69" s="68">
        <f xml:space="preserve"> COUNTIFS(AQ69:AS69,"A")</f>
        <v>2</v>
      </c>
      <c r="AU69" s="69">
        <f>AT69+AP69</f>
        <v>30</v>
      </c>
    </row>
    <row r="70" spans="2:47" s="16" customFormat="1" ht="12" customHeight="1" x14ac:dyDescent="0.2">
      <c r="B70" s="25" t="s">
        <v>102</v>
      </c>
      <c r="C70" s="25" t="s">
        <v>104</v>
      </c>
      <c r="D70" s="29" t="s">
        <v>18</v>
      </c>
      <c r="E70" s="27">
        <v>50</v>
      </c>
      <c r="F70" s="27">
        <v>65</v>
      </c>
      <c r="G70" s="27">
        <v>70</v>
      </c>
      <c r="H70" s="29">
        <v>75</v>
      </c>
      <c r="I70" s="27">
        <v>80</v>
      </c>
      <c r="J70" s="27">
        <v>80</v>
      </c>
      <c r="K70" s="27">
        <v>80</v>
      </c>
      <c r="L70" s="27">
        <v>80</v>
      </c>
      <c r="M70" s="29"/>
      <c r="N70" s="29">
        <v>85</v>
      </c>
      <c r="O70" s="29">
        <v>90</v>
      </c>
      <c r="P70" s="29">
        <v>95</v>
      </c>
      <c r="Q70" s="29">
        <v>100</v>
      </c>
      <c r="R70" s="29">
        <v>95</v>
      </c>
      <c r="S70" s="29">
        <v>150</v>
      </c>
      <c r="T70" s="29">
        <v>110</v>
      </c>
      <c r="U70" s="29">
        <v>120</v>
      </c>
      <c r="V70" s="27"/>
      <c r="W70" s="29"/>
      <c r="X70" s="27">
        <v>320</v>
      </c>
      <c r="Y70" s="29">
        <v>90</v>
      </c>
      <c r="Z70" s="29">
        <v>95</v>
      </c>
      <c r="AA70" s="29">
        <v>90</v>
      </c>
      <c r="AB70" s="72">
        <v>85</v>
      </c>
      <c r="AC70" s="29">
        <v>85</v>
      </c>
      <c r="AD70" s="29">
        <v>80</v>
      </c>
      <c r="AE70" s="29">
        <v>60</v>
      </c>
      <c r="AF70" s="29">
        <v>80</v>
      </c>
      <c r="AG70" s="29"/>
      <c r="AH70" s="29">
        <v>95</v>
      </c>
      <c r="AI70" s="29">
        <v>75</v>
      </c>
      <c r="AJ70" s="29"/>
      <c r="AK70" s="29"/>
      <c r="AL70" s="29"/>
      <c r="AM70" s="29"/>
      <c r="AN70" s="66"/>
      <c r="AO70" s="29">
        <f>SUM(E70:AN70)</f>
        <v>2580</v>
      </c>
      <c r="AP70" s="67">
        <f>COUNT(E70:AN70)</f>
        <v>27</v>
      </c>
      <c r="AQ70" s="68" t="s">
        <v>15</v>
      </c>
      <c r="AR70" s="68" t="s">
        <v>15</v>
      </c>
      <c r="AS70" s="68"/>
      <c r="AT70" s="68">
        <f xml:space="preserve"> COUNTIFS(AQ70:AS70,"A")</f>
        <v>2</v>
      </c>
      <c r="AU70" s="69">
        <f>AT70+AP70</f>
        <v>29</v>
      </c>
    </row>
    <row r="71" spans="2:47" s="16" customFormat="1" ht="12" customHeight="1" x14ac:dyDescent="0.2">
      <c r="B71" s="25" t="s">
        <v>102</v>
      </c>
      <c r="C71" s="25" t="s">
        <v>105</v>
      </c>
      <c r="D71" s="29" t="s">
        <v>18</v>
      </c>
      <c r="E71" s="27"/>
      <c r="F71" s="27"/>
      <c r="G71" s="27"/>
      <c r="H71" s="29"/>
      <c r="I71" s="27"/>
      <c r="J71" s="27"/>
      <c r="K71" s="27"/>
      <c r="L71" s="27"/>
      <c r="M71" s="29"/>
      <c r="N71" s="29"/>
      <c r="O71" s="29"/>
      <c r="P71" s="29"/>
      <c r="Q71" s="29"/>
      <c r="R71" s="29"/>
      <c r="S71" s="29"/>
      <c r="T71" s="29"/>
      <c r="U71" s="29"/>
      <c r="V71" s="27"/>
      <c r="W71" s="29"/>
      <c r="X71" s="29"/>
      <c r="Y71" s="29"/>
      <c r="Z71" s="29"/>
      <c r="AA71" s="29"/>
      <c r="AB71" s="72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66"/>
      <c r="AO71" s="29">
        <f>SUM(E71:AN71)</f>
        <v>0</v>
      </c>
      <c r="AP71" s="67">
        <f>COUNT(E71:AN71)</f>
        <v>0</v>
      </c>
      <c r="AQ71" s="68"/>
      <c r="AR71" s="68"/>
      <c r="AS71" s="68"/>
      <c r="AT71" s="68">
        <f xml:space="preserve"> COUNTIFS(AQ71:AS71,"A")</f>
        <v>0</v>
      </c>
      <c r="AU71" s="69">
        <f>AT71+AP71</f>
        <v>0</v>
      </c>
    </row>
    <row r="72" spans="2:47" s="16" customFormat="1" ht="12" customHeight="1" x14ac:dyDescent="0.2">
      <c r="B72" s="25" t="s">
        <v>102</v>
      </c>
      <c r="C72" s="25" t="s">
        <v>106</v>
      </c>
      <c r="D72" s="29" t="s">
        <v>15</v>
      </c>
      <c r="E72" s="27">
        <v>90</v>
      </c>
      <c r="F72" s="27"/>
      <c r="G72" s="27">
        <v>95</v>
      </c>
      <c r="H72" s="29"/>
      <c r="I72" s="27">
        <v>105</v>
      </c>
      <c r="J72" s="27"/>
      <c r="K72" s="27">
        <v>130</v>
      </c>
      <c r="L72" s="27"/>
      <c r="M72" s="29">
        <v>110</v>
      </c>
      <c r="N72" s="29"/>
      <c r="O72" s="29">
        <v>150</v>
      </c>
      <c r="P72" s="29"/>
      <c r="Q72" s="29">
        <v>105</v>
      </c>
      <c r="R72" s="29"/>
      <c r="S72" s="29"/>
      <c r="T72" s="29"/>
      <c r="U72" s="27"/>
      <c r="V72" s="27"/>
      <c r="W72" s="27"/>
      <c r="X72" s="27"/>
      <c r="Y72" s="27"/>
      <c r="Z72" s="27">
        <v>135</v>
      </c>
      <c r="AA72" s="27"/>
      <c r="AB72" s="65"/>
      <c r="AC72" s="29">
        <v>105</v>
      </c>
      <c r="AD72" s="29"/>
      <c r="AE72" s="29"/>
      <c r="AF72" s="29">
        <v>110</v>
      </c>
      <c r="AG72" s="29"/>
      <c r="AH72" s="29"/>
      <c r="AI72" s="29"/>
      <c r="AJ72" s="29"/>
      <c r="AK72" s="29"/>
      <c r="AL72" s="29"/>
      <c r="AM72" s="29"/>
      <c r="AN72" s="66"/>
      <c r="AO72" s="29">
        <f>SUM(E72:AN72)</f>
        <v>1135</v>
      </c>
      <c r="AP72" s="67">
        <f>COUNT(E72:AN72)</f>
        <v>10</v>
      </c>
      <c r="AQ72" s="68" t="s">
        <v>15</v>
      </c>
      <c r="AR72" s="68" t="s">
        <v>15</v>
      </c>
      <c r="AS72" s="68"/>
      <c r="AT72" s="68">
        <f xml:space="preserve"> COUNTIFS(AQ72:AS72,"A")</f>
        <v>2</v>
      </c>
      <c r="AU72" s="69">
        <f>AT72+AP72</f>
        <v>12</v>
      </c>
    </row>
    <row r="73" spans="2:47" s="16" customFormat="1" ht="12" customHeight="1" x14ac:dyDescent="0.2">
      <c r="B73" s="25" t="s">
        <v>107</v>
      </c>
      <c r="C73" s="25" t="s">
        <v>38</v>
      </c>
      <c r="D73" s="29" t="s">
        <v>14</v>
      </c>
      <c r="E73" s="27">
        <v>75</v>
      </c>
      <c r="F73" s="27">
        <v>80</v>
      </c>
      <c r="G73" s="27"/>
      <c r="H73" s="29">
        <v>90</v>
      </c>
      <c r="I73" s="27"/>
      <c r="J73" s="27"/>
      <c r="K73" s="27">
        <v>95</v>
      </c>
      <c r="L73" s="27"/>
      <c r="M73" s="29"/>
      <c r="N73" s="29"/>
      <c r="O73" s="29"/>
      <c r="P73" s="29"/>
      <c r="Q73" s="29"/>
      <c r="R73" s="29"/>
      <c r="S73" s="29"/>
      <c r="T73" s="29"/>
      <c r="U73" s="27"/>
      <c r="V73" s="27"/>
      <c r="W73" s="27"/>
      <c r="X73" s="27"/>
      <c r="Y73" s="29"/>
      <c r="Z73" s="29"/>
      <c r="AA73" s="29"/>
      <c r="AB73" s="72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66"/>
      <c r="AO73" s="29">
        <f>SUM(E73:AN73)</f>
        <v>340</v>
      </c>
      <c r="AP73" s="67">
        <f>COUNT(E73:AN73)</f>
        <v>4</v>
      </c>
      <c r="AQ73" s="68"/>
      <c r="AR73" s="68"/>
      <c r="AS73" s="68"/>
      <c r="AT73" s="68">
        <f xml:space="preserve"> COUNTIFS(AQ73:AS73,"A")</f>
        <v>0</v>
      </c>
      <c r="AU73" s="69">
        <f>AT73+AP73</f>
        <v>4</v>
      </c>
    </row>
    <row r="74" spans="2:47" s="16" customFormat="1" ht="12" customHeight="1" x14ac:dyDescent="0.2">
      <c r="B74" s="25" t="s">
        <v>107</v>
      </c>
      <c r="C74" s="25" t="s">
        <v>108</v>
      </c>
      <c r="D74" s="29" t="s">
        <v>15</v>
      </c>
      <c r="E74" s="27"/>
      <c r="F74" s="27">
        <v>90</v>
      </c>
      <c r="G74" s="27"/>
      <c r="H74" s="29">
        <v>100</v>
      </c>
      <c r="I74" s="27"/>
      <c r="J74" s="27"/>
      <c r="K74" s="27">
        <v>130</v>
      </c>
      <c r="L74" s="27">
        <v>105</v>
      </c>
      <c r="M74" s="29">
        <v>110</v>
      </c>
      <c r="N74" s="29"/>
      <c r="O74" s="29"/>
      <c r="P74" s="29">
        <v>120</v>
      </c>
      <c r="Q74" s="29"/>
      <c r="R74" s="29"/>
      <c r="S74" s="29"/>
      <c r="T74" s="29">
        <v>105</v>
      </c>
      <c r="U74" s="27">
        <v>120</v>
      </c>
      <c r="V74" s="27"/>
      <c r="W74" s="27"/>
      <c r="X74" s="27"/>
      <c r="Y74" s="27"/>
      <c r="Z74" s="27"/>
      <c r="AA74" s="27"/>
      <c r="AB74" s="65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66"/>
      <c r="AO74" s="29">
        <f>SUM(E74:AN74)</f>
        <v>880</v>
      </c>
      <c r="AP74" s="67">
        <f>COUNT(E74:AN74)</f>
        <v>8</v>
      </c>
      <c r="AQ74" s="68"/>
      <c r="AR74" s="68"/>
      <c r="AS74" s="68"/>
      <c r="AT74" s="68">
        <f xml:space="preserve"> COUNTIFS(AQ74:AS74,"A")</f>
        <v>0</v>
      </c>
      <c r="AU74" s="69">
        <f>AT74+AP74</f>
        <v>8</v>
      </c>
    </row>
    <row r="75" spans="2:47" s="16" customFormat="1" ht="12" customHeight="1" x14ac:dyDescent="0.2">
      <c r="B75" s="25" t="s">
        <v>109</v>
      </c>
      <c r="C75" s="25" t="s">
        <v>73</v>
      </c>
      <c r="D75" s="29" t="s">
        <v>15</v>
      </c>
      <c r="E75" s="27">
        <v>90</v>
      </c>
      <c r="F75" s="27">
        <v>90</v>
      </c>
      <c r="G75" s="27">
        <v>95</v>
      </c>
      <c r="H75" s="29">
        <v>100</v>
      </c>
      <c r="I75" s="27">
        <v>105</v>
      </c>
      <c r="J75" s="27">
        <v>110</v>
      </c>
      <c r="K75" s="27">
        <v>130</v>
      </c>
      <c r="L75" s="27">
        <v>105</v>
      </c>
      <c r="M75" s="29">
        <v>110</v>
      </c>
      <c r="N75" s="29"/>
      <c r="O75" s="29"/>
      <c r="P75" s="29">
        <v>120</v>
      </c>
      <c r="Q75" s="29"/>
      <c r="R75" s="29">
        <v>120</v>
      </c>
      <c r="S75" s="29">
        <v>180</v>
      </c>
      <c r="T75" s="29">
        <v>105</v>
      </c>
      <c r="U75" s="29"/>
      <c r="V75" s="27"/>
      <c r="W75" s="29"/>
      <c r="X75" s="27"/>
      <c r="Y75" s="29"/>
      <c r="Z75" s="29">
        <v>135</v>
      </c>
      <c r="AA75" s="29">
        <v>115</v>
      </c>
      <c r="AB75" s="72"/>
      <c r="AC75" s="29"/>
      <c r="AD75" s="29"/>
      <c r="AE75" s="29">
        <v>60</v>
      </c>
      <c r="AF75" s="29"/>
      <c r="AG75" s="29"/>
      <c r="AH75" s="29"/>
      <c r="AI75" s="29"/>
      <c r="AJ75" s="29"/>
      <c r="AK75" s="29"/>
      <c r="AL75" s="29"/>
      <c r="AM75" s="29"/>
      <c r="AN75" s="66"/>
      <c r="AO75" s="29">
        <f>SUM(E75:AN75)</f>
        <v>1770</v>
      </c>
      <c r="AP75" s="67">
        <f>COUNT(E75:AN75)</f>
        <v>16</v>
      </c>
      <c r="AQ75" s="68" t="s">
        <v>15</v>
      </c>
      <c r="AR75" s="68" t="s">
        <v>15</v>
      </c>
      <c r="AS75" s="68"/>
      <c r="AT75" s="68">
        <f xml:space="preserve"> COUNTIFS(AQ75:AS75,"A")</f>
        <v>2</v>
      </c>
      <c r="AU75" s="69">
        <f>AT75+AP75</f>
        <v>18</v>
      </c>
    </row>
    <row r="76" spans="2:47" s="16" customFormat="1" ht="12" customHeight="1" x14ac:dyDescent="0.2">
      <c r="B76" s="25" t="s">
        <v>110</v>
      </c>
      <c r="C76" s="25" t="s">
        <v>111</v>
      </c>
      <c r="D76" s="29" t="s">
        <v>14</v>
      </c>
      <c r="E76" s="27">
        <v>75</v>
      </c>
      <c r="F76" s="27">
        <v>50</v>
      </c>
      <c r="G76" s="27">
        <v>85</v>
      </c>
      <c r="H76" s="29">
        <v>90</v>
      </c>
      <c r="I76" s="27"/>
      <c r="J76" s="27"/>
      <c r="K76" s="27"/>
      <c r="L76" s="27"/>
      <c r="M76" s="29"/>
      <c r="N76" s="29"/>
      <c r="O76" s="29"/>
      <c r="P76" s="29">
        <v>50</v>
      </c>
      <c r="Q76" s="29">
        <v>60</v>
      </c>
      <c r="R76" s="29"/>
      <c r="S76" s="29"/>
      <c r="T76" s="29"/>
      <c r="U76" s="29"/>
      <c r="V76" s="27">
        <v>65</v>
      </c>
      <c r="W76" s="29"/>
      <c r="X76" s="27"/>
      <c r="Y76" s="29"/>
      <c r="Z76" s="29"/>
      <c r="AA76" s="29"/>
      <c r="AB76" s="72"/>
      <c r="AC76" s="29"/>
      <c r="AD76" s="29">
        <v>70</v>
      </c>
      <c r="AE76" s="29">
        <v>60</v>
      </c>
      <c r="AF76" s="29"/>
      <c r="AG76" s="29"/>
      <c r="AH76" s="29"/>
      <c r="AI76" s="29"/>
      <c r="AJ76" s="29"/>
      <c r="AK76" s="29"/>
      <c r="AL76" s="29"/>
      <c r="AM76" s="29"/>
      <c r="AN76" s="66"/>
      <c r="AO76" s="29">
        <f>SUM(E76:AN76)</f>
        <v>605</v>
      </c>
      <c r="AP76" s="67">
        <f>COUNT(E76:AN76)</f>
        <v>9</v>
      </c>
      <c r="AQ76" s="68"/>
      <c r="AR76" s="68" t="s">
        <v>15</v>
      </c>
      <c r="AS76" s="68"/>
      <c r="AT76" s="68">
        <f xml:space="preserve"> COUNTIFS(AQ76:AS76,"A")</f>
        <v>1</v>
      </c>
      <c r="AU76" s="69">
        <f>AT76+AP76</f>
        <v>10</v>
      </c>
    </row>
    <row r="77" spans="2:47" s="16" customFormat="1" ht="12" customHeight="1" x14ac:dyDescent="0.2">
      <c r="B77" s="25" t="s">
        <v>110</v>
      </c>
      <c r="C77" s="25" t="s">
        <v>112</v>
      </c>
      <c r="D77" s="29" t="s">
        <v>14</v>
      </c>
      <c r="E77" s="27">
        <v>75</v>
      </c>
      <c r="F77" s="27">
        <v>50</v>
      </c>
      <c r="G77" s="27">
        <v>85</v>
      </c>
      <c r="H77" s="29">
        <v>90</v>
      </c>
      <c r="I77" s="27"/>
      <c r="J77" s="27"/>
      <c r="K77" s="27"/>
      <c r="L77" s="27">
        <v>95</v>
      </c>
      <c r="M77" s="29"/>
      <c r="N77" s="29"/>
      <c r="O77" s="29"/>
      <c r="P77" s="29">
        <v>50</v>
      </c>
      <c r="Q77" s="29">
        <v>60</v>
      </c>
      <c r="R77" s="29">
        <v>95</v>
      </c>
      <c r="S77" s="29"/>
      <c r="T77" s="29"/>
      <c r="U77" s="27"/>
      <c r="V77" s="27">
        <v>65</v>
      </c>
      <c r="W77" s="27"/>
      <c r="X77" s="27"/>
      <c r="Y77" s="29"/>
      <c r="Z77" s="29"/>
      <c r="AA77" s="29"/>
      <c r="AB77" s="72"/>
      <c r="AC77" s="29"/>
      <c r="AD77" s="29"/>
      <c r="AE77" s="29">
        <v>60</v>
      </c>
      <c r="AF77" s="29"/>
      <c r="AG77" s="29"/>
      <c r="AH77" s="29"/>
      <c r="AI77" s="29"/>
      <c r="AJ77" s="29"/>
      <c r="AK77" s="29"/>
      <c r="AL77" s="29"/>
      <c r="AM77" s="29"/>
      <c r="AN77" s="66"/>
      <c r="AO77" s="29">
        <f>SUM(E77:AN77)</f>
        <v>725</v>
      </c>
      <c r="AP77" s="67">
        <f>COUNT(E77:AN77)</f>
        <v>10</v>
      </c>
      <c r="AQ77" s="68" t="s">
        <v>15</v>
      </c>
      <c r="AR77" s="68" t="s">
        <v>15</v>
      </c>
      <c r="AS77" s="68"/>
      <c r="AT77" s="68">
        <f xml:space="preserve"> COUNTIFS(AQ77:AS77,"A")</f>
        <v>2</v>
      </c>
      <c r="AU77" s="69">
        <f>AT77+AP77</f>
        <v>12</v>
      </c>
    </row>
    <row r="78" spans="2:47" s="16" customFormat="1" ht="12" customHeight="1" x14ac:dyDescent="0.2">
      <c r="B78" s="25" t="s">
        <v>113</v>
      </c>
      <c r="C78" s="25" t="s">
        <v>114</v>
      </c>
      <c r="D78" s="29" t="s">
        <v>14</v>
      </c>
      <c r="E78" s="27">
        <v>75</v>
      </c>
      <c r="F78" s="27">
        <v>80</v>
      </c>
      <c r="G78" s="27">
        <v>85</v>
      </c>
      <c r="H78" s="29">
        <v>90</v>
      </c>
      <c r="I78" s="27"/>
      <c r="J78" s="27">
        <v>95</v>
      </c>
      <c r="K78" s="27">
        <v>95</v>
      </c>
      <c r="L78" s="27"/>
      <c r="M78" s="29"/>
      <c r="N78" s="29"/>
      <c r="O78" s="29"/>
      <c r="P78" s="29">
        <v>135</v>
      </c>
      <c r="Q78" s="29">
        <v>100</v>
      </c>
      <c r="R78" s="29"/>
      <c r="S78" s="29">
        <v>180</v>
      </c>
      <c r="T78" s="29"/>
      <c r="U78" s="29">
        <v>110</v>
      </c>
      <c r="V78" s="27">
        <v>120</v>
      </c>
      <c r="W78" s="29"/>
      <c r="X78" s="27"/>
      <c r="Y78" s="29">
        <v>90</v>
      </c>
      <c r="Z78" s="29"/>
      <c r="AA78" s="29">
        <v>85</v>
      </c>
      <c r="AB78" s="72">
        <v>95</v>
      </c>
      <c r="AC78" s="29">
        <v>95</v>
      </c>
      <c r="AD78" s="29">
        <v>95</v>
      </c>
      <c r="AE78" s="29"/>
      <c r="AF78" s="29">
        <v>97</v>
      </c>
      <c r="AG78" s="29"/>
      <c r="AH78" s="29"/>
      <c r="AI78" s="29"/>
      <c r="AJ78" s="29"/>
      <c r="AK78" s="29"/>
      <c r="AL78" s="29"/>
      <c r="AM78" s="29"/>
      <c r="AN78" s="66"/>
      <c r="AO78" s="29">
        <f>SUM(E78:AN78)</f>
        <v>1722</v>
      </c>
      <c r="AP78" s="67">
        <f>COUNT(E78:AN78)</f>
        <v>17</v>
      </c>
      <c r="AQ78" s="68" t="s">
        <v>15</v>
      </c>
      <c r="AR78" s="68" t="s">
        <v>15</v>
      </c>
      <c r="AS78" s="68"/>
      <c r="AT78" s="68">
        <f xml:space="preserve"> COUNTIFS(AQ78:AS78,"A")</f>
        <v>2</v>
      </c>
      <c r="AU78" s="69">
        <f>AT78+AP78</f>
        <v>19</v>
      </c>
    </row>
    <row r="79" spans="2:47" s="16" customFormat="1" ht="12" customHeight="1" x14ac:dyDescent="0.2">
      <c r="B79" s="25" t="s">
        <v>113</v>
      </c>
      <c r="C79" s="25" t="s">
        <v>115</v>
      </c>
      <c r="D79" s="29" t="s">
        <v>15</v>
      </c>
      <c r="E79" s="27">
        <v>90</v>
      </c>
      <c r="F79" s="27">
        <v>90</v>
      </c>
      <c r="G79" s="27">
        <v>95</v>
      </c>
      <c r="H79" s="29">
        <v>100</v>
      </c>
      <c r="I79" s="27"/>
      <c r="J79" s="27">
        <v>110</v>
      </c>
      <c r="K79" s="27">
        <v>130</v>
      </c>
      <c r="L79" s="27">
        <v>105</v>
      </c>
      <c r="M79" s="29">
        <v>110</v>
      </c>
      <c r="N79" s="29"/>
      <c r="O79" s="29">
        <v>150</v>
      </c>
      <c r="P79" s="29">
        <v>120</v>
      </c>
      <c r="Q79" s="29">
        <v>105</v>
      </c>
      <c r="R79" s="29">
        <v>120</v>
      </c>
      <c r="S79" s="29"/>
      <c r="T79" s="29">
        <v>105</v>
      </c>
      <c r="U79" s="27">
        <v>120</v>
      </c>
      <c r="V79" s="27">
        <v>120</v>
      </c>
      <c r="W79" s="27"/>
      <c r="X79" s="27"/>
      <c r="Y79" s="27">
        <v>125</v>
      </c>
      <c r="Z79" s="27"/>
      <c r="AA79" s="27">
        <v>115</v>
      </c>
      <c r="AB79" s="65">
        <v>110</v>
      </c>
      <c r="AC79" s="29">
        <v>105</v>
      </c>
      <c r="AD79" s="29">
        <v>110</v>
      </c>
      <c r="AE79" s="29"/>
      <c r="AF79" s="29">
        <v>110</v>
      </c>
      <c r="AG79" s="29"/>
      <c r="AH79" s="29"/>
      <c r="AI79" s="29">
        <v>100</v>
      </c>
      <c r="AJ79" s="29"/>
      <c r="AK79" s="29"/>
      <c r="AL79" s="29"/>
      <c r="AM79" s="29"/>
      <c r="AN79" s="66"/>
      <c r="AO79" s="29">
        <f>SUM(E79:AN79)</f>
        <v>2445</v>
      </c>
      <c r="AP79" s="67">
        <f>COUNT(E79:AN79)</f>
        <v>22</v>
      </c>
      <c r="AQ79" s="68"/>
      <c r="AR79" s="68" t="s">
        <v>15</v>
      </c>
      <c r="AS79" s="68"/>
      <c r="AT79" s="68">
        <f xml:space="preserve"> COUNTIFS(AQ79:AS79,"A")</f>
        <v>1</v>
      </c>
      <c r="AU79" s="69">
        <f>AT79+AP79</f>
        <v>23</v>
      </c>
    </row>
    <row r="80" spans="2:47" s="16" customFormat="1" ht="12" customHeight="1" x14ac:dyDescent="0.2">
      <c r="B80" s="25" t="s">
        <v>116</v>
      </c>
      <c r="C80" s="25" t="s">
        <v>17</v>
      </c>
      <c r="D80" s="29" t="s">
        <v>18</v>
      </c>
      <c r="E80" s="27">
        <v>50</v>
      </c>
      <c r="F80" s="27">
        <v>65</v>
      </c>
      <c r="G80" s="27">
        <v>70</v>
      </c>
      <c r="H80" s="29"/>
      <c r="I80" s="27">
        <v>80</v>
      </c>
      <c r="J80" s="27">
        <v>80</v>
      </c>
      <c r="K80" s="27">
        <v>80</v>
      </c>
      <c r="L80" s="27">
        <v>80</v>
      </c>
      <c r="M80" s="29">
        <v>85</v>
      </c>
      <c r="N80" s="29">
        <v>85</v>
      </c>
      <c r="O80" s="29">
        <v>90</v>
      </c>
      <c r="P80" s="29">
        <v>95</v>
      </c>
      <c r="Q80" s="29">
        <v>100</v>
      </c>
      <c r="R80" s="29">
        <v>95</v>
      </c>
      <c r="S80" s="29">
        <v>150</v>
      </c>
      <c r="T80" s="29">
        <v>110</v>
      </c>
      <c r="U80" s="27">
        <v>120</v>
      </c>
      <c r="V80" s="27">
        <v>125</v>
      </c>
      <c r="W80" s="27"/>
      <c r="X80" s="27"/>
      <c r="Y80" s="29">
        <v>90</v>
      </c>
      <c r="Z80" s="29">
        <v>95</v>
      </c>
      <c r="AA80" s="29">
        <v>90</v>
      </c>
      <c r="AB80" s="72">
        <v>85</v>
      </c>
      <c r="AC80" s="29"/>
      <c r="AD80" s="29">
        <v>80</v>
      </c>
      <c r="AE80" s="29">
        <v>60</v>
      </c>
      <c r="AF80" s="29">
        <v>80</v>
      </c>
      <c r="AG80" s="29"/>
      <c r="AH80" s="29"/>
      <c r="AI80" s="29">
        <v>75</v>
      </c>
      <c r="AJ80" s="29"/>
      <c r="AK80" s="29"/>
      <c r="AL80" s="29"/>
      <c r="AM80" s="29"/>
      <c r="AN80" s="27"/>
      <c r="AO80" s="29">
        <f>SUM(E80:AN80)</f>
        <v>2215</v>
      </c>
      <c r="AP80" s="67">
        <f>COUNT(E80:AN80)</f>
        <v>25</v>
      </c>
      <c r="AQ80" s="68"/>
      <c r="AR80" s="68" t="s">
        <v>15</v>
      </c>
      <c r="AS80" s="68"/>
      <c r="AT80" s="68">
        <f xml:space="preserve"> COUNTIFS(AQ80:AS80,"A")</f>
        <v>1</v>
      </c>
      <c r="AU80" s="69">
        <f>AT80+AP80</f>
        <v>26</v>
      </c>
    </row>
    <row r="81" spans="2:47" s="16" customFormat="1" ht="12" customHeight="1" x14ac:dyDescent="0.2">
      <c r="B81" s="25" t="s">
        <v>117</v>
      </c>
      <c r="C81" s="25" t="s">
        <v>118</v>
      </c>
      <c r="D81" s="29" t="s">
        <v>18</v>
      </c>
      <c r="E81" s="27"/>
      <c r="F81" s="27"/>
      <c r="G81" s="27">
        <v>70</v>
      </c>
      <c r="H81" s="29"/>
      <c r="I81" s="27"/>
      <c r="J81" s="27">
        <v>80</v>
      </c>
      <c r="K81" s="27">
        <v>80</v>
      </c>
      <c r="L81" s="27"/>
      <c r="M81" s="29"/>
      <c r="N81" s="29">
        <v>80</v>
      </c>
      <c r="O81" s="29"/>
      <c r="P81" s="29"/>
      <c r="Q81" s="29"/>
      <c r="R81" s="29">
        <v>70</v>
      </c>
      <c r="S81" s="29"/>
      <c r="T81" s="29">
        <v>80</v>
      </c>
      <c r="U81" s="27"/>
      <c r="V81" s="27"/>
      <c r="W81" s="27"/>
      <c r="X81" s="27"/>
      <c r="Y81" s="29">
        <v>90</v>
      </c>
      <c r="Z81" s="29">
        <v>70</v>
      </c>
      <c r="AA81" s="29">
        <v>75</v>
      </c>
      <c r="AB81" s="72">
        <v>70</v>
      </c>
      <c r="AC81" s="29">
        <v>85</v>
      </c>
      <c r="AD81" s="29">
        <v>70</v>
      </c>
      <c r="AE81" s="29"/>
      <c r="AF81" s="29"/>
      <c r="AG81" s="29"/>
      <c r="AH81" s="29"/>
      <c r="AI81" s="29"/>
      <c r="AJ81" s="29"/>
      <c r="AK81" s="29"/>
      <c r="AL81" s="29"/>
      <c r="AM81" s="29"/>
      <c r="AN81" s="27"/>
      <c r="AO81" s="29">
        <f>SUM(E81:AN81)</f>
        <v>920</v>
      </c>
      <c r="AP81" s="67">
        <f>COUNT(E81:AN81)</f>
        <v>12</v>
      </c>
      <c r="AQ81" s="68"/>
      <c r="AR81" s="68"/>
      <c r="AS81" s="68"/>
      <c r="AT81" s="68">
        <f xml:space="preserve"> COUNTIFS(AQ81:AS81,"A")</f>
        <v>0</v>
      </c>
      <c r="AU81" s="69">
        <f>AT81+AP81</f>
        <v>12</v>
      </c>
    </row>
    <row r="82" spans="2:47" s="16" customFormat="1" ht="12" customHeight="1" x14ac:dyDescent="0.2">
      <c r="B82" s="25" t="s">
        <v>119</v>
      </c>
      <c r="C82" s="25" t="s">
        <v>120</v>
      </c>
      <c r="D82" s="29" t="s">
        <v>15</v>
      </c>
      <c r="E82" s="27">
        <v>90</v>
      </c>
      <c r="F82" s="27"/>
      <c r="G82" s="27">
        <v>95</v>
      </c>
      <c r="H82" s="29">
        <v>100</v>
      </c>
      <c r="I82" s="27"/>
      <c r="J82" s="27"/>
      <c r="K82" s="27">
        <v>130</v>
      </c>
      <c r="L82" s="27">
        <v>105</v>
      </c>
      <c r="M82" s="29"/>
      <c r="N82" s="29">
        <v>135</v>
      </c>
      <c r="O82" s="29"/>
      <c r="P82" s="29">
        <v>120</v>
      </c>
      <c r="Q82" s="29"/>
      <c r="R82" s="29">
        <v>120</v>
      </c>
      <c r="S82" s="29"/>
      <c r="T82" s="29">
        <v>120</v>
      </c>
      <c r="U82" s="27"/>
      <c r="V82" s="27"/>
      <c r="W82" s="27"/>
      <c r="X82" s="27"/>
      <c r="Y82" s="29"/>
      <c r="Z82" s="29"/>
      <c r="AA82" s="29"/>
      <c r="AB82" s="72"/>
      <c r="AC82" s="29"/>
      <c r="AD82" s="29"/>
      <c r="AE82" s="29">
        <v>60</v>
      </c>
      <c r="AF82" s="29"/>
      <c r="AG82" s="29"/>
      <c r="AH82" s="29"/>
      <c r="AI82" s="29"/>
      <c r="AJ82" s="29"/>
      <c r="AK82" s="29"/>
      <c r="AL82" s="29"/>
      <c r="AM82" s="29"/>
      <c r="AN82" s="66"/>
      <c r="AO82" s="29">
        <f>SUM(E82:AN82)</f>
        <v>1075</v>
      </c>
      <c r="AP82" s="67">
        <f>COUNT(E82:AN82)</f>
        <v>10</v>
      </c>
      <c r="AQ82" s="68"/>
      <c r="AR82" s="68" t="s">
        <v>15</v>
      </c>
      <c r="AS82" s="68"/>
      <c r="AT82" s="68">
        <f xml:space="preserve"> COUNTIFS(AQ82:AS82,"A")</f>
        <v>1</v>
      </c>
      <c r="AU82" s="69">
        <f>AT82+AP82</f>
        <v>11</v>
      </c>
    </row>
    <row r="83" spans="2:47" s="16" customFormat="1" ht="12" customHeight="1" x14ac:dyDescent="0.2">
      <c r="B83" s="25" t="s">
        <v>121</v>
      </c>
      <c r="C83" s="25" t="s">
        <v>122</v>
      </c>
      <c r="D83" s="29" t="s">
        <v>14</v>
      </c>
      <c r="E83" s="27">
        <v>75</v>
      </c>
      <c r="F83" s="27"/>
      <c r="G83" s="27"/>
      <c r="H83" s="29">
        <v>90</v>
      </c>
      <c r="I83" s="27">
        <v>95</v>
      </c>
      <c r="J83" s="27">
        <v>95</v>
      </c>
      <c r="K83" s="27"/>
      <c r="L83" s="27"/>
      <c r="M83" s="29">
        <v>90</v>
      </c>
      <c r="N83" s="29">
        <v>105</v>
      </c>
      <c r="O83" s="29">
        <v>120</v>
      </c>
      <c r="P83" s="29"/>
      <c r="Q83" s="29">
        <v>100</v>
      </c>
      <c r="R83" s="29">
        <v>95</v>
      </c>
      <c r="S83" s="29"/>
      <c r="T83" s="29">
        <v>95</v>
      </c>
      <c r="U83" s="29">
        <v>110</v>
      </c>
      <c r="V83" s="27">
        <v>120</v>
      </c>
      <c r="W83" s="29"/>
      <c r="X83" s="29"/>
      <c r="Y83" s="29"/>
      <c r="Z83" s="29"/>
      <c r="AA83" s="29">
        <v>85</v>
      </c>
      <c r="AB83" s="72">
        <v>95</v>
      </c>
      <c r="AC83" s="29">
        <v>95</v>
      </c>
      <c r="AD83" s="29">
        <v>95</v>
      </c>
      <c r="AE83" s="29"/>
      <c r="AF83" s="29"/>
      <c r="AG83" s="29"/>
      <c r="AH83" s="29"/>
      <c r="AI83" s="29"/>
      <c r="AJ83" s="29"/>
      <c r="AK83" s="29"/>
      <c r="AL83" s="29"/>
      <c r="AM83" s="29"/>
      <c r="AN83" s="66"/>
      <c r="AO83" s="29">
        <f>SUM(E83:AN83)</f>
        <v>1560</v>
      </c>
      <c r="AP83" s="67">
        <f>COUNT(E83:AN83)</f>
        <v>16</v>
      </c>
      <c r="AQ83" s="68"/>
      <c r="AR83" s="68" t="s">
        <v>15</v>
      </c>
      <c r="AS83" s="68"/>
      <c r="AT83" s="68">
        <f xml:space="preserve"> COUNTIFS(AQ83:AS83,"A")</f>
        <v>1</v>
      </c>
      <c r="AU83" s="69">
        <f>AT83+AP83</f>
        <v>17</v>
      </c>
    </row>
    <row r="84" spans="2:47" s="16" customFormat="1" ht="12" customHeight="1" x14ac:dyDescent="0.2">
      <c r="B84" s="25" t="s">
        <v>123</v>
      </c>
      <c r="C84" s="25" t="s">
        <v>28</v>
      </c>
      <c r="D84" s="29" t="s">
        <v>15</v>
      </c>
      <c r="E84" s="27">
        <v>90</v>
      </c>
      <c r="F84" s="27">
        <v>90</v>
      </c>
      <c r="G84" s="27">
        <v>95</v>
      </c>
      <c r="H84" s="29">
        <v>100</v>
      </c>
      <c r="I84" s="27"/>
      <c r="J84" s="27"/>
      <c r="K84" s="27">
        <v>130</v>
      </c>
      <c r="L84" s="27">
        <v>105</v>
      </c>
      <c r="M84" s="29">
        <v>110</v>
      </c>
      <c r="N84" s="29">
        <v>135</v>
      </c>
      <c r="O84" s="29"/>
      <c r="P84" s="29"/>
      <c r="Q84" s="29"/>
      <c r="R84" s="29">
        <v>120</v>
      </c>
      <c r="S84" s="29"/>
      <c r="T84" s="29"/>
      <c r="U84" s="29"/>
      <c r="V84" s="27"/>
      <c r="W84" s="29"/>
      <c r="X84" s="29"/>
      <c r="Y84" s="29">
        <v>125</v>
      </c>
      <c r="Z84" s="29"/>
      <c r="AA84" s="29"/>
      <c r="AB84" s="72"/>
      <c r="AC84" s="29">
        <v>105</v>
      </c>
      <c r="AD84" s="29"/>
      <c r="AE84" s="29">
        <v>60</v>
      </c>
      <c r="AF84" s="29"/>
      <c r="AG84" s="29"/>
      <c r="AH84" s="29"/>
      <c r="AI84" s="29">
        <v>100</v>
      </c>
      <c r="AJ84" s="29"/>
      <c r="AK84" s="29"/>
      <c r="AL84" s="29"/>
      <c r="AM84" s="29"/>
      <c r="AN84" s="66"/>
      <c r="AO84" s="29">
        <f>SUM(E84:AN84)</f>
        <v>1365</v>
      </c>
      <c r="AP84" s="67">
        <f>COUNT(E84:AN84)</f>
        <v>13</v>
      </c>
      <c r="AQ84" s="68" t="s">
        <v>15</v>
      </c>
      <c r="AR84" s="68"/>
      <c r="AS84" s="68"/>
      <c r="AT84" s="68">
        <f xml:space="preserve"> COUNTIFS(AQ84:AS84,"A")</f>
        <v>1</v>
      </c>
      <c r="AU84" s="69">
        <f>AT84+AP84</f>
        <v>14</v>
      </c>
    </row>
    <row r="85" spans="2:47" s="16" customFormat="1" ht="12" customHeight="1" x14ac:dyDescent="0.2">
      <c r="B85" s="25" t="s">
        <v>123</v>
      </c>
      <c r="C85" s="25" t="s">
        <v>104</v>
      </c>
      <c r="D85" s="71" t="s">
        <v>18</v>
      </c>
      <c r="E85" s="27">
        <v>50</v>
      </c>
      <c r="F85" s="27">
        <v>65</v>
      </c>
      <c r="G85" s="29">
        <v>70</v>
      </c>
      <c r="H85" s="29">
        <v>75</v>
      </c>
      <c r="I85" s="29"/>
      <c r="J85" s="29">
        <v>40</v>
      </c>
      <c r="K85" s="29">
        <v>80</v>
      </c>
      <c r="L85" s="29">
        <v>80</v>
      </c>
      <c r="M85" s="29">
        <v>85</v>
      </c>
      <c r="N85" s="29">
        <v>85</v>
      </c>
      <c r="O85" s="29">
        <v>90</v>
      </c>
      <c r="P85" s="29"/>
      <c r="Q85" s="29"/>
      <c r="R85" s="29"/>
      <c r="S85" s="29"/>
      <c r="T85" s="29"/>
      <c r="U85" s="27"/>
      <c r="V85" s="27"/>
      <c r="W85" s="27"/>
      <c r="X85" s="27"/>
      <c r="Y85" s="29"/>
      <c r="Z85" s="29"/>
      <c r="AA85" s="29"/>
      <c r="AB85" s="72">
        <v>85</v>
      </c>
      <c r="AC85" s="29">
        <v>85</v>
      </c>
      <c r="AD85" s="29"/>
      <c r="AE85" s="29">
        <v>60</v>
      </c>
      <c r="AF85" s="29"/>
      <c r="AG85" s="29"/>
      <c r="AH85" s="29"/>
      <c r="AI85" s="29">
        <v>75</v>
      </c>
      <c r="AJ85" s="29"/>
      <c r="AK85" s="29"/>
      <c r="AL85" s="29"/>
      <c r="AM85" s="29"/>
      <c r="AN85" s="66"/>
      <c r="AO85" s="29">
        <f>SUM(E85:AN85)</f>
        <v>1025</v>
      </c>
      <c r="AP85" s="67">
        <f>COUNT(E85:AN85)</f>
        <v>14</v>
      </c>
      <c r="AQ85" s="68" t="s">
        <v>15</v>
      </c>
      <c r="AR85" s="68" t="s">
        <v>15</v>
      </c>
      <c r="AS85" s="68"/>
      <c r="AT85" s="68">
        <f xml:space="preserve"> COUNTIFS(AQ85:AS85,"A")</f>
        <v>2</v>
      </c>
      <c r="AU85" s="69">
        <f>AT85+AP85</f>
        <v>16</v>
      </c>
    </row>
    <row r="86" spans="2:47" s="16" customFormat="1" ht="12" customHeight="1" x14ac:dyDescent="0.2">
      <c r="B86" s="25" t="s">
        <v>124</v>
      </c>
      <c r="C86" s="25" t="s">
        <v>125</v>
      </c>
      <c r="D86" s="29" t="s">
        <v>15</v>
      </c>
      <c r="E86" s="29">
        <v>90</v>
      </c>
      <c r="F86" s="29">
        <v>90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73"/>
      <c r="S86" s="29"/>
      <c r="T86" s="29"/>
      <c r="U86" s="29"/>
      <c r="V86" s="29"/>
      <c r="W86" s="29"/>
      <c r="X86" s="29"/>
      <c r="Y86" s="29"/>
      <c r="Z86" s="29"/>
      <c r="AA86" s="29"/>
      <c r="AB86" s="72"/>
      <c r="AC86" s="74"/>
      <c r="AD86" s="74"/>
      <c r="AE86" s="75"/>
      <c r="AF86" s="75"/>
      <c r="AG86" s="74"/>
      <c r="AH86" s="74"/>
      <c r="AI86" s="74"/>
      <c r="AJ86" s="74"/>
      <c r="AK86" s="74"/>
      <c r="AL86" s="74"/>
      <c r="AM86" s="74"/>
      <c r="AN86" s="76"/>
      <c r="AO86" s="29">
        <f>SUM(E86:AN86)</f>
        <v>180</v>
      </c>
      <c r="AP86" s="67">
        <f>COUNT(E86:AN86)</f>
        <v>2</v>
      </c>
      <c r="AQ86" s="68"/>
      <c r="AR86" s="68"/>
      <c r="AS86" s="77"/>
      <c r="AT86" s="68">
        <f xml:space="preserve"> COUNTIFS(AQ86:AS86,"A")</f>
        <v>0</v>
      </c>
      <c r="AU86" s="69">
        <f>AT86+AP86</f>
        <v>2</v>
      </c>
    </row>
    <row r="87" spans="2:47" s="16" customFormat="1" ht="12" customHeight="1" x14ac:dyDescent="0.2">
      <c r="B87" s="82" t="s">
        <v>126</v>
      </c>
      <c r="C87" s="83"/>
      <c r="D87" s="84"/>
      <c r="E87" s="83"/>
      <c r="F87" s="85"/>
      <c r="G87" s="63"/>
      <c r="H87" s="85"/>
      <c r="I87" s="86"/>
      <c r="J87" s="63"/>
      <c r="K87" s="63"/>
      <c r="L87" s="87"/>
      <c r="M87" s="88"/>
      <c r="O87" s="89"/>
      <c r="P87" s="90"/>
      <c r="Q87" s="90"/>
      <c r="R87" s="90"/>
      <c r="S87" s="87"/>
      <c r="T87" s="87"/>
      <c r="U87" s="88"/>
      <c r="V87" s="91"/>
      <c r="W87" s="89"/>
      <c r="X87" s="89"/>
      <c r="Y87" s="92"/>
      <c r="Z87" s="63"/>
      <c r="AA87" s="63"/>
      <c r="AB87" s="78"/>
      <c r="AE87" s="63"/>
      <c r="AF87" s="63"/>
      <c r="AP87" s="93"/>
      <c r="AQ87" s="94"/>
      <c r="AR87" s="94"/>
      <c r="AS87" s="94"/>
      <c r="AT87" s="94"/>
      <c r="AU87" s="95"/>
    </row>
    <row r="88" spans="2:47" ht="14.25" customHeight="1" x14ac:dyDescent="0.3">
      <c r="B88" s="96"/>
      <c r="C88" s="96"/>
      <c r="D88" s="97"/>
      <c r="E88" s="96"/>
      <c r="F88" s="96"/>
      <c r="G88" s="96"/>
      <c r="H88" s="96"/>
      <c r="I88" s="96"/>
      <c r="J88" s="96"/>
      <c r="K88" s="98"/>
      <c r="L88" s="99"/>
      <c r="M88" s="96"/>
      <c r="P88" s="96"/>
      <c r="Q88" s="98"/>
      <c r="R88" s="96"/>
      <c r="S88" s="99"/>
      <c r="T88" s="99"/>
      <c r="U88" s="96"/>
      <c r="V88" s="96"/>
      <c r="W88" s="96"/>
      <c r="X88" s="96"/>
      <c r="Y88" s="101"/>
      <c r="Z88" s="96"/>
      <c r="AA88" s="96"/>
      <c r="AB88" s="102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</row>
    <row r="89" spans="2:47" ht="14.25" customHeight="1" x14ac:dyDescent="0.3">
      <c r="B89" s="106"/>
      <c r="C89" s="96"/>
      <c r="D89" s="97"/>
      <c r="E89" s="96"/>
      <c r="F89" s="96"/>
      <c r="U89" s="96"/>
      <c r="V89" s="96"/>
      <c r="W89" s="96"/>
      <c r="X89" s="96"/>
      <c r="Y89" s="101"/>
      <c r="Z89" s="96"/>
      <c r="AA89" s="96"/>
      <c r="AB89" s="102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</row>
    <row r="90" spans="2:47" ht="14.25" customHeight="1" x14ac:dyDescent="0.3">
      <c r="B90" s="106"/>
      <c r="C90" s="106"/>
      <c r="D90" s="108"/>
      <c r="E90" s="106"/>
      <c r="K90" s="109"/>
      <c r="L90" s="110"/>
      <c r="M90" s="106"/>
      <c r="S90" s="110"/>
      <c r="T90" s="110"/>
      <c r="U90" s="106"/>
      <c r="V90" s="106"/>
      <c r="W90" s="106"/>
      <c r="X90" s="106"/>
      <c r="Y90" s="111"/>
      <c r="Z90" s="106"/>
      <c r="AA90" s="106"/>
      <c r="AB90" s="102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</row>
    <row r="91" spans="2:47" ht="14.25" customHeight="1" x14ac:dyDescent="0.3">
      <c r="H91" s="106"/>
      <c r="I91" s="106"/>
      <c r="Z91" s="106"/>
      <c r="AA91" s="106"/>
      <c r="AB91" s="102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</row>
    <row r="92" spans="2:47" ht="14.25" customHeight="1" x14ac:dyDescent="0.3">
      <c r="B92" s="106"/>
      <c r="C92" s="106"/>
      <c r="D92" s="108"/>
      <c r="E92" s="106"/>
      <c r="F92" s="106"/>
      <c r="G92" s="106"/>
      <c r="H92" s="106"/>
      <c r="I92" s="106"/>
      <c r="Z92" s="106"/>
      <c r="AA92" s="106"/>
      <c r="AB92" s="102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</row>
    <row r="93" spans="2:47" ht="14.25" customHeight="1" x14ac:dyDescent="0.3">
      <c r="B93" s="106"/>
      <c r="C93" s="106"/>
      <c r="D93" s="108"/>
      <c r="E93" s="106"/>
      <c r="F93" s="106"/>
      <c r="G93" s="106"/>
      <c r="H93" s="106"/>
      <c r="I93" s="106"/>
      <c r="Z93" s="106"/>
      <c r="AA93" s="106"/>
      <c r="AB93" s="102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</row>
    <row r="94" spans="2:47" x14ac:dyDescent="0.3">
      <c r="U94" s="17"/>
      <c r="V94" s="17"/>
      <c r="W94" s="17"/>
      <c r="X94" s="17"/>
    </row>
    <row r="95" spans="2:47" x14ac:dyDescent="0.3">
      <c r="L95" s="17"/>
      <c r="M95" s="17"/>
      <c r="N95" s="17"/>
      <c r="O95" s="17"/>
      <c r="P95" s="17"/>
      <c r="R95" s="17"/>
      <c r="S95" s="17"/>
      <c r="T95" s="17"/>
      <c r="U95" s="17"/>
      <c r="V95" s="17"/>
      <c r="W95" s="17"/>
      <c r="X95" s="17"/>
    </row>
    <row r="96" spans="2:47" x14ac:dyDescent="0.3">
      <c r="L96" s="17"/>
      <c r="M96" s="17"/>
      <c r="N96" s="17"/>
      <c r="O96" s="17"/>
      <c r="P96" s="17"/>
      <c r="R96" s="17"/>
      <c r="S96" s="17"/>
      <c r="T96" s="17"/>
      <c r="U96" s="17"/>
      <c r="V96" s="17"/>
      <c r="W96" s="17"/>
      <c r="X96" s="17"/>
    </row>
    <row r="97" spans="12:24" x14ac:dyDescent="0.3">
      <c r="L97" s="17"/>
      <c r="M97" s="17"/>
      <c r="N97" s="17"/>
      <c r="O97" s="17"/>
      <c r="P97" s="17"/>
      <c r="R97" s="17"/>
      <c r="S97" s="17"/>
      <c r="T97" s="17"/>
      <c r="U97" s="17"/>
      <c r="V97" s="17"/>
      <c r="W97" s="17"/>
      <c r="X97" s="17"/>
    </row>
    <row r="99" spans="12:24" x14ac:dyDescent="0.3">
      <c r="L99" s="17"/>
      <c r="M99" s="17"/>
      <c r="N99" s="17"/>
      <c r="S99" s="17"/>
      <c r="T99" s="17"/>
    </row>
    <row r="100" spans="12:24" x14ac:dyDescent="0.3">
      <c r="L100" s="17"/>
      <c r="M100" s="17"/>
      <c r="N100" s="17"/>
      <c r="S100" s="17"/>
      <c r="T100" s="17"/>
    </row>
    <row r="101" spans="12:24" x14ac:dyDescent="0.3">
      <c r="L101" s="17"/>
      <c r="M101" s="17"/>
      <c r="N101" s="17"/>
      <c r="S101" s="17"/>
      <c r="T101" s="17"/>
    </row>
    <row r="102" spans="12:24" x14ac:dyDescent="0.3">
      <c r="L102" s="17"/>
      <c r="M102" s="17"/>
      <c r="N102" s="17"/>
      <c r="S102" s="17"/>
      <c r="T102" s="17"/>
    </row>
    <row r="103" spans="12:24" x14ac:dyDescent="0.3">
      <c r="L103" s="17"/>
      <c r="M103" s="17"/>
      <c r="N103" s="17"/>
      <c r="S103" s="17"/>
      <c r="T103" s="17"/>
    </row>
  </sheetData>
  <autoFilter ref="D10:D87" xr:uid="{00000000-0009-0000-0000-000000000000}"/>
  <mergeCells count="8">
    <mergeCell ref="AU1:AU10"/>
    <mergeCell ref="P87:R87"/>
    <mergeCell ref="B1:C1"/>
    <mergeCell ref="AP1:AP6"/>
    <mergeCell ref="AQ1:AQ10"/>
    <mergeCell ref="AR1:AR10"/>
    <mergeCell ref="AS1:AS10"/>
    <mergeCell ref="AT1:AT10"/>
  </mergeCells>
  <conditionalFormatting sqref="D1:D10 D87:D65571">
    <cfRule type="cellIs" dxfId="2" priority="2" stopIfTrue="1" operator="equal">
      <formula>"("</formula>
    </cfRule>
    <cfRule type="cellIs" dxfId="1" priority="3" stopIfTrue="1" operator="equal">
      <formula>"&amp;"</formula>
    </cfRule>
  </conditionalFormatting>
  <conditionalFormatting sqref="AU11:AU86">
    <cfRule type="cellIs" dxfId="0" priority="1" operator="greaterThanOrEqual">
      <formula>15</formula>
    </cfRule>
  </conditionalFormatting>
  <printOptions horizontalCentered="1" verticalCentered="1"/>
  <pageMargins left="0.25" right="0.25" top="0.75" bottom="0.75" header="0.3" footer="0.3"/>
  <pageSetup paperSize="8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Sheet1</vt:lpstr>
      <vt:lpstr>Sheet1!Afdrukbereik</vt:lpstr>
      <vt:lpstr>bereik</vt:lpstr>
      <vt:lpstr>internet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Van Tichelen</dc:creator>
  <cp:lastModifiedBy>Tim Van Tichelen</cp:lastModifiedBy>
  <dcterms:created xsi:type="dcterms:W3CDTF">2026-09-28T08:49:00Z</dcterms:created>
  <dcterms:modified xsi:type="dcterms:W3CDTF">2026-09-28T08:49:01Z</dcterms:modified>
</cp:coreProperties>
</file>