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m.VanTichelen\Mijn Drive\Mastentop\Klassement\"/>
    </mc:Choice>
  </mc:AlternateContent>
  <xr:revisionPtr revIDLastSave="0" documentId="8_{2233B08E-624B-42D2-B4ED-11B52F5C2BFD}" xr6:coauthVersionLast="47" xr6:coauthVersionMax="47" xr10:uidLastSave="{00000000-0000-0000-0000-000000000000}"/>
  <bookViews>
    <workbookView xWindow="28680" yWindow="-120" windowWidth="29040" windowHeight="17520" xr2:uid="{418BCFAE-E798-4304-9B19-5D808219A9F6}"/>
  </bookViews>
  <sheets>
    <sheet name="Sheet1" sheetId="1" r:id="rId1"/>
  </sheets>
  <externalReferences>
    <externalReference r:id="rId2"/>
  </externalReferences>
  <definedNames>
    <definedName name="_xlnm._FilterDatabase" localSheetId="0" hidden="1">Sheet1!$D$10:$D$84</definedName>
    <definedName name="_xlnm.Print_Area" localSheetId="0">Sheet1!$A$1:$AU$84</definedName>
    <definedName name="bereik">Sheet1!$B$11:$AP$80</definedName>
    <definedName name="internet">Sheet1!$B$1:$AP$80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83" i="1" l="1"/>
  <c r="AU83" i="1" s="1"/>
  <c r="AP83" i="1"/>
  <c r="AO83" i="1"/>
  <c r="AT82" i="1"/>
  <c r="AP82" i="1"/>
  <c r="AU82" i="1" s="1"/>
  <c r="AO82" i="1"/>
  <c r="AT81" i="1"/>
  <c r="AU81" i="1" s="1"/>
  <c r="AP81" i="1"/>
  <c r="AO81" i="1"/>
  <c r="AU80" i="1"/>
  <c r="AT80" i="1"/>
  <c r="AP80" i="1"/>
  <c r="AO80" i="1"/>
  <c r="AU79" i="1"/>
  <c r="AT79" i="1"/>
  <c r="AP79" i="1"/>
  <c r="AO79" i="1"/>
  <c r="AU78" i="1"/>
  <c r="AT78" i="1"/>
  <c r="AP78" i="1"/>
  <c r="AO78" i="1"/>
  <c r="AU77" i="1"/>
  <c r="AT77" i="1"/>
  <c r="AP77" i="1"/>
  <c r="AO77" i="1"/>
  <c r="AU76" i="1"/>
  <c r="AT76" i="1"/>
  <c r="AP76" i="1"/>
  <c r="AO76" i="1"/>
  <c r="AU75" i="1"/>
  <c r="AT75" i="1"/>
  <c r="AP75" i="1"/>
  <c r="AO75" i="1"/>
  <c r="AU74" i="1"/>
  <c r="AT74" i="1"/>
  <c r="AP74" i="1"/>
  <c r="AO74" i="1"/>
  <c r="AU73" i="1"/>
  <c r="AT73" i="1"/>
  <c r="AP73" i="1"/>
  <c r="AO73" i="1"/>
  <c r="AU72" i="1"/>
  <c r="AT72" i="1"/>
  <c r="AP72" i="1"/>
  <c r="AO72" i="1"/>
  <c r="AU71" i="1"/>
  <c r="AT71" i="1"/>
  <c r="AP71" i="1"/>
  <c r="AO71" i="1"/>
  <c r="AU70" i="1"/>
  <c r="AT70" i="1"/>
  <c r="AP70" i="1"/>
  <c r="AO70" i="1"/>
  <c r="AU69" i="1"/>
  <c r="AT69" i="1"/>
  <c r="AP69" i="1"/>
  <c r="AO69" i="1"/>
  <c r="AU68" i="1"/>
  <c r="AT68" i="1"/>
  <c r="AP68" i="1"/>
  <c r="AO68" i="1"/>
  <c r="AU67" i="1"/>
  <c r="AT67" i="1"/>
  <c r="AP67" i="1"/>
  <c r="AO67" i="1"/>
  <c r="AU66" i="1"/>
  <c r="AT66" i="1"/>
  <c r="AP66" i="1"/>
  <c r="AO66" i="1"/>
  <c r="AU65" i="1"/>
  <c r="AT65" i="1"/>
  <c r="AP65" i="1"/>
  <c r="AO65" i="1"/>
  <c r="AU64" i="1"/>
  <c r="AT64" i="1"/>
  <c r="AP64" i="1"/>
  <c r="AO64" i="1"/>
  <c r="AU63" i="1"/>
  <c r="AT63" i="1"/>
  <c r="AP63" i="1"/>
  <c r="AO63" i="1"/>
  <c r="AU62" i="1"/>
  <c r="AT62" i="1"/>
  <c r="AP62" i="1"/>
  <c r="AO62" i="1"/>
  <c r="AU61" i="1"/>
  <c r="AT61" i="1"/>
  <c r="AP61" i="1"/>
  <c r="AO61" i="1"/>
  <c r="AU60" i="1"/>
  <c r="AT60" i="1"/>
  <c r="AP60" i="1"/>
  <c r="AO60" i="1"/>
  <c r="AU59" i="1"/>
  <c r="AT59" i="1"/>
  <c r="AP59" i="1"/>
  <c r="AO59" i="1"/>
  <c r="AU58" i="1"/>
  <c r="AT58" i="1"/>
  <c r="AP58" i="1"/>
  <c r="AO58" i="1"/>
  <c r="AU57" i="1"/>
  <c r="AT57" i="1"/>
  <c r="AP57" i="1"/>
  <c r="AO57" i="1"/>
  <c r="AU56" i="1"/>
  <c r="AT56" i="1"/>
  <c r="AP56" i="1"/>
  <c r="AO56" i="1"/>
  <c r="AU55" i="1"/>
  <c r="AT55" i="1"/>
  <c r="AP55" i="1"/>
  <c r="AO55" i="1"/>
  <c r="AU54" i="1"/>
  <c r="AT54" i="1"/>
  <c r="AP54" i="1"/>
  <c r="AO54" i="1"/>
  <c r="AU53" i="1"/>
  <c r="AT53" i="1"/>
  <c r="AP53" i="1"/>
  <c r="AO53" i="1"/>
  <c r="AU52" i="1"/>
  <c r="AT52" i="1"/>
  <c r="AP52" i="1"/>
  <c r="AO52" i="1"/>
  <c r="AU51" i="1"/>
  <c r="AT51" i="1"/>
  <c r="AP51" i="1"/>
  <c r="AO51" i="1"/>
  <c r="AU50" i="1"/>
  <c r="AT50" i="1"/>
  <c r="AP50" i="1"/>
  <c r="AO50" i="1"/>
  <c r="AU49" i="1"/>
  <c r="AT49" i="1"/>
  <c r="AP49" i="1"/>
  <c r="AO49" i="1"/>
  <c r="AU48" i="1"/>
  <c r="AT48" i="1"/>
  <c r="AP48" i="1"/>
  <c r="AO48" i="1"/>
  <c r="AU47" i="1"/>
  <c r="AT47" i="1"/>
  <c r="AP47" i="1"/>
  <c r="AO47" i="1"/>
  <c r="AU46" i="1"/>
  <c r="AT46" i="1"/>
  <c r="AP46" i="1"/>
  <c r="AO46" i="1"/>
  <c r="AU45" i="1"/>
  <c r="AT45" i="1"/>
  <c r="AP45" i="1"/>
  <c r="AO45" i="1"/>
  <c r="AU44" i="1"/>
  <c r="AT44" i="1"/>
  <c r="AP44" i="1"/>
  <c r="AO44" i="1"/>
  <c r="AU43" i="1"/>
  <c r="AT43" i="1"/>
  <c r="AP43" i="1"/>
  <c r="AO43" i="1"/>
  <c r="AU42" i="1"/>
  <c r="AT42" i="1"/>
  <c r="AP42" i="1"/>
  <c r="AO42" i="1"/>
  <c r="AU41" i="1"/>
  <c r="AT41" i="1"/>
  <c r="AP41" i="1"/>
  <c r="AO41" i="1"/>
  <c r="AU40" i="1"/>
  <c r="AT40" i="1"/>
  <c r="AP40" i="1"/>
  <c r="AO40" i="1"/>
  <c r="AU39" i="1"/>
  <c r="AT39" i="1"/>
  <c r="AP39" i="1"/>
  <c r="AO39" i="1"/>
  <c r="AU38" i="1"/>
  <c r="AT38" i="1"/>
  <c r="AP38" i="1"/>
  <c r="AO38" i="1"/>
  <c r="AU37" i="1"/>
  <c r="AT37" i="1"/>
  <c r="AP37" i="1"/>
  <c r="AO37" i="1"/>
  <c r="AU36" i="1"/>
  <c r="AT36" i="1"/>
  <c r="AP36" i="1"/>
  <c r="AO36" i="1"/>
  <c r="AU35" i="1"/>
  <c r="AT35" i="1"/>
  <c r="AP35" i="1"/>
  <c r="AO35" i="1"/>
  <c r="AU34" i="1"/>
  <c r="AT34" i="1"/>
  <c r="AP34" i="1"/>
  <c r="AO34" i="1"/>
  <c r="AU33" i="1"/>
  <c r="AT33" i="1"/>
  <c r="AP33" i="1"/>
  <c r="AO33" i="1"/>
  <c r="AU32" i="1"/>
  <c r="AT32" i="1"/>
  <c r="AP32" i="1"/>
  <c r="AO32" i="1"/>
  <c r="AU31" i="1"/>
  <c r="AT31" i="1"/>
  <c r="AP31" i="1"/>
  <c r="AO31" i="1"/>
  <c r="AU30" i="1"/>
  <c r="AT30" i="1"/>
  <c r="AP30" i="1"/>
  <c r="AO30" i="1"/>
  <c r="AU29" i="1"/>
  <c r="AT29" i="1"/>
  <c r="AP29" i="1"/>
  <c r="AO29" i="1"/>
  <c r="AU28" i="1"/>
  <c r="AT28" i="1"/>
  <c r="AP28" i="1"/>
  <c r="AO28" i="1"/>
  <c r="AU27" i="1"/>
  <c r="AT27" i="1"/>
  <c r="AP27" i="1"/>
  <c r="AO27" i="1"/>
  <c r="AU26" i="1"/>
  <c r="AT26" i="1"/>
  <c r="AP26" i="1"/>
  <c r="AO26" i="1"/>
  <c r="AU25" i="1"/>
  <c r="AT25" i="1"/>
  <c r="AP25" i="1"/>
  <c r="AO25" i="1"/>
  <c r="AU24" i="1"/>
  <c r="AT24" i="1"/>
  <c r="AP24" i="1"/>
  <c r="AO24" i="1"/>
  <c r="AU23" i="1"/>
  <c r="AT23" i="1"/>
  <c r="AP23" i="1"/>
  <c r="AO23" i="1"/>
  <c r="AU22" i="1"/>
  <c r="AT22" i="1"/>
  <c r="AP22" i="1"/>
  <c r="AO22" i="1"/>
  <c r="AU21" i="1"/>
  <c r="AT21" i="1"/>
  <c r="AP21" i="1"/>
  <c r="AO21" i="1"/>
  <c r="AU20" i="1"/>
  <c r="AT20" i="1"/>
  <c r="AP20" i="1"/>
  <c r="AO20" i="1"/>
  <c r="AU19" i="1"/>
  <c r="AT19" i="1"/>
  <c r="AP19" i="1"/>
  <c r="AO19" i="1"/>
  <c r="AU18" i="1"/>
  <c r="AT18" i="1"/>
  <c r="AP18" i="1"/>
  <c r="AO18" i="1"/>
  <c r="AU17" i="1"/>
  <c r="AT17" i="1"/>
  <c r="AP17" i="1"/>
  <c r="AO17" i="1"/>
  <c r="AU16" i="1"/>
  <c r="AT16" i="1"/>
  <c r="AP16" i="1"/>
  <c r="AO16" i="1"/>
  <c r="AU15" i="1"/>
  <c r="AT15" i="1"/>
  <c r="AP15" i="1"/>
  <c r="AO15" i="1"/>
  <c r="AU14" i="1"/>
  <c r="AT14" i="1"/>
  <c r="AP14" i="1"/>
  <c r="AO14" i="1"/>
  <c r="AU13" i="1"/>
  <c r="AT13" i="1"/>
  <c r="AP13" i="1"/>
  <c r="AO13" i="1"/>
  <c r="AU12" i="1"/>
  <c r="AT12" i="1"/>
  <c r="AP12" i="1"/>
  <c r="AO12" i="1"/>
  <c r="AU11" i="1"/>
  <c r="AT11" i="1"/>
  <c r="AP11" i="1"/>
  <c r="AO11" i="1"/>
  <c r="AO7" i="1"/>
  <c r="AO6" i="1"/>
  <c r="AO5" i="1"/>
  <c r="AO4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</calcChain>
</file>

<file path=xl/sharedStrings.xml><?xml version="1.0" encoding="utf-8"?>
<sst xmlns="http://schemas.openxmlformats.org/spreadsheetml/2006/main" count="259" uniqueCount="121">
  <si>
    <t>TOTAAL</t>
  </si>
  <si>
    <t># TOCHTEN</t>
  </si>
  <si>
    <t>22/02  papier</t>
  </si>
  <si>
    <t>14/08 koers</t>
  </si>
  <si>
    <t>25/10  papier</t>
  </si>
  <si>
    <t># activiteiten</t>
  </si>
  <si>
    <t>TOT Activiteit</t>
  </si>
  <si>
    <t>aantal deelnemers</t>
  </si>
  <si>
    <t>kilometers A-ploeg</t>
  </si>
  <si>
    <t>kilometers B-ploeg</t>
  </si>
  <si>
    <t>kilometers C-ploeg</t>
  </si>
  <si>
    <t>PTN</t>
  </si>
  <si>
    <t>Aernouts</t>
  </si>
  <si>
    <t>Herman</t>
  </si>
  <si>
    <t>B</t>
  </si>
  <si>
    <t>A</t>
  </si>
  <si>
    <t>Jim</t>
  </si>
  <si>
    <t>Louis</t>
  </si>
  <si>
    <t>C</t>
  </si>
  <si>
    <t>Wim</t>
  </si>
  <si>
    <t>Bartholomeeusen</t>
  </si>
  <si>
    <t>Leo</t>
  </si>
  <si>
    <t>Beckers</t>
  </si>
  <si>
    <t>Daan</t>
  </si>
  <si>
    <t>Dave</t>
  </si>
  <si>
    <t>Kevin</t>
  </si>
  <si>
    <t>Marcel</t>
  </si>
  <si>
    <t>Bellens</t>
  </si>
  <si>
    <t>Gitta</t>
  </si>
  <si>
    <t>Bevers</t>
  </si>
  <si>
    <t>Cis</t>
  </si>
  <si>
    <t>Bogaerts</t>
  </si>
  <si>
    <t>Joris</t>
  </si>
  <si>
    <t>Steven</t>
  </si>
  <si>
    <t>Borghijs</t>
  </si>
  <si>
    <t>Brughmans</t>
  </si>
  <si>
    <t>Caljon</t>
  </si>
  <si>
    <t>Erwin</t>
  </si>
  <si>
    <t>Castermans</t>
  </si>
  <si>
    <t>Marc</t>
  </si>
  <si>
    <t>De Cremer</t>
  </si>
  <si>
    <t>Bart</t>
  </si>
  <si>
    <t>Dockx</t>
  </si>
  <si>
    <t>Koen</t>
  </si>
  <si>
    <t>Duerinck</t>
  </si>
  <si>
    <t>Alain</t>
  </si>
  <si>
    <t>Eelen</t>
  </si>
  <si>
    <t>Fleerackers</t>
  </si>
  <si>
    <t>Stefan</t>
  </si>
  <si>
    <t>Fransen</t>
  </si>
  <si>
    <t>Jo</t>
  </si>
  <si>
    <t>Frijters</t>
  </si>
  <si>
    <t>Geerts</t>
  </si>
  <si>
    <t>Dirk</t>
  </si>
  <si>
    <t>Swa</t>
  </si>
  <si>
    <t>Gysen</t>
  </si>
  <si>
    <t>Gust</t>
  </si>
  <si>
    <t>Hofmans</t>
  </si>
  <si>
    <t>Rudy</t>
  </si>
  <si>
    <t>Laps</t>
  </si>
  <si>
    <t>Werner</t>
  </si>
  <si>
    <t>Lenaerts</t>
  </si>
  <si>
    <t>Sven</t>
  </si>
  <si>
    <t>Lievens</t>
  </si>
  <si>
    <t>Mertens</t>
  </si>
  <si>
    <t>Meyvis</t>
  </si>
  <si>
    <t>Jan</t>
  </si>
  <si>
    <t>Patrick</t>
  </si>
  <si>
    <t>Michielsen</t>
  </si>
  <si>
    <t>Olivier</t>
  </si>
  <si>
    <t>Paepen</t>
  </si>
  <si>
    <t>Peeters</t>
  </si>
  <si>
    <t>José</t>
  </si>
  <si>
    <t>Raymakers</t>
  </si>
  <si>
    <t>Xandrine</t>
  </si>
  <si>
    <t>Rigouts</t>
  </si>
  <si>
    <t>Stef</t>
  </si>
  <si>
    <t>Van Aerde</t>
  </si>
  <si>
    <t>Van Bavel</t>
  </si>
  <si>
    <t>Guido</t>
  </si>
  <si>
    <t>Guy (br)</t>
  </si>
  <si>
    <t>Jef</t>
  </si>
  <si>
    <t>Van Bedts</t>
  </si>
  <si>
    <t>Van Bouwel</t>
  </si>
  <si>
    <t>Pascal</t>
  </si>
  <si>
    <t>Van den Bergh</t>
  </si>
  <si>
    <t>Roel</t>
  </si>
  <si>
    <t>Van Dijck</t>
  </si>
  <si>
    <t>Van Dyck</t>
  </si>
  <si>
    <t>Rit</t>
  </si>
  <si>
    <t>Van Eepoel</t>
  </si>
  <si>
    <t>Esmé</t>
  </si>
  <si>
    <t>Van Gastel</t>
  </si>
  <si>
    <t>Guy</t>
  </si>
  <si>
    <t>Van Geel</t>
  </si>
  <si>
    <t>Bert</t>
  </si>
  <si>
    <t>Van Looveren</t>
  </si>
  <si>
    <t>Eddy</t>
  </si>
  <si>
    <t>Jos</t>
  </si>
  <si>
    <t>Jozef</t>
  </si>
  <si>
    <t>Kristof</t>
  </si>
  <si>
    <t>Van Loy</t>
  </si>
  <si>
    <t>Van Santvoort</t>
  </si>
  <si>
    <t>Danny</t>
  </si>
  <si>
    <t>Van Tichelen</t>
  </si>
  <si>
    <t>Flor</t>
  </si>
  <si>
    <t>Tim</t>
  </si>
  <si>
    <t>Vandeweyer</t>
  </si>
  <si>
    <t>Filip</t>
  </si>
  <si>
    <t>Tjeu</t>
  </si>
  <si>
    <t>Verboven</t>
  </si>
  <si>
    <t>Verhoye</t>
  </si>
  <si>
    <t>Jerom</t>
  </si>
  <si>
    <t>Vermeiren</t>
  </si>
  <si>
    <t>Kim</t>
  </si>
  <si>
    <t>Vorsselmans</t>
  </si>
  <si>
    <t>Tom</t>
  </si>
  <si>
    <t>Vrints</t>
  </si>
  <si>
    <t>Wilmsen</t>
  </si>
  <si>
    <t>Lieven</t>
  </si>
  <si>
    <t>Volger 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</si>
</sst>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d/mm/yyyy;@"/>
  </numFmts>
  <fonts count="28" x14ac:knownFonts="1">
    <font>
      <sz val="10"/>
      <name val="Arial"/>
      <family val="2"/>
    </font>
    <font>
      <sz val="8"/>
      <name val="Arial"/>
      <family val="2"/>
    </font>
    <font>
      <b/>
      <sz val="40"/>
      <color indexed="10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color indexed="9"/>
      <name val="Wingdings 3"/>
      <family val="1"/>
      <charset val="2"/>
    </font>
    <font>
      <sz val="7"/>
      <color indexed="9"/>
      <name val="Arial"/>
      <family val="2"/>
    </font>
    <font>
      <sz val="8"/>
      <name val="Wingdings 3"/>
      <family val="1"/>
      <charset val="2"/>
    </font>
    <font>
      <b/>
      <sz val="7"/>
      <name val="Times New Roman TUR"/>
      <family val="1"/>
      <charset val="162"/>
    </font>
    <font>
      <sz val="7"/>
      <name val="Times New Roman TUR"/>
      <family val="1"/>
      <charset val="162"/>
    </font>
    <font>
      <sz val="7"/>
      <color indexed="22"/>
      <name val="Times New Roman TUR"/>
      <family val="1"/>
      <charset val="162"/>
    </font>
    <font>
      <b/>
      <sz val="8"/>
      <name val="Arial"/>
      <family val="2"/>
    </font>
    <font>
      <b/>
      <sz val="7"/>
      <color indexed="9"/>
      <name val="Arial"/>
      <family val="2"/>
    </font>
    <font>
      <sz val="7"/>
      <color indexed="22"/>
      <name val="Arial"/>
      <family val="2"/>
    </font>
    <font>
      <b/>
      <sz val="48"/>
      <name val="Monotype Corsiva"/>
      <family val="4"/>
    </font>
    <font>
      <b/>
      <sz val="48"/>
      <name val="Wingdings 3"/>
      <family val="1"/>
      <charset val="2"/>
    </font>
    <font>
      <sz val="48"/>
      <name val="Monotype Corsiva"/>
      <family val="4"/>
    </font>
    <font>
      <sz val="48"/>
      <color indexed="22"/>
      <name val="Monotype Corsiva"/>
      <family val="4"/>
    </font>
    <font>
      <b/>
      <sz val="12"/>
      <name val="Arial"/>
      <family val="2"/>
    </font>
    <font>
      <b/>
      <sz val="7"/>
      <name val="Monotype Corsiva"/>
      <family val="4"/>
    </font>
    <font>
      <b/>
      <sz val="50"/>
      <name val="Monotype Corsiva"/>
      <family val="4"/>
    </font>
    <font>
      <sz val="12"/>
      <color indexed="22"/>
      <name val="Arial"/>
      <family val="2"/>
    </font>
    <font>
      <b/>
      <sz val="50"/>
      <name val="Wingdings 3"/>
      <family val="1"/>
      <charset val="2"/>
    </font>
    <font>
      <sz val="50"/>
      <name val="Monotype Corsiva"/>
      <family val="4"/>
    </font>
    <font>
      <sz val="50"/>
      <color indexed="22"/>
      <name val="Monotype Corsiva"/>
      <family val="4"/>
    </font>
    <font>
      <sz val="12"/>
      <name val="Wingdings 3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textRotation="255"/>
    </xf>
    <xf numFmtId="16" fontId="4" fillId="0" borderId="1" xfId="0" applyNumberFormat="1" applyFont="1" applyBorder="1" applyAlignment="1">
      <alignment horizontal="center" textRotation="255"/>
    </xf>
    <xf numFmtId="16" fontId="4" fillId="2" borderId="1" xfId="0" applyNumberFormat="1" applyFont="1" applyFill="1" applyBorder="1" applyAlignment="1">
      <alignment horizontal="center" textRotation="255"/>
    </xf>
    <xf numFmtId="16" fontId="4" fillId="3" borderId="1" xfId="0" applyNumberFormat="1" applyFont="1" applyFill="1" applyBorder="1" applyAlignment="1">
      <alignment horizontal="center" textRotation="255"/>
    </xf>
    <xf numFmtId="16" fontId="4" fillId="4" borderId="1" xfId="0" applyNumberFormat="1" applyFont="1" applyFill="1" applyBorder="1" applyAlignment="1">
      <alignment horizontal="center" textRotation="255"/>
    </xf>
    <xf numFmtId="16" fontId="4" fillId="3" borderId="1" xfId="0" applyNumberFormat="1" applyFont="1" applyFill="1" applyBorder="1" applyAlignment="1">
      <alignment horizontal="center" vertical="center" textRotation="255"/>
    </xf>
    <xf numFmtId="16" fontId="4" fillId="5" borderId="1" xfId="0" applyNumberFormat="1" applyFont="1" applyFill="1" applyBorder="1" applyAlignment="1">
      <alignment horizontal="center" textRotation="255"/>
    </xf>
    <xf numFmtId="16" fontId="5" fillId="0" borderId="1" xfId="0" applyNumberFormat="1" applyFont="1" applyBorder="1" applyAlignment="1">
      <alignment horizontal="center" textRotation="255"/>
    </xf>
    <xf numFmtId="0" fontId="5" fillId="0" borderId="1" xfId="0" applyFont="1" applyBorder="1" applyAlignment="1">
      <alignment horizontal="center" textRotation="255"/>
    </xf>
    <xf numFmtId="0" fontId="5" fillId="0" borderId="2" xfId="0" applyFont="1" applyBorder="1" applyAlignment="1">
      <alignment horizontal="center" vertical="center" textRotation="255"/>
    </xf>
    <xf numFmtId="16" fontId="5" fillId="6" borderId="1" xfId="0" applyNumberFormat="1" applyFont="1" applyFill="1" applyBorder="1" applyAlignment="1">
      <alignment horizontal="center" vertical="center" textRotation="255"/>
    </xf>
    <xf numFmtId="16" fontId="5" fillId="2" borderId="1" xfId="0" applyNumberFormat="1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6" fillId="0" borderId="0" xfId="0" applyFont="1"/>
    <xf numFmtId="0" fontId="7" fillId="0" borderId="0" xfId="0" applyFont="1"/>
    <xf numFmtId="1" fontId="8" fillId="0" borderId="0" xfId="0" applyNumberFormat="1" applyFont="1" applyAlignment="1">
      <alignment textRotation="255"/>
    </xf>
    <xf numFmtId="1" fontId="8" fillId="3" borderId="0" xfId="0" applyNumberFormat="1" applyFont="1" applyFill="1" applyAlignment="1">
      <alignment textRotation="255"/>
    </xf>
    <xf numFmtId="1" fontId="8" fillId="0" borderId="0" xfId="0" applyNumberFormat="1" applyFont="1" applyAlignment="1">
      <alignment horizontal="center" vertical="center" textRotation="255"/>
    </xf>
    <xf numFmtId="0" fontId="3" fillId="0" borderId="0" xfId="0" applyFont="1" applyAlignment="1">
      <alignment horizontal="center" textRotation="255"/>
    </xf>
    <xf numFmtId="0" fontId="5" fillId="0" borderId="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9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9" fillId="0" borderId="0" xfId="0" applyFont="1"/>
    <xf numFmtId="164" fontId="5" fillId="3" borderId="5" xfId="0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9" xfId="0" applyFont="1" applyBorder="1"/>
    <xf numFmtId="165" fontId="5" fillId="3" borderId="10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11" xfId="0" applyFont="1" applyBorder="1"/>
    <xf numFmtId="0" fontId="1" fillId="0" borderId="12" xfId="0" applyFont="1" applyBorder="1"/>
    <xf numFmtId="164" fontId="5" fillId="3" borderId="13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" fontId="5" fillId="3" borderId="14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top" textRotation="180"/>
    </xf>
    <xf numFmtId="1" fontId="5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5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top" textRotation="180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1" fillId="7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6" fillId="3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7" fillId="0" borderId="0" xfId="0" applyFont="1"/>
    <xf numFmtId="0" fontId="20" fillId="3" borderId="0" xfId="0" applyFont="1" applyFill="1"/>
    <xf numFmtId="0" fontId="3" fillId="0" borderId="0" xfId="0" applyFont="1" applyAlignment="1">
      <alignment horizontal="center" vertical="center"/>
    </xf>
  </cellXfs>
  <cellStyles count="1">
    <cellStyle name="Standaard" xfId="0" builtinId="0"/>
  </cellStyles>
  <dxfs count="3">
    <dxf>
      <fill>
        <patternFill>
          <bgColor rgb="FF00B050"/>
        </patternFill>
      </fill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67</xdr:row>
      <xdr:rowOff>28575</xdr:rowOff>
    </xdr:from>
    <xdr:to>
      <xdr:col>5</xdr:col>
      <xdr:colOff>161925</xdr:colOff>
      <xdr:row>67</xdr:row>
      <xdr:rowOff>114300</xdr:rowOff>
    </xdr:to>
    <xdr:sp macro="" textlink="">
      <xdr:nvSpPr>
        <xdr:cNvPr id="2" name="WordArt 127">
          <a:extLst>
            <a:ext uri="{FF2B5EF4-FFF2-40B4-BE49-F238E27FC236}">
              <a16:creationId xmlns:a16="http://schemas.microsoft.com/office/drawing/2014/main" id="{46DE04B0-8C15-4DD4-9205-F1DC5DF255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90875" y="104755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>
    <xdr:from>
      <xdr:col>6</xdr:col>
      <xdr:colOff>76200</xdr:colOff>
      <xdr:row>48</xdr:row>
      <xdr:rowOff>28575</xdr:rowOff>
    </xdr:from>
    <xdr:to>
      <xdr:col>6</xdr:col>
      <xdr:colOff>161925</xdr:colOff>
      <xdr:row>48</xdr:row>
      <xdr:rowOff>114300</xdr:rowOff>
    </xdr:to>
    <xdr:sp macro="" textlink="">
      <xdr:nvSpPr>
        <xdr:cNvPr id="3" name="WordArt 128">
          <a:extLst>
            <a:ext uri="{FF2B5EF4-FFF2-40B4-BE49-F238E27FC236}">
              <a16:creationId xmlns:a16="http://schemas.microsoft.com/office/drawing/2014/main" id="{ADA87EBA-0CBD-4383-9A0E-4092197E52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75799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 editAs="oneCell">
    <xdr:from>
      <xdr:col>6</xdr:col>
      <xdr:colOff>133350</xdr:colOff>
      <xdr:row>78</xdr:row>
      <xdr:rowOff>0</xdr:rowOff>
    </xdr:from>
    <xdr:to>
      <xdr:col>7</xdr:col>
      <xdr:colOff>93345</xdr:colOff>
      <xdr:row>79</xdr:row>
      <xdr:rowOff>97155</xdr:rowOff>
    </xdr:to>
    <xdr:sp macro="" textlink="">
      <xdr:nvSpPr>
        <xdr:cNvPr id="4" name="Rectangle 8">
          <a:extLst>
            <a:ext uri="{FF2B5EF4-FFF2-40B4-BE49-F238E27FC236}">
              <a16:creationId xmlns:a16="http://schemas.microsoft.com/office/drawing/2014/main" id="{FCE3A76A-4C5B-4855-93C5-A7D70097CB53}"/>
            </a:ext>
          </a:extLst>
        </xdr:cNvPr>
        <xdr:cNvSpPr>
          <a:spLocks noChangeArrowheads="1"/>
        </xdr:cNvSpPr>
      </xdr:nvSpPr>
      <xdr:spPr bwMode="auto">
        <a:xfrm>
          <a:off x="3453765" y="12125325"/>
          <a:ext cx="173355" cy="24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55</xdr:row>
      <xdr:rowOff>28575</xdr:rowOff>
    </xdr:from>
    <xdr:to>
      <xdr:col>6</xdr:col>
      <xdr:colOff>161925</xdr:colOff>
      <xdr:row>55</xdr:row>
      <xdr:rowOff>114300</xdr:rowOff>
    </xdr:to>
    <xdr:sp macro="" textlink="">
      <xdr:nvSpPr>
        <xdr:cNvPr id="5" name="WordArt 128">
          <a:extLst>
            <a:ext uri="{FF2B5EF4-FFF2-40B4-BE49-F238E27FC236}">
              <a16:creationId xmlns:a16="http://schemas.microsoft.com/office/drawing/2014/main" id="{9B83D48D-DF4A-4F17-9782-329EEFED09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8646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 editAs="oneCell">
    <xdr:from>
      <xdr:col>6</xdr:col>
      <xdr:colOff>133350</xdr:colOff>
      <xdr:row>69</xdr:row>
      <xdr:rowOff>104775</xdr:rowOff>
    </xdr:from>
    <xdr:to>
      <xdr:col>7</xdr:col>
      <xdr:colOff>93345</xdr:colOff>
      <xdr:row>71</xdr:row>
      <xdr:rowOff>59054</xdr:rowOff>
    </xdr:to>
    <xdr:sp macro="" textlink="">
      <xdr:nvSpPr>
        <xdr:cNvPr id="6" name="Rectangle 8">
          <a:extLst>
            <a:ext uri="{FF2B5EF4-FFF2-40B4-BE49-F238E27FC236}">
              <a16:creationId xmlns:a16="http://schemas.microsoft.com/office/drawing/2014/main" id="{5C623A75-E306-4C63-BEA3-8DEEBA7A9BF4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73355" cy="260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76200</xdr:colOff>
      <xdr:row>75</xdr:row>
      <xdr:rowOff>28575</xdr:rowOff>
    </xdr:from>
    <xdr:to>
      <xdr:col>5</xdr:col>
      <xdr:colOff>161925</xdr:colOff>
      <xdr:row>75</xdr:row>
      <xdr:rowOff>114300</xdr:rowOff>
    </xdr:to>
    <xdr:sp macro="" textlink="">
      <xdr:nvSpPr>
        <xdr:cNvPr id="7" name="WordArt 127">
          <a:extLst>
            <a:ext uri="{FF2B5EF4-FFF2-40B4-BE49-F238E27FC236}">
              <a16:creationId xmlns:a16="http://schemas.microsoft.com/office/drawing/2014/main" id="{00AE2381-498E-4B96-B2E3-F6A501E672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90875" y="11694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>
    <xdr:from>
      <xdr:col>6</xdr:col>
      <xdr:colOff>76200</xdr:colOff>
      <xdr:row>35</xdr:row>
      <xdr:rowOff>28575</xdr:rowOff>
    </xdr:from>
    <xdr:to>
      <xdr:col>6</xdr:col>
      <xdr:colOff>161925</xdr:colOff>
      <xdr:row>35</xdr:row>
      <xdr:rowOff>114300</xdr:rowOff>
    </xdr:to>
    <xdr:sp macro="" textlink="">
      <xdr:nvSpPr>
        <xdr:cNvPr id="8" name="WordArt 128">
          <a:extLst>
            <a:ext uri="{FF2B5EF4-FFF2-40B4-BE49-F238E27FC236}">
              <a16:creationId xmlns:a16="http://schemas.microsoft.com/office/drawing/2014/main" id="{42345365-AA7B-4825-A436-136912890F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5598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>
    <xdr:from>
      <xdr:col>8</xdr:col>
      <xdr:colOff>76200</xdr:colOff>
      <xdr:row>55</xdr:row>
      <xdr:rowOff>28575</xdr:rowOff>
    </xdr:from>
    <xdr:to>
      <xdr:col>8</xdr:col>
      <xdr:colOff>161925</xdr:colOff>
      <xdr:row>55</xdr:row>
      <xdr:rowOff>114300</xdr:rowOff>
    </xdr:to>
    <xdr:sp macro="" textlink="">
      <xdr:nvSpPr>
        <xdr:cNvPr id="9" name="WordArt 132">
          <a:extLst>
            <a:ext uri="{FF2B5EF4-FFF2-40B4-BE49-F238E27FC236}">
              <a16:creationId xmlns:a16="http://schemas.microsoft.com/office/drawing/2014/main" id="{4300B461-0691-47DB-8225-D4EC3DE80C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19525" y="8646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 editAs="oneCell">
    <xdr:from>
      <xdr:col>6</xdr:col>
      <xdr:colOff>133350</xdr:colOff>
      <xdr:row>78</xdr:row>
      <xdr:rowOff>0</xdr:rowOff>
    </xdr:from>
    <xdr:to>
      <xdr:col>7</xdr:col>
      <xdr:colOff>93345</xdr:colOff>
      <xdr:row>79</xdr:row>
      <xdr:rowOff>97155</xdr:rowOff>
    </xdr:to>
    <xdr:sp macro="" textlink="">
      <xdr:nvSpPr>
        <xdr:cNvPr id="10" name="Rectangle 12">
          <a:extLst>
            <a:ext uri="{FF2B5EF4-FFF2-40B4-BE49-F238E27FC236}">
              <a16:creationId xmlns:a16="http://schemas.microsoft.com/office/drawing/2014/main" id="{EFA60499-548E-4E26-A649-EAA53C7CA77D}"/>
            </a:ext>
          </a:extLst>
        </xdr:cNvPr>
        <xdr:cNvSpPr>
          <a:spLocks noChangeArrowheads="1"/>
        </xdr:cNvSpPr>
      </xdr:nvSpPr>
      <xdr:spPr bwMode="auto">
        <a:xfrm>
          <a:off x="3453765" y="12125325"/>
          <a:ext cx="173355" cy="24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76200</xdr:colOff>
      <xdr:row>67</xdr:row>
      <xdr:rowOff>28575</xdr:rowOff>
    </xdr:from>
    <xdr:to>
      <xdr:col>5</xdr:col>
      <xdr:colOff>161925</xdr:colOff>
      <xdr:row>67</xdr:row>
      <xdr:rowOff>114300</xdr:rowOff>
    </xdr:to>
    <xdr:sp macro="" textlink="">
      <xdr:nvSpPr>
        <xdr:cNvPr id="11" name="WordArt 127">
          <a:extLst>
            <a:ext uri="{FF2B5EF4-FFF2-40B4-BE49-F238E27FC236}">
              <a16:creationId xmlns:a16="http://schemas.microsoft.com/office/drawing/2014/main" id="{5047AE3F-2C8C-4A68-9A6F-5E9E7087B0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90875" y="104755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>
    <xdr:from>
      <xdr:col>6</xdr:col>
      <xdr:colOff>76200</xdr:colOff>
      <xdr:row>48</xdr:row>
      <xdr:rowOff>28575</xdr:rowOff>
    </xdr:from>
    <xdr:to>
      <xdr:col>6</xdr:col>
      <xdr:colOff>161925</xdr:colOff>
      <xdr:row>48</xdr:row>
      <xdr:rowOff>114300</xdr:rowOff>
    </xdr:to>
    <xdr:sp macro="" textlink="">
      <xdr:nvSpPr>
        <xdr:cNvPr id="12" name="WordArt 128">
          <a:extLst>
            <a:ext uri="{FF2B5EF4-FFF2-40B4-BE49-F238E27FC236}">
              <a16:creationId xmlns:a16="http://schemas.microsoft.com/office/drawing/2014/main" id="{9B34688B-F336-458C-B947-86EE11F5AB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75799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 editAs="oneCell">
    <xdr:from>
      <xdr:col>6</xdr:col>
      <xdr:colOff>133350</xdr:colOff>
      <xdr:row>69</xdr:row>
      <xdr:rowOff>104775</xdr:rowOff>
    </xdr:from>
    <xdr:to>
      <xdr:col>7</xdr:col>
      <xdr:colOff>93345</xdr:colOff>
      <xdr:row>71</xdr:row>
      <xdr:rowOff>59054</xdr:rowOff>
    </xdr:to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27B8ABAD-D193-48CA-A35D-3931FE83185A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73355" cy="260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133350</xdr:colOff>
      <xdr:row>69</xdr:row>
      <xdr:rowOff>104775</xdr:rowOff>
    </xdr:from>
    <xdr:to>
      <xdr:col>7</xdr:col>
      <xdr:colOff>93345</xdr:colOff>
      <xdr:row>71</xdr:row>
      <xdr:rowOff>59054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51350E69-27D0-49B4-8377-9D9B7766C55D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73355" cy="260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76200</xdr:colOff>
      <xdr:row>48</xdr:row>
      <xdr:rowOff>28575</xdr:rowOff>
    </xdr:from>
    <xdr:to>
      <xdr:col>32</xdr:col>
      <xdr:colOff>161925</xdr:colOff>
      <xdr:row>48</xdr:row>
      <xdr:rowOff>114300</xdr:rowOff>
    </xdr:to>
    <xdr:sp macro="" textlink="">
      <xdr:nvSpPr>
        <xdr:cNvPr id="15" name="WordArt 128">
          <a:extLst>
            <a:ext uri="{FF2B5EF4-FFF2-40B4-BE49-F238E27FC236}">
              <a16:creationId xmlns:a16="http://schemas.microsoft.com/office/drawing/2014/main" id="{33AEC00F-982B-428F-B6C8-36A3A49E3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848725" y="75799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 editAs="oneCell">
    <xdr:from>
      <xdr:col>32</xdr:col>
      <xdr:colOff>133350</xdr:colOff>
      <xdr:row>78</xdr:row>
      <xdr:rowOff>0</xdr:rowOff>
    </xdr:from>
    <xdr:to>
      <xdr:col>33</xdr:col>
      <xdr:colOff>93345</xdr:colOff>
      <xdr:row>79</xdr:row>
      <xdr:rowOff>97155</xdr:rowOff>
    </xdr:to>
    <xdr:sp macro="" textlink="">
      <xdr:nvSpPr>
        <xdr:cNvPr id="16" name="Rectangle 8">
          <a:extLst>
            <a:ext uri="{FF2B5EF4-FFF2-40B4-BE49-F238E27FC236}">
              <a16:creationId xmlns:a16="http://schemas.microsoft.com/office/drawing/2014/main" id="{F2971F07-50DA-44FB-9EBE-925A8B7F24BD}"/>
            </a:ext>
          </a:extLst>
        </xdr:cNvPr>
        <xdr:cNvSpPr>
          <a:spLocks noChangeArrowheads="1"/>
        </xdr:cNvSpPr>
      </xdr:nvSpPr>
      <xdr:spPr bwMode="auto">
        <a:xfrm>
          <a:off x="8902065" y="12125325"/>
          <a:ext cx="173355" cy="24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76200</xdr:colOff>
      <xdr:row>55</xdr:row>
      <xdr:rowOff>28575</xdr:rowOff>
    </xdr:from>
    <xdr:to>
      <xdr:col>32</xdr:col>
      <xdr:colOff>161925</xdr:colOff>
      <xdr:row>55</xdr:row>
      <xdr:rowOff>114300</xdr:rowOff>
    </xdr:to>
    <xdr:sp macro="" textlink="">
      <xdr:nvSpPr>
        <xdr:cNvPr id="17" name="WordArt 128">
          <a:extLst>
            <a:ext uri="{FF2B5EF4-FFF2-40B4-BE49-F238E27FC236}">
              <a16:creationId xmlns:a16="http://schemas.microsoft.com/office/drawing/2014/main" id="{8D190107-DD0A-4B06-8365-8956C3F42F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848725" y="8646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 editAs="oneCell">
    <xdr:from>
      <xdr:col>32</xdr:col>
      <xdr:colOff>133350</xdr:colOff>
      <xdr:row>69</xdr:row>
      <xdr:rowOff>104775</xdr:rowOff>
    </xdr:from>
    <xdr:to>
      <xdr:col>33</xdr:col>
      <xdr:colOff>93345</xdr:colOff>
      <xdr:row>71</xdr:row>
      <xdr:rowOff>59054</xdr:rowOff>
    </xdr:to>
    <xdr:sp macro="" textlink="">
      <xdr:nvSpPr>
        <xdr:cNvPr id="18" name="Rectangle 8">
          <a:extLst>
            <a:ext uri="{FF2B5EF4-FFF2-40B4-BE49-F238E27FC236}">
              <a16:creationId xmlns:a16="http://schemas.microsoft.com/office/drawing/2014/main" id="{3158B496-74E9-4AF4-8590-CFFC9CB62F83}"/>
            </a:ext>
          </a:extLst>
        </xdr:cNvPr>
        <xdr:cNvSpPr>
          <a:spLocks noChangeArrowheads="1"/>
        </xdr:cNvSpPr>
      </xdr:nvSpPr>
      <xdr:spPr bwMode="auto">
        <a:xfrm>
          <a:off x="8902065" y="10856595"/>
          <a:ext cx="173355" cy="260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76200</xdr:colOff>
      <xdr:row>35</xdr:row>
      <xdr:rowOff>28575</xdr:rowOff>
    </xdr:from>
    <xdr:to>
      <xdr:col>32</xdr:col>
      <xdr:colOff>161925</xdr:colOff>
      <xdr:row>35</xdr:row>
      <xdr:rowOff>114300</xdr:rowOff>
    </xdr:to>
    <xdr:sp macro="" textlink="">
      <xdr:nvSpPr>
        <xdr:cNvPr id="19" name="WordArt 128">
          <a:extLst>
            <a:ext uri="{FF2B5EF4-FFF2-40B4-BE49-F238E27FC236}">
              <a16:creationId xmlns:a16="http://schemas.microsoft.com/office/drawing/2014/main" id="{4498A034-EFE0-4CF1-A8C1-6163C442E4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848725" y="5598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 editAs="oneCell">
    <xdr:from>
      <xdr:col>32</xdr:col>
      <xdr:colOff>133350</xdr:colOff>
      <xdr:row>78</xdr:row>
      <xdr:rowOff>0</xdr:rowOff>
    </xdr:from>
    <xdr:to>
      <xdr:col>33</xdr:col>
      <xdr:colOff>93345</xdr:colOff>
      <xdr:row>79</xdr:row>
      <xdr:rowOff>97155</xdr:rowOff>
    </xdr:to>
    <xdr:sp macro="" textlink="">
      <xdr:nvSpPr>
        <xdr:cNvPr id="20" name="Rectangle 12">
          <a:extLst>
            <a:ext uri="{FF2B5EF4-FFF2-40B4-BE49-F238E27FC236}">
              <a16:creationId xmlns:a16="http://schemas.microsoft.com/office/drawing/2014/main" id="{7BB199B5-4E8E-471B-8509-8BD394923F26}"/>
            </a:ext>
          </a:extLst>
        </xdr:cNvPr>
        <xdr:cNvSpPr>
          <a:spLocks noChangeArrowheads="1"/>
        </xdr:cNvSpPr>
      </xdr:nvSpPr>
      <xdr:spPr bwMode="auto">
        <a:xfrm>
          <a:off x="8902065" y="12125325"/>
          <a:ext cx="173355" cy="249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76200</xdr:colOff>
      <xdr:row>48</xdr:row>
      <xdr:rowOff>28575</xdr:rowOff>
    </xdr:from>
    <xdr:to>
      <xdr:col>32</xdr:col>
      <xdr:colOff>161925</xdr:colOff>
      <xdr:row>48</xdr:row>
      <xdr:rowOff>114300</xdr:rowOff>
    </xdr:to>
    <xdr:sp macro="" textlink="">
      <xdr:nvSpPr>
        <xdr:cNvPr id="21" name="WordArt 128">
          <a:extLst>
            <a:ext uri="{FF2B5EF4-FFF2-40B4-BE49-F238E27FC236}">
              <a16:creationId xmlns:a16="http://schemas.microsoft.com/office/drawing/2014/main" id="{F5E71C3A-8799-4315-83C3-A7300974F2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848725" y="75799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 editAs="oneCell">
    <xdr:from>
      <xdr:col>32</xdr:col>
      <xdr:colOff>133350</xdr:colOff>
      <xdr:row>69</xdr:row>
      <xdr:rowOff>104775</xdr:rowOff>
    </xdr:from>
    <xdr:to>
      <xdr:col>33</xdr:col>
      <xdr:colOff>93345</xdr:colOff>
      <xdr:row>71</xdr:row>
      <xdr:rowOff>59054</xdr:rowOff>
    </xdr:to>
    <xdr:sp macro="" textlink="">
      <xdr:nvSpPr>
        <xdr:cNvPr id="22" name="Rectangle 16">
          <a:extLst>
            <a:ext uri="{FF2B5EF4-FFF2-40B4-BE49-F238E27FC236}">
              <a16:creationId xmlns:a16="http://schemas.microsoft.com/office/drawing/2014/main" id="{37BD9776-BBE9-4545-B353-C610A6B9853B}"/>
            </a:ext>
          </a:extLst>
        </xdr:cNvPr>
        <xdr:cNvSpPr>
          <a:spLocks noChangeArrowheads="1"/>
        </xdr:cNvSpPr>
      </xdr:nvSpPr>
      <xdr:spPr bwMode="auto">
        <a:xfrm>
          <a:off x="8902065" y="10856595"/>
          <a:ext cx="173355" cy="260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32</xdr:col>
      <xdr:colOff>133350</xdr:colOff>
      <xdr:row>69</xdr:row>
      <xdr:rowOff>104775</xdr:rowOff>
    </xdr:from>
    <xdr:to>
      <xdr:col>33</xdr:col>
      <xdr:colOff>93345</xdr:colOff>
      <xdr:row>71</xdr:row>
      <xdr:rowOff>59054</xdr:rowOff>
    </xdr:to>
    <xdr:sp macro="" textlink="">
      <xdr:nvSpPr>
        <xdr:cNvPr id="23" name="Rectangle 17">
          <a:extLst>
            <a:ext uri="{FF2B5EF4-FFF2-40B4-BE49-F238E27FC236}">
              <a16:creationId xmlns:a16="http://schemas.microsoft.com/office/drawing/2014/main" id="{9D787EE0-D8C9-4E1F-A31B-BEF24C5C7823}"/>
            </a:ext>
          </a:extLst>
        </xdr:cNvPr>
        <xdr:cNvSpPr>
          <a:spLocks noChangeArrowheads="1"/>
        </xdr:cNvSpPr>
      </xdr:nvSpPr>
      <xdr:spPr bwMode="auto">
        <a:xfrm>
          <a:off x="8902065" y="10856595"/>
          <a:ext cx="173355" cy="260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55</xdr:row>
      <xdr:rowOff>28575</xdr:rowOff>
    </xdr:from>
    <xdr:to>
      <xdr:col>6</xdr:col>
      <xdr:colOff>161925</xdr:colOff>
      <xdr:row>55</xdr:row>
      <xdr:rowOff>114300</xdr:rowOff>
    </xdr:to>
    <xdr:sp macro="" textlink="">
      <xdr:nvSpPr>
        <xdr:cNvPr id="24" name="WordArt 132">
          <a:extLst>
            <a:ext uri="{FF2B5EF4-FFF2-40B4-BE49-F238E27FC236}">
              <a16:creationId xmlns:a16="http://schemas.microsoft.com/office/drawing/2014/main" id="{48C3DD6A-0F81-430E-A2BF-6A8F8697B5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8646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>
    <xdr:from>
      <xdr:col>3</xdr:col>
      <xdr:colOff>200026</xdr:colOff>
      <xdr:row>0</xdr:row>
      <xdr:rowOff>771525</xdr:rowOff>
    </xdr:from>
    <xdr:to>
      <xdr:col>3</xdr:col>
      <xdr:colOff>409575</xdr:colOff>
      <xdr:row>5</xdr:row>
      <xdr:rowOff>104775</xdr:rowOff>
    </xdr:to>
    <xdr:sp macro="" textlink="">
      <xdr:nvSpPr>
        <xdr:cNvPr id="25" name="PIJL-OMLAAG 1">
          <a:extLst>
            <a:ext uri="{FF2B5EF4-FFF2-40B4-BE49-F238E27FC236}">
              <a16:creationId xmlns:a16="http://schemas.microsoft.com/office/drawing/2014/main" id="{55F95299-2BFF-4334-9A88-5A214C4CF168}"/>
            </a:ext>
          </a:extLst>
        </xdr:cNvPr>
        <xdr:cNvSpPr/>
      </xdr:nvSpPr>
      <xdr:spPr>
        <a:xfrm>
          <a:off x="2649856" y="773430"/>
          <a:ext cx="205739" cy="78676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6</xdr:col>
      <xdr:colOff>76200</xdr:colOff>
      <xdr:row>33</xdr:row>
      <xdr:rowOff>28575</xdr:rowOff>
    </xdr:from>
    <xdr:to>
      <xdr:col>6</xdr:col>
      <xdr:colOff>161925</xdr:colOff>
      <xdr:row>33</xdr:row>
      <xdr:rowOff>114300</xdr:rowOff>
    </xdr:to>
    <xdr:sp macro="" textlink="">
      <xdr:nvSpPr>
        <xdr:cNvPr id="26" name="WordArt 128">
          <a:extLst>
            <a:ext uri="{FF2B5EF4-FFF2-40B4-BE49-F238E27FC236}">
              <a16:creationId xmlns:a16="http://schemas.microsoft.com/office/drawing/2014/main" id="{67062677-5B71-45F9-976B-C6A12F235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52939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3</xdr:row>
      <xdr:rowOff>104775</xdr:rowOff>
    </xdr:from>
    <xdr:ext cx="180975" cy="257175"/>
    <xdr:sp macro="" textlink="">
      <xdr:nvSpPr>
        <xdr:cNvPr id="27" name="Rectangle 8">
          <a:extLst>
            <a:ext uri="{FF2B5EF4-FFF2-40B4-BE49-F238E27FC236}">
              <a16:creationId xmlns:a16="http://schemas.microsoft.com/office/drawing/2014/main" id="{2B5DB446-D9B1-497B-A2C4-4430863A375A}"/>
            </a:ext>
          </a:extLst>
        </xdr:cNvPr>
        <xdr:cNvSpPr>
          <a:spLocks noChangeArrowheads="1"/>
        </xdr:cNvSpPr>
      </xdr:nvSpPr>
      <xdr:spPr bwMode="auto">
        <a:xfrm>
          <a:off x="3453765" y="1255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</xdr:row>
      <xdr:rowOff>104775</xdr:rowOff>
    </xdr:from>
    <xdr:ext cx="180975" cy="257175"/>
    <xdr:sp macro="" textlink="">
      <xdr:nvSpPr>
        <xdr:cNvPr id="28" name="Rectangle 16">
          <a:extLst>
            <a:ext uri="{FF2B5EF4-FFF2-40B4-BE49-F238E27FC236}">
              <a16:creationId xmlns:a16="http://schemas.microsoft.com/office/drawing/2014/main" id="{BCE38CAA-A4FE-4042-9723-E324F9C8A7AA}"/>
            </a:ext>
          </a:extLst>
        </xdr:cNvPr>
        <xdr:cNvSpPr>
          <a:spLocks noChangeArrowheads="1"/>
        </xdr:cNvSpPr>
      </xdr:nvSpPr>
      <xdr:spPr bwMode="auto">
        <a:xfrm>
          <a:off x="3453765" y="1255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</xdr:row>
      <xdr:rowOff>104775</xdr:rowOff>
    </xdr:from>
    <xdr:ext cx="180975" cy="257175"/>
    <xdr:sp macro="" textlink="">
      <xdr:nvSpPr>
        <xdr:cNvPr id="29" name="Rectangle 17">
          <a:extLst>
            <a:ext uri="{FF2B5EF4-FFF2-40B4-BE49-F238E27FC236}">
              <a16:creationId xmlns:a16="http://schemas.microsoft.com/office/drawing/2014/main" id="{5CD6B290-A0BB-4BB9-B9A5-28A6C623F02B}"/>
            </a:ext>
          </a:extLst>
        </xdr:cNvPr>
        <xdr:cNvSpPr>
          <a:spLocks noChangeArrowheads="1"/>
        </xdr:cNvSpPr>
      </xdr:nvSpPr>
      <xdr:spPr bwMode="auto">
        <a:xfrm>
          <a:off x="3453765" y="1255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38</xdr:row>
      <xdr:rowOff>104775</xdr:rowOff>
    </xdr:from>
    <xdr:ext cx="180975" cy="257175"/>
    <xdr:sp macro="" textlink="">
      <xdr:nvSpPr>
        <xdr:cNvPr id="30" name="Rectangle 8">
          <a:extLst>
            <a:ext uri="{FF2B5EF4-FFF2-40B4-BE49-F238E27FC236}">
              <a16:creationId xmlns:a16="http://schemas.microsoft.com/office/drawing/2014/main" id="{C181F60F-1510-4B99-B92E-4106D40CB987}"/>
            </a:ext>
          </a:extLst>
        </xdr:cNvPr>
        <xdr:cNvSpPr>
          <a:spLocks noChangeArrowheads="1"/>
        </xdr:cNvSpPr>
      </xdr:nvSpPr>
      <xdr:spPr bwMode="auto">
        <a:xfrm>
          <a:off x="3453765" y="6132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38</xdr:row>
      <xdr:rowOff>104775</xdr:rowOff>
    </xdr:from>
    <xdr:ext cx="180975" cy="257175"/>
    <xdr:sp macro="" textlink="">
      <xdr:nvSpPr>
        <xdr:cNvPr id="31" name="Rectangle 16">
          <a:extLst>
            <a:ext uri="{FF2B5EF4-FFF2-40B4-BE49-F238E27FC236}">
              <a16:creationId xmlns:a16="http://schemas.microsoft.com/office/drawing/2014/main" id="{A4E1B411-60E1-447F-BD3F-5B0B7FEC2E73}"/>
            </a:ext>
          </a:extLst>
        </xdr:cNvPr>
        <xdr:cNvSpPr>
          <a:spLocks noChangeArrowheads="1"/>
        </xdr:cNvSpPr>
      </xdr:nvSpPr>
      <xdr:spPr bwMode="auto">
        <a:xfrm>
          <a:off x="3453765" y="6132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38</xdr:row>
      <xdr:rowOff>104775</xdr:rowOff>
    </xdr:from>
    <xdr:ext cx="180975" cy="257175"/>
    <xdr:sp macro="" textlink="">
      <xdr:nvSpPr>
        <xdr:cNvPr id="32" name="Rectangle 17">
          <a:extLst>
            <a:ext uri="{FF2B5EF4-FFF2-40B4-BE49-F238E27FC236}">
              <a16:creationId xmlns:a16="http://schemas.microsoft.com/office/drawing/2014/main" id="{4B48D55F-3AB7-4255-A1AC-EA762DD10746}"/>
            </a:ext>
          </a:extLst>
        </xdr:cNvPr>
        <xdr:cNvSpPr>
          <a:spLocks noChangeArrowheads="1"/>
        </xdr:cNvSpPr>
      </xdr:nvSpPr>
      <xdr:spPr bwMode="auto">
        <a:xfrm>
          <a:off x="3453765" y="6132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73</xdr:row>
      <xdr:rowOff>0</xdr:rowOff>
    </xdr:from>
    <xdr:ext cx="180975" cy="257175"/>
    <xdr:sp macro="" textlink="">
      <xdr:nvSpPr>
        <xdr:cNvPr id="33" name="Rectangle 8">
          <a:extLst>
            <a:ext uri="{FF2B5EF4-FFF2-40B4-BE49-F238E27FC236}">
              <a16:creationId xmlns:a16="http://schemas.microsoft.com/office/drawing/2014/main" id="{4179EB70-57D7-4EBF-BEBF-C8AF8F3B5AE2}"/>
            </a:ext>
          </a:extLst>
        </xdr:cNvPr>
        <xdr:cNvSpPr>
          <a:spLocks noChangeArrowheads="1"/>
        </xdr:cNvSpPr>
      </xdr:nvSpPr>
      <xdr:spPr bwMode="auto">
        <a:xfrm>
          <a:off x="3453765" y="113633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73</xdr:row>
      <xdr:rowOff>0</xdr:rowOff>
    </xdr:from>
    <xdr:ext cx="180975" cy="257175"/>
    <xdr:sp macro="" textlink="">
      <xdr:nvSpPr>
        <xdr:cNvPr id="34" name="Rectangle 16">
          <a:extLst>
            <a:ext uri="{FF2B5EF4-FFF2-40B4-BE49-F238E27FC236}">
              <a16:creationId xmlns:a16="http://schemas.microsoft.com/office/drawing/2014/main" id="{334A7B88-B015-496D-90C2-AA13F0041B2A}"/>
            </a:ext>
          </a:extLst>
        </xdr:cNvPr>
        <xdr:cNvSpPr>
          <a:spLocks noChangeArrowheads="1"/>
        </xdr:cNvSpPr>
      </xdr:nvSpPr>
      <xdr:spPr bwMode="auto">
        <a:xfrm>
          <a:off x="3453765" y="113633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73</xdr:row>
      <xdr:rowOff>0</xdr:rowOff>
    </xdr:from>
    <xdr:ext cx="180975" cy="257175"/>
    <xdr:sp macro="" textlink="">
      <xdr:nvSpPr>
        <xdr:cNvPr id="35" name="Rectangle 17">
          <a:extLst>
            <a:ext uri="{FF2B5EF4-FFF2-40B4-BE49-F238E27FC236}">
              <a16:creationId xmlns:a16="http://schemas.microsoft.com/office/drawing/2014/main" id="{4FFE45DE-99B4-4DB5-B149-46402C47A074}"/>
            </a:ext>
          </a:extLst>
        </xdr:cNvPr>
        <xdr:cNvSpPr>
          <a:spLocks noChangeArrowheads="1"/>
        </xdr:cNvSpPr>
      </xdr:nvSpPr>
      <xdr:spPr bwMode="auto">
        <a:xfrm>
          <a:off x="3453765" y="113633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32</xdr:row>
      <xdr:rowOff>0</xdr:rowOff>
    </xdr:from>
    <xdr:ext cx="180975" cy="257175"/>
    <xdr:sp macro="" textlink="">
      <xdr:nvSpPr>
        <xdr:cNvPr id="36" name="Rectangle 8">
          <a:extLst>
            <a:ext uri="{FF2B5EF4-FFF2-40B4-BE49-F238E27FC236}">
              <a16:creationId xmlns:a16="http://schemas.microsoft.com/office/drawing/2014/main" id="{56ABEB37-1A78-4893-A934-198812CA0B73}"/>
            </a:ext>
          </a:extLst>
        </xdr:cNvPr>
        <xdr:cNvSpPr>
          <a:spLocks noChangeArrowheads="1"/>
        </xdr:cNvSpPr>
      </xdr:nvSpPr>
      <xdr:spPr bwMode="auto">
        <a:xfrm>
          <a:off x="3453765" y="51149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32</xdr:row>
      <xdr:rowOff>0</xdr:rowOff>
    </xdr:from>
    <xdr:ext cx="180975" cy="257175"/>
    <xdr:sp macro="" textlink="">
      <xdr:nvSpPr>
        <xdr:cNvPr id="37" name="Rectangle 16">
          <a:extLst>
            <a:ext uri="{FF2B5EF4-FFF2-40B4-BE49-F238E27FC236}">
              <a16:creationId xmlns:a16="http://schemas.microsoft.com/office/drawing/2014/main" id="{275A176F-BDA8-4C3B-9162-C1B3CAC4BA86}"/>
            </a:ext>
          </a:extLst>
        </xdr:cNvPr>
        <xdr:cNvSpPr>
          <a:spLocks noChangeArrowheads="1"/>
        </xdr:cNvSpPr>
      </xdr:nvSpPr>
      <xdr:spPr bwMode="auto">
        <a:xfrm>
          <a:off x="3453765" y="51149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32</xdr:row>
      <xdr:rowOff>0</xdr:rowOff>
    </xdr:from>
    <xdr:ext cx="180975" cy="257175"/>
    <xdr:sp macro="" textlink="">
      <xdr:nvSpPr>
        <xdr:cNvPr id="38" name="Rectangle 17">
          <a:extLst>
            <a:ext uri="{FF2B5EF4-FFF2-40B4-BE49-F238E27FC236}">
              <a16:creationId xmlns:a16="http://schemas.microsoft.com/office/drawing/2014/main" id="{4D4398B6-77CE-417E-9B51-0853F42731CC}"/>
            </a:ext>
          </a:extLst>
        </xdr:cNvPr>
        <xdr:cNvSpPr>
          <a:spLocks noChangeArrowheads="1"/>
        </xdr:cNvSpPr>
      </xdr:nvSpPr>
      <xdr:spPr bwMode="auto">
        <a:xfrm>
          <a:off x="3453765" y="51149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37</xdr:row>
      <xdr:rowOff>104775</xdr:rowOff>
    </xdr:from>
    <xdr:ext cx="180975" cy="257175"/>
    <xdr:sp macro="" textlink="">
      <xdr:nvSpPr>
        <xdr:cNvPr id="39" name="Rectangle 8">
          <a:extLst>
            <a:ext uri="{FF2B5EF4-FFF2-40B4-BE49-F238E27FC236}">
              <a16:creationId xmlns:a16="http://schemas.microsoft.com/office/drawing/2014/main" id="{2C0807D1-C127-4ADB-B877-45A05023B0A3}"/>
            </a:ext>
          </a:extLst>
        </xdr:cNvPr>
        <xdr:cNvSpPr>
          <a:spLocks noChangeArrowheads="1"/>
        </xdr:cNvSpPr>
      </xdr:nvSpPr>
      <xdr:spPr bwMode="auto">
        <a:xfrm>
          <a:off x="3453765" y="5979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37</xdr:row>
      <xdr:rowOff>104775</xdr:rowOff>
    </xdr:from>
    <xdr:ext cx="180975" cy="257175"/>
    <xdr:sp macro="" textlink="">
      <xdr:nvSpPr>
        <xdr:cNvPr id="40" name="Rectangle 16">
          <a:extLst>
            <a:ext uri="{FF2B5EF4-FFF2-40B4-BE49-F238E27FC236}">
              <a16:creationId xmlns:a16="http://schemas.microsoft.com/office/drawing/2014/main" id="{A4EA2B01-DCCE-45F9-89D2-8DD1171481CF}"/>
            </a:ext>
          </a:extLst>
        </xdr:cNvPr>
        <xdr:cNvSpPr>
          <a:spLocks noChangeArrowheads="1"/>
        </xdr:cNvSpPr>
      </xdr:nvSpPr>
      <xdr:spPr bwMode="auto">
        <a:xfrm>
          <a:off x="3453765" y="5979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37</xdr:row>
      <xdr:rowOff>104775</xdr:rowOff>
    </xdr:from>
    <xdr:ext cx="180975" cy="257175"/>
    <xdr:sp macro="" textlink="">
      <xdr:nvSpPr>
        <xdr:cNvPr id="41" name="Rectangle 17">
          <a:extLst>
            <a:ext uri="{FF2B5EF4-FFF2-40B4-BE49-F238E27FC236}">
              <a16:creationId xmlns:a16="http://schemas.microsoft.com/office/drawing/2014/main" id="{E74CB8C3-CD29-4691-AE61-8D419F9163FB}"/>
            </a:ext>
          </a:extLst>
        </xdr:cNvPr>
        <xdr:cNvSpPr>
          <a:spLocks noChangeArrowheads="1"/>
        </xdr:cNvSpPr>
      </xdr:nvSpPr>
      <xdr:spPr bwMode="auto">
        <a:xfrm>
          <a:off x="3453765" y="5979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36</xdr:row>
      <xdr:rowOff>104775</xdr:rowOff>
    </xdr:from>
    <xdr:ext cx="180975" cy="257175"/>
    <xdr:sp macro="" textlink="">
      <xdr:nvSpPr>
        <xdr:cNvPr id="42" name="Rectangle 8">
          <a:extLst>
            <a:ext uri="{FF2B5EF4-FFF2-40B4-BE49-F238E27FC236}">
              <a16:creationId xmlns:a16="http://schemas.microsoft.com/office/drawing/2014/main" id="{95C2948C-BB0E-4258-B0D8-40D36D0E8A46}"/>
            </a:ext>
          </a:extLst>
        </xdr:cNvPr>
        <xdr:cNvSpPr>
          <a:spLocks noChangeArrowheads="1"/>
        </xdr:cNvSpPr>
      </xdr:nvSpPr>
      <xdr:spPr bwMode="auto">
        <a:xfrm>
          <a:off x="3453765" y="5827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36</xdr:row>
      <xdr:rowOff>104775</xdr:rowOff>
    </xdr:from>
    <xdr:ext cx="180975" cy="257175"/>
    <xdr:sp macro="" textlink="">
      <xdr:nvSpPr>
        <xdr:cNvPr id="43" name="Rectangle 16">
          <a:extLst>
            <a:ext uri="{FF2B5EF4-FFF2-40B4-BE49-F238E27FC236}">
              <a16:creationId xmlns:a16="http://schemas.microsoft.com/office/drawing/2014/main" id="{05E49D96-03B4-447B-87F5-F939DC9F9932}"/>
            </a:ext>
          </a:extLst>
        </xdr:cNvPr>
        <xdr:cNvSpPr>
          <a:spLocks noChangeArrowheads="1"/>
        </xdr:cNvSpPr>
      </xdr:nvSpPr>
      <xdr:spPr bwMode="auto">
        <a:xfrm>
          <a:off x="3453765" y="5827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36</xdr:row>
      <xdr:rowOff>104775</xdr:rowOff>
    </xdr:from>
    <xdr:ext cx="180975" cy="257175"/>
    <xdr:sp macro="" textlink="">
      <xdr:nvSpPr>
        <xdr:cNvPr id="44" name="Rectangle 17">
          <a:extLst>
            <a:ext uri="{FF2B5EF4-FFF2-40B4-BE49-F238E27FC236}">
              <a16:creationId xmlns:a16="http://schemas.microsoft.com/office/drawing/2014/main" id="{341C042E-8F5C-4A5D-A288-5AEA65FF137B}"/>
            </a:ext>
          </a:extLst>
        </xdr:cNvPr>
        <xdr:cNvSpPr>
          <a:spLocks noChangeArrowheads="1"/>
        </xdr:cNvSpPr>
      </xdr:nvSpPr>
      <xdr:spPr bwMode="auto">
        <a:xfrm>
          <a:off x="3453765" y="5827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42</xdr:row>
      <xdr:rowOff>104775</xdr:rowOff>
    </xdr:from>
    <xdr:ext cx="180975" cy="257175"/>
    <xdr:sp macro="" textlink="">
      <xdr:nvSpPr>
        <xdr:cNvPr id="45" name="Rectangle 8">
          <a:extLst>
            <a:ext uri="{FF2B5EF4-FFF2-40B4-BE49-F238E27FC236}">
              <a16:creationId xmlns:a16="http://schemas.microsoft.com/office/drawing/2014/main" id="{A09DD12B-186E-4379-977D-D19303C747FB}"/>
            </a:ext>
          </a:extLst>
        </xdr:cNvPr>
        <xdr:cNvSpPr>
          <a:spLocks noChangeArrowheads="1"/>
        </xdr:cNvSpPr>
      </xdr:nvSpPr>
      <xdr:spPr bwMode="auto">
        <a:xfrm>
          <a:off x="3453765" y="674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42</xdr:row>
      <xdr:rowOff>104775</xdr:rowOff>
    </xdr:from>
    <xdr:ext cx="180975" cy="257175"/>
    <xdr:sp macro="" textlink="">
      <xdr:nvSpPr>
        <xdr:cNvPr id="46" name="Rectangle 16">
          <a:extLst>
            <a:ext uri="{FF2B5EF4-FFF2-40B4-BE49-F238E27FC236}">
              <a16:creationId xmlns:a16="http://schemas.microsoft.com/office/drawing/2014/main" id="{A8020317-7FE0-415C-8A83-26E52838AC77}"/>
            </a:ext>
          </a:extLst>
        </xdr:cNvPr>
        <xdr:cNvSpPr>
          <a:spLocks noChangeArrowheads="1"/>
        </xdr:cNvSpPr>
      </xdr:nvSpPr>
      <xdr:spPr bwMode="auto">
        <a:xfrm>
          <a:off x="3453765" y="674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42</xdr:row>
      <xdr:rowOff>104775</xdr:rowOff>
    </xdr:from>
    <xdr:ext cx="180975" cy="257175"/>
    <xdr:sp macro="" textlink="">
      <xdr:nvSpPr>
        <xdr:cNvPr id="47" name="Rectangle 17">
          <a:extLst>
            <a:ext uri="{FF2B5EF4-FFF2-40B4-BE49-F238E27FC236}">
              <a16:creationId xmlns:a16="http://schemas.microsoft.com/office/drawing/2014/main" id="{7E1C391B-A588-4C4A-8584-FCCD576F6437}"/>
            </a:ext>
          </a:extLst>
        </xdr:cNvPr>
        <xdr:cNvSpPr>
          <a:spLocks noChangeArrowheads="1"/>
        </xdr:cNvSpPr>
      </xdr:nvSpPr>
      <xdr:spPr bwMode="auto">
        <a:xfrm>
          <a:off x="3453765" y="674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0</xdr:rowOff>
    </xdr:from>
    <xdr:ext cx="180975" cy="257175"/>
    <xdr:sp macro="" textlink="">
      <xdr:nvSpPr>
        <xdr:cNvPr id="48" name="Rectangle 8">
          <a:extLst>
            <a:ext uri="{FF2B5EF4-FFF2-40B4-BE49-F238E27FC236}">
              <a16:creationId xmlns:a16="http://schemas.microsoft.com/office/drawing/2014/main" id="{E382E74E-7569-44FE-8837-B38D66616BC9}"/>
            </a:ext>
          </a:extLst>
        </xdr:cNvPr>
        <xdr:cNvSpPr>
          <a:spLocks noChangeArrowheads="1"/>
        </xdr:cNvSpPr>
      </xdr:nvSpPr>
      <xdr:spPr bwMode="auto">
        <a:xfrm>
          <a:off x="3453765" y="3286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0</xdr:rowOff>
    </xdr:from>
    <xdr:ext cx="180975" cy="257175"/>
    <xdr:sp macro="" textlink="">
      <xdr:nvSpPr>
        <xdr:cNvPr id="49" name="Rectangle 16">
          <a:extLst>
            <a:ext uri="{FF2B5EF4-FFF2-40B4-BE49-F238E27FC236}">
              <a16:creationId xmlns:a16="http://schemas.microsoft.com/office/drawing/2014/main" id="{D7107DB7-A223-4F0C-B4F7-E3CD8D512FA0}"/>
            </a:ext>
          </a:extLst>
        </xdr:cNvPr>
        <xdr:cNvSpPr>
          <a:spLocks noChangeArrowheads="1"/>
        </xdr:cNvSpPr>
      </xdr:nvSpPr>
      <xdr:spPr bwMode="auto">
        <a:xfrm>
          <a:off x="3453765" y="3286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0</xdr:rowOff>
    </xdr:from>
    <xdr:ext cx="180975" cy="257175"/>
    <xdr:sp macro="" textlink="">
      <xdr:nvSpPr>
        <xdr:cNvPr id="50" name="Rectangle 17">
          <a:extLst>
            <a:ext uri="{FF2B5EF4-FFF2-40B4-BE49-F238E27FC236}">
              <a16:creationId xmlns:a16="http://schemas.microsoft.com/office/drawing/2014/main" id="{5705B557-5C9A-4378-AEBF-D441406B7F36}"/>
            </a:ext>
          </a:extLst>
        </xdr:cNvPr>
        <xdr:cNvSpPr>
          <a:spLocks noChangeArrowheads="1"/>
        </xdr:cNvSpPr>
      </xdr:nvSpPr>
      <xdr:spPr bwMode="auto">
        <a:xfrm>
          <a:off x="3453765" y="3286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73</xdr:row>
      <xdr:rowOff>0</xdr:rowOff>
    </xdr:from>
    <xdr:ext cx="180975" cy="257175"/>
    <xdr:sp macro="" textlink="">
      <xdr:nvSpPr>
        <xdr:cNvPr id="51" name="Rectangle 8">
          <a:extLst>
            <a:ext uri="{FF2B5EF4-FFF2-40B4-BE49-F238E27FC236}">
              <a16:creationId xmlns:a16="http://schemas.microsoft.com/office/drawing/2014/main" id="{FB9D7062-28F4-4150-8559-6E25965160F9}"/>
            </a:ext>
          </a:extLst>
        </xdr:cNvPr>
        <xdr:cNvSpPr>
          <a:spLocks noChangeArrowheads="1"/>
        </xdr:cNvSpPr>
      </xdr:nvSpPr>
      <xdr:spPr bwMode="auto">
        <a:xfrm>
          <a:off x="3453765" y="113633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73</xdr:row>
      <xdr:rowOff>0</xdr:rowOff>
    </xdr:from>
    <xdr:ext cx="180975" cy="257175"/>
    <xdr:sp macro="" textlink="">
      <xdr:nvSpPr>
        <xdr:cNvPr id="52" name="Rectangle 16">
          <a:extLst>
            <a:ext uri="{FF2B5EF4-FFF2-40B4-BE49-F238E27FC236}">
              <a16:creationId xmlns:a16="http://schemas.microsoft.com/office/drawing/2014/main" id="{3F4D3328-5D86-47A6-9CBF-E13B3C9E4FC4}"/>
            </a:ext>
          </a:extLst>
        </xdr:cNvPr>
        <xdr:cNvSpPr>
          <a:spLocks noChangeArrowheads="1"/>
        </xdr:cNvSpPr>
      </xdr:nvSpPr>
      <xdr:spPr bwMode="auto">
        <a:xfrm>
          <a:off x="3453765" y="113633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140970</xdr:colOff>
      <xdr:row>73</xdr:row>
      <xdr:rowOff>0</xdr:rowOff>
    </xdr:from>
    <xdr:ext cx="180975" cy="257175"/>
    <xdr:sp macro="" textlink="">
      <xdr:nvSpPr>
        <xdr:cNvPr id="53" name="Rectangle 17">
          <a:extLst>
            <a:ext uri="{FF2B5EF4-FFF2-40B4-BE49-F238E27FC236}">
              <a16:creationId xmlns:a16="http://schemas.microsoft.com/office/drawing/2014/main" id="{00493BF9-2E2A-4774-A229-8B4E28A25E0D}"/>
            </a:ext>
          </a:extLst>
        </xdr:cNvPr>
        <xdr:cNvSpPr>
          <a:spLocks noChangeArrowheads="1"/>
        </xdr:cNvSpPr>
      </xdr:nvSpPr>
      <xdr:spPr bwMode="auto">
        <a:xfrm>
          <a:off x="3463290" y="113633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69</xdr:row>
      <xdr:rowOff>104775</xdr:rowOff>
    </xdr:from>
    <xdr:ext cx="180975" cy="257175"/>
    <xdr:sp macro="" textlink="">
      <xdr:nvSpPr>
        <xdr:cNvPr id="54" name="Rectangle 8">
          <a:extLst>
            <a:ext uri="{FF2B5EF4-FFF2-40B4-BE49-F238E27FC236}">
              <a16:creationId xmlns:a16="http://schemas.microsoft.com/office/drawing/2014/main" id="{39853136-AE68-4968-8707-45874720274C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69</xdr:row>
      <xdr:rowOff>104775</xdr:rowOff>
    </xdr:from>
    <xdr:ext cx="180975" cy="257175"/>
    <xdr:sp macro="" textlink="">
      <xdr:nvSpPr>
        <xdr:cNvPr id="55" name="Rectangle 16">
          <a:extLst>
            <a:ext uri="{FF2B5EF4-FFF2-40B4-BE49-F238E27FC236}">
              <a16:creationId xmlns:a16="http://schemas.microsoft.com/office/drawing/2014/main" id="{D5685E85-655B-44D1-964E-6407A667681C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69</xdr:row>
      <xdr:rowOff>104775</xdr:rowOff>
    </xdr:from>
    <xdr:ext cx="180975" cy="257175"/>
    <xdr:sp macro="" textlink="">
      <xdr:nvSpPr>
        <xdr:cNvPr id="56" name="Rectangle 17">
          <a:extLst>
            <a:ext uri="{FF2B5EF4-FFF2-40B4-BE49-F238E27FC236}">
              <a16:creationId xmlns:a16="http://schemas.microsoft.com/office/drawing/2014/main" id="{7ACAED9E-C833-4C79-A6BE-BECBC12102C9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76</xdr:row>
      <xdr:rowOff>104775</xdr:rowOff>
    </xdr:from>
    <xdr:ext cx="180975" cy="257175"/>
    <xdr:sp macro="" textlink="">
      <xdr:nvSpPr>
        <xdr:cNvPr id="57" name="Rectangle 8">
          <a:extLst>
            <a:ext uri="{FF2B5EF4-FFF2-40B4-BE49-F238E27FC236}">
              <a16:creationId xmlns:a16="http://schemas.microsoft.com/office/drawing/2014/main" id="{1190662D-6017-4A3E-B3B2-C2AC2FFEA454}"/>
            </a:ext>
          </a:extLst>
        </xdr:cNvPr>
        <xdr:cNvSpPr>
          <a:spLocks noChangeArrowheads="1"/>
        </xdr:cNvSpPr>
      </xdr:nvSpPr>
      <xdr:spPr bwMode="auto">
        <a:xfrm>
          <a:off x="3453765" y="11923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76</xdr:row>
      <xdr:rowOff>104775</xdr:rowOff>
    </xdr:from>
    <xdr:ext cx="180975" cy="257175"/>
    <xdr:sp macro="" textlink="">
      <xdr:nvSpPr>
        <xdr:cNvPr id="58" name="Rectangle 16">
          <a:extLst>
            <a:ext uri="{FF2B5EF4-FFF2-40B4-BE49-F238E27FC236}">
              <a16:creationId xmlns:a16="http://schemas.microsoft.com/office/drawing/2014/main" id="{53B42920-BAF4-434E-8452-4D096FBED7E3}"/>
            </a:ext>
          </a:extLst>
        </xdr:cNvPr>
        <xdr:cNvSpPr>
          <a:spLocks noChangeArrowheads="1"/>
        </xdr:cNvSpPr>
      </xdr:nvSpPr>
      <xdr:spPr bwMode="auto">
        <a:xfrm>
          <a:off x="3453765" y="11923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76</xdr:row>
      <xdr:rowOff>104775</xdr:rowOff>
    </xdr:from>
    <xdr:ext cx="180975" cy="257175"/>
    <xdr:sp macro="" textlink="">
      <xdr:nvSpPr>
        <xdr:cNvPr id="59" name="Rectangle 17">
          <a:extLst>
            <a:ext uri="{FF2B5EF4-FFF2-40B4-BE49-F238E27FC236}">
              <a16:creationId xmlns:a16="http://schemas.microsoft.com/office/drawing/2014/main" id="{CC695AF8-BD8F-46AF-A0A3-A47FB1B3DD63}"/>
            </a:ext>
          </a:extLst>
        </xdr:cNvPr>
        <xdr:cNvSpPr>
          <a:spLocks noChangeArrowheads="1"/>
        </xdr:cNvSpPr>
      </xdr:nvSpPr>
      <xdr:spPr bwMode="auto">
        <a:xfrm>
          <a:off x="3453765" y="11923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41</xdr:row>
      <xdr:rowOff>0</xdr:rowOff>
    </xdr:from>
    <xdr:ext cx="180975" cy="257175"/>
    <xdr:sp macro="" textlink="">
      <xdr:nvSpPr>
        <xdr:cNvPr id="60" name="Rectangle 8">
          <a:extLst>
            <a:ext uri="{FF2B5EF4-FFF2-40B4-BE49-F238E27FC236}">
              <a16:creationId xmlns:a16="http://schemas.microsoft.com/office/drawing/2014/main" id="{35814B23-A3AD-48AA-BB68-53A945A4B2D2}"/>
            </a:ext>
          </a:extLst>
        </xdr:cNvPr>
        <xdr:cNvSpPr>
          <a:spLocks noChangeArrowheads="1"/>
        </xdr:cNvSpPr>
      </xdr:nvSpPr>
      <xdr:spPr bwMode="auto">
        <a:xfrm>
          <a:off x="3453765" y="6486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41</xdr:row>
      <xdr:rowOff>0</xdr:rowOff>
    </xdr:from>
    <xdr:ext cx="180975" cy="257175"/>
    <xdr:sp macro="" textlink="">
      <xdr:nvSpPr>
        <xdr:cNvPr id="61" name="Rectangle 16">
          <a:extLst>
            <a:ext uri="{FF2B5EF4-FFF2-40B4-BE49-F238E27FC236}">
              <a16:creationId xmlns:a16="http://schemas.microsoft.com/office/drawing/2014/main" id="{944C1270-6B86-4DB2-95F4-FFE0EE5AD0FF}"/>
            </a:ext>
          </a:extLst>
        </xdr:cNvPr>
        <xdr:cNvSpPr>
          <a:spLocks noChangeArrowheads="1"/>
        </xdr:cNvSpPr>
      </xdr:nvSpPr>
      <xdr:spPr bwMode="auto">
        <a:xfrm>
          <a:off x="3453765" y="6486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41</xdr:row>
      <xdr:rowOff>0</xdr:rowOff>
    </xdr:from>
    <xdr:ext cx="180975" cy="257175"/>
    <xdr:sp macro="" textlink="">
      <xdr:nvSpPr>
        <xdr:cNvPr id="62" name="Rectangle 17">
          <a:extLst>
            <a:ext uri="{FF2B5EF4-FFF2-40B4-BE49-F238E27FC236}">
              <a16:creationId xmlns:a16="http://schemas.microsoft.com/office/drawing/2014/main" id="{5D41DC1F-1118-4895-9494-A2CB0DBB133E}"/>
            </a:ext>
          </a:extLst>
        </xdr:cNvPr>
        <xdr:cNvSpPr>
          <a:spLocks noChangeArrowheads="1"/>
        </xdr:cNvSpPr>
      </xdr:nvSpPr>
      <xdr:spPr bwMode="auto">
        <a:xfrm>
          <a:off x="3453765" y="6486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4</xdr:row>
      <xdr:rowOff>28575</xdr:rowOff>
    </xdr:from>
    <xdr:to>
      <xdr:col>6</xdr:col>
      <xdr:colOff>161925</xdr:colOff>
      <xdr:row>4</xdr:row>
      <xdr:rowOff>114300</xdr:rowOff>
    </xdr:to>
    <xdr:sp macro="" textlink="">
      <xdr:nvSpPr>
        <xdr:cNvPr id="63" name="WordArt 128">
          <a:extLst>
            <a:ext uri="{FF2B5EF4-FFF2-40B4-BE49-F238E27FC236}">
              <a16:creationId xmlns:a16="http://schemas.microsoft.com/office/drawing/2014/main" id="{53CEE102-ADA0-4522-9FAB-7B22CA7CBC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13315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>
    <xdr:from>
      <xdr:col>6</xdr:col>
      <xdr:colOff>76200</xdr:colOff>
      <xdr:row>35</xdr:row>
      <xdr:rowOff>28575</xdr:rowOff>
    </xdr:from>
    <xdr:to>
      <xdr:col>6</xdr:col>
      <xdr:colOff>161925</xdr:colOff>
      <xdr:row>35</xdr:row>
      <xdr:rowOff>114300</xdr:rowOff>
    </xdr:to>
    <xdr:sp macro="" textlink="">
      <xdr:nvSpPr>
        <xdr:cNvPr id="64" name="WordArt 128">
          <a:extLst>
            <a:ext uri="{FF2B5EF4-FFF2-40B4-BE49-F238E27FC236}">
              <a16:creationId xmlns:a16="http://schemas.microsoft.com/office/drawing/2014/main" id="{151C1D6E-A6E8-408C-9DCC-A96147ECF9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5598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>
    <xdr:from>
      <xdr:col>6</xdr:col>
      <xdr:colOff>76200</xdr:colOff>
      <xdr:row>35</xdr:row>
      <xdr:rowOff>28575</xdr:rowOff>
    </xdr:from>
    <xdr:to>
      <xdr:col>6</xdr:col>
      <xdr:colOff>161925</xdr:colOff>
      <xdr:row>35</xdr:row>
      <xdr:rowOff>114300</xdr:rowOff>
    </xdr:to>
    <xdr:sp macro="" textlink="">
      <xdr:nvSpPr>
        <xdr:cNvPr id="65" name="WordArt 128">
          <a:extLst>
            <a:ext uri="{FF2B5EF4-FFF2-40B4-BE49-F238E27FC236}">
              <a16:creationId xmlns:a16="http://schemas.microsoft.com/office/drawing/2014/main" id="{21C0F00B-8716-4535-BE94-E0F5184D13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5598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32</xdr:row>
      <xdr:rowOff>104775</xdr:rowOff>
    </xdr:from>
    <xdr:ext cx="180975" cy="257175"/>
    <xdr:sp macro="" textlink="">
      <xdr:nvSpPr>
        <xdr:cNvPr id="66" name="Rectangle 8">
          <a:extLst>
            <a:ext uri="{FF2B5EF4-FFF2-40B4-BE49-F238E27FC236}">
              <a16:creationId xmlns:a16="http://schemas.microsoft.com/office/drawing/2014/main" id="{D3EBAA4F-B903-4C00-9FAA-8EAB0A9BA2C8}"/>
            </a:ext>
          </a:extLst>
        </xdr:cNvPr>
        <xdr:cNvSpPr>
          <a:spLocks noChangeArrowheads="1"/>
        </xdr:cNvSpPr>
      </xdr:nvSpPr>
      <xdr:spPr bwMode="auto">
        <a:xfrm>
          <a:off x="3453765" y="521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32</xdr:row>
      <xdr:rowOff>104775</xdr:rowOff>
    </xdr:from>
    <xdr:ext cx="180975" cy="257175"/>
    <xdr:sp macro="" textlink="">
      <xdr:nvSpPr>
        <xdr:cNvPr id="67" name="Rectangle 16">
          <a:extLst>
            <a:ext uri="{FF2B5EF4-FFF2-40B4-BE49-F238E27FC236}">
              <a16:creationId xmlns:a16="http://schemas.microsoft.com/office/drawing/2014/main" id="{2930E149-1A1E-475A-8124-24E194EF8759}"/>
            </a:ext>
          </a:extLst>
        </xdr:cNvPr>
        <xdr:cNvSpPr>
          <a:spLocks noChangeArrowheads="1"/>
        </xdr:cNvSpPr>
      </xdr:nvSpPr>
      <xdr:spPr bwMode="auto">
        <a:xfrm>
          <a:off x="3453765" y="521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32</xdr:row>
      <xdr:rowOff>104775</xdr:rowOff>
    </xdr:from>
    <xdr:ext cx="180975" cy="257175"/>
    <xdr:sp macro="" textlink="">
      <xdr:nvSpPr>
        <xdr:cNvPr id="68" name="Rectangle 17">
          <a:extLst>
            <a:ext uri="{FF2B5EF4-FFF2-40B4-BE49-F238E27FC236}">
              <a16:creationId xmlns:a16="http://schemas.microsoft.com/office/drawing/2014/main" id="{81EEC601-5321-464C-B26C-754836C75E52}"/>
            </a:ext>
          </a:extLst>
        </xdr:cNvPr>
        <xdr:cNvSpPr>
          <a:spLocks noChangeArrowheads="1"/>
        </xdr:cNvSpPr>
      </xdr:nvSpPr>
      <xdr:spPr bwMode="auto">
        <a:xfrm>
          <a:off x="3453765" y="521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32</xdr:row>
      <xdr:rowOff>104775</xdr:rowOff>
    </xdr:from>
    <xdr:ext cx="180975" cy="257175"/>
    <xdr:sp macro="" textlink="">
      <xdr:nvSpPr>
        <xdr:cNvPr id="69" name="Rectangle 8">
          <a:extLst>
            <a:ext uri="{FF2B5EF4-FFF2-40B4-BE49-F238E27FC236}">
              <a16:creationId xmlns:a16="http://schemas.microsoft.com/office/drawing/2014/main" id="{E818B657-D976-4C58-8127-A8B5E526CA83}"/>
            </a:ext>
          </a:extLst>
        </xdr:cNvPr>
        <xdr:cNvSpPr>
          <a:spLocks noChangeArrowheads="1"/>
        </xdr:cNvSpPr>
      </xdr:nvSpPr>
      <xdr:spPr bwMode="auto">
        <a:xfrm>
          <a:off x="3453765" y="521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32</xdr:row>
      <xdr:rowOff>104775</xdr:rowOff>
    </xdr:from>
    <xdr:ext cx="180975" cy="257175"/>
    <xdr:sp macro="" textlink="">
      <xdr:nvSpPr>
        <xdr:cNvPr id="70" name="Rectangle 16">
          <a:extLst>
            <a:ext uri="{FF2B5EF4-FFF2-40B4-BE49-F238E27FC236}">
              <a16:creationId xmlns:a16="http://schemas.microsoft.com/office/drawing/2014/main" id="{516029A8-7BC9-41CE-9A06-DCB05A643C5D}"/>
            </a:ext>
          </a:extLst>
        </xdr:cNvPr>
        <xdr:cNvSpPr>
          <a:spLocks noChangeArrowheads="1"/>
        </xdr:cNvSpPr>
      </xdr:nvSpPr>
      <xdr:spPr bwMode="auto">
        <a:xfrm>
          <a:off x="3453765" y="521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32</xdr:row>
      <xdr:rowOff>104775</xdr:rowOff>
    </xdr:from>
    <xdr:ext cx="180975" cy="257175"/>
    <xdr:sp macro="" textlink="">
      <xdr:nvSpPr>
        <xdr:cNvPr id="71" name="Rectangle 17">
          <a:extLst>
            <a:ext uri="{FF2B5EF4-FFF2-40B4-BE49-F238E27FC236}">
              <a16:creationId xmlns:a16="http://schemas.microsoft.com/office/drawing/2014/main" id="{A8F360A4-5249-4C94-9C95-EFAE900A7361}"/>
            </a:ext>
          </a:extLst>
        </xdr:cNvPr>
        <xdr:cNvSpPr>
          <a:spLocks noChangeArrowheads="1"/>
        </xdr:cNvSpPr>
      </xdr:nvSpPr>
      <xdr:spPr bwMode="auto">
        <a:xfrm>
          <a:off x="3453765" y="521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41</xdr:row>
      <xdr:rowOff>0</xdr:rowOff>
    </xdr:from>
    <xdr:ext cx="180975" cy="257175"/>
    <xdr:sp macro="" textlink="">
      <xdr:nvSpPr>
        <xdr:cNvPr id="72" name="Rectangle 8">
          <a:extLst>
            <a:ext uri="{FF2B5EF4-FFF2-40B4-BE49-F238E27FC236}">
              <a16:creationId xmlns:a16="http://schemas.microsoft.com/office/drawing/2014/main" id="{BD766EF4-F881-4294-AE83-0B742F0D8A2A}"/>
            </a:ext>
          </a:extLst>
        </xdr:cNvPr>
        <xdr:cNvSpPr>
          <a:spLocks noChangeArrowheads="1"/>
        </xdr:cNvSpPr>
      </xdr:nvSpPr>
      <xdr:spPr bwMode="auto">
        <a:xfrm>
          <a:off x="3453765" y="6486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41</xdr:row>
      <xdr:rowOff>0</xdr:rowOff>
    </xdr:from>
    <xdr:ext cx="180975" cy="257175"/>
    <xdr:sp macro="" textlink="">
      <xdr:nvSpPr>
        <xdr:cNvPr id="73" name="Rectangle 16">
          <a:extLst>
            <a:ext uri="{FF2B5EF4-FFF2-40B4-BE49-F238E27FC236}">
              <a16:creationId xmlns:a16="http://schemas.microsoft.com/office/drawing/2014/main" id="{887A9313-3875-4235-8ADB-7D30F94968BB}"/>
            </a:ext>
          </a:extLst>
        </xdr:cNvPr>
        <xdr:cNvSpPr>
          <a:spLocks noChangeArrowheads="1"/>
        </xdr:cNvSpPr>
      </xdr:nvSpPr>
      <xdr:spPr bwMode="auto">
        <a:xfrm>
          <a:off x="3453765" y="6486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41</xdr:row>
      <xdr:rowOff>0</xdr:rowOff>
    </xdr:from>
    <xdr:ext cx="180975" cy="257175"/>
    <xdr:sp macro="" textlink="">
      <xdr:nvSpPr>
        <xdr:cNvPr id="74" name="Rectangle 17">
          <a:extLst>
            <a:ext uri="{FF2B5EF4-FFF2-40B4-BE49-F238E27FC236}">
              <a16:creationId xmlns:a16="http://schemas.microsoft.com/office/drawing/2014/main" id="{64A6E006-4087-475C-A85A-AD1B8537482F}"/>
            </a:ext>
          </a:extLst>
        </xdr:cNvPr>
        <xdr:cNvSpPr>
          <a:spLocks noChangeArrowheads="1"/>
        </xdr:cNvSpPr>
      </xdr:nvSpPr>
      <xdr:spPr bwMode="auto">
        <a:xfrm>
          <a:off x="3453765" y="6486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42</xdr:row>
      <xdr:rowOff>104775</xdr:rowOff>
    </xdr:from>
    <xdr:ext cx="180975" cy="257175"/>
    <xdr:sp macro="" textlink="">
      <xdr:nvSpPr>
        <xdr:cNvPr id="75" name="Rectangle 8">
          <a:extLst>
            <a:ext uri="{FF2B5EF4-FFF2-40B4-BE49-F238E27FC236}">
              <a16:creationId xmlns:a16="http://schemas.microsoft.com/office/drawing/2014/main" id="{538E294E-CE95-4B51-9CD8-BE8A49B1A5AF}"/>
            </a:ext>
          </a:extLst>
        </xdr:cNvPr>
        <xdr:cNvSpPr>
          <a:spLocks noChangeArrowheads="1"/>
        </xdr:cNvSpPr>
      </xdr:nvSpPr>
      <xdr:spPr bwMode="auto">
        <a:xfrm>
          <a:off x="3453765" y="674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42</xdr:row>
      <xdr:rowOff>104775</xdr:rowOff>
    </xdr:from>
    <xdr:ext cx="180975" cy="257175"/>
    <xdr:sp macro="" textlink="">
      <xdr:nvSpPr>
        <xdr:cNvPr id="76" name="Rectangle 16">
          <a:extLst>
            <a:ext uri="{FF2B5EF4-FFF2-40B4-BE49-F238E27FC236}">
              <a16:creationId xmlns:a16="http://schemas.microsoft.com/office/drawing/2014/main" id="{A65B31E8-A9B6-431D-84A8-42148753B0AF}"/>
            </a:ext>
          </a:extLst>
        </xdr:cNvPr>
        <xdr:cNvSpPr>
          <a:spLocks noChangeArrowheads="1"/>
        </xdr:cNvSpPr>
      </xdr:nvSpPr>
      <xdr:spPr bwMode="auto">
        <a:xfrm>
          <a:off x="3453765" y="674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42</xdr:row>
      <xdr:rowOff>104775</xdr:rowOff>
    </xdr:from>
    <xdr:ext cx="180975" cy="257175"/>
    <xdr:sp macro="" textlink="">
      <xdr:nvSpPr>
        <xdr:cNvPr id="77" name="Rectangle 17">
          <a:extLst>
            <a:ext uri="{FF2B5EF4-FFF2-40B4-BE49-F238E27FC236}">
              <a16:creationId xmlns:a16="http://schemas.microsoft.com/office/drawing/2014/main" id="{8894D44E-B62D-4660-8265-10EF0EFED17E}"/>
            </a:ext>
          </a:extLst>
        </xdr:cNvPr>
        <xdr:cNvSpPr>
          <a:spLocks noChangeArrowheads="1"/>
        </xdr:cNvSpPr>
      </xdr:nvSpPr>
      <xdr:spPr bwMode="auto">
        <a:xfrm>
          <a:off x="3453765" y="674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42</xdr:row>
      <xdr:rowOff>104775</xdr:rowOff>
    </xdr:from>
    <xdr:ext cx="180975" cy="257175"/>
    <xdr:sp macro="" textlink="">
      <xdr:nvSpPr>
        <xdr:cNvPr id="78" name="Rectangle 8">
          <a:extLst>
            <a:ext uri="{FF2B5EF4-FFF2-40B4-BE49-F238E27FC236}">
              <a16:creationId xmlns:a16="http://schemas.microsoft.com/office/drawing/2014/main" id="{75352FA3-4C35-4AB0-8A4E-79C694F7FCED}"/>
            </a:ext>
          </a:extLst>
        </xdr:cNvPr>
        <xdr:cNvSpPr>
          <a:spLocks noChangeArrowheads="1"/>
        </xdr:cNvSpPr>
      </xdr:nvSpPr>
      <xdr:spPr bwMode="auto">
        <a:xfrm>
          <a:off x="3453765" y="674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42</xdr:row>
      <xdr:rowOff>104775</xdr:rowOff>
    </xdr:from>
    <xdr:ext cx="180975" cy="257175"/>
    <xdr:sp macro="" textlink="">
      <xdr:nvSpPr>
        <xdr:cNvPr id="79" name="Rectangle 16">
          <a:extLst>
            <a:ext uri="{FF2B5EF4-FFF2-40B4-BE49-F238E27FC236}">
              <a16:creationId xmlns:a16="http://schemas.microsoft.com/office/drawing/2014/main" id="{92E23DD6-22CC-4F4B-BE46-DABC72CB129D}"/>
            </a:ext>
          </a:extLst>
        </xdr:cNvPr>
        <xdr:cNvSpPr>
          <a:spLocks noChangeArrowheads="1"/>
        </xdr:cNvSpPr>
      </xdr:nvSpPr>
      <xdr:spPr bwMode="auto">
        <a:xfrm>
          <a:off x="3453765" y="674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42</xdr:row>
      <xdr:rowOff>104775</xdr:rowOff>
    </xdr:from>
    <xdr:ext cx="180975" cy="257175"/>
    <xdr:sp macro="" textlink="">
      <xdr:nvSpPr>
        <xdr:cNvPr id="80" name="Rectangle 17">
          <a:extLst>
            <a:ext uri="{FF2B5EF4-FFF2-40B4-BE49-F238E27FC236}">
              <a16:creationId xmlns:a16="http://schemas.microsoft.com/office/drawing/2014/main" id="{7B629A3E-7413-4057-BC01-50710848D13A}"/>
            </a:ext>
          </a:extLst>
        </xdr:cNvPr>
        <xdr:cNvSpPr>
          <a:spLocks noChangeArrowheads="1"/>
        </xdr:cNvSpPr>
      </xdr:nvSpPr>
      <xdr:spPr bwMode="auto">
        <a:xfrm>
          <a:off x="3453765" y="674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81" name="Rectangle 8">
          <a:extLst>
            <a:ext uri="{FF2B5EF4-FFF2-40B4-BE49-F238E27FC236}">
              <a16:creationId xmlns:a16="http://schemas.microsoft.com/office/drawing/2014/main" id="{7810212D-4AFF-4334-B0C6-034998101225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82" name="Rectangle 16">
          <a:extLst>
            <a:ext uri="{FF2B5EF4-FFF2-40B4-BE49-F238E27FC236}">
              <a16:creationId xmlns:a16="http://schemas.microsoft.com/office/drawing/2014/main" id="{CB77F145-BEA5-42C5-9896-78F2A8E393F9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83" name="Rectangle 17">
          <a:extLst>
            <a:ext uri="{FF2B5EF4-FFF2-40B4-BE49-F238E27FC236}">
              <a16:creationId xmlns:a16="http://schemas.microsoft.com/office/drawing/2014/main" id="{F6D34C9C-226B-444F-957F-943C65C1BAA6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84" name="Rectangle 8">
          <a:extLst>
            <a:ext uri="{FF2B5EF4-FFF2-40B4-BE49-F238E27FC236}">
              <a16:creationId xmlns:a16="http://schemas.microsoft.com/office/drawing/2014/main" id="{1869890B-2899-43E5-B053-B714CBC806F7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85" name="Rectangle 16">
          <a:extLst>
            <a:ext uri="{FF2B5EF4-FFF2-40B4-BE49-F238E27FC236}">
              <a16:creationId xmlns:a16="http://schemas.microsoft.com/office/drawing/2014/main" id="{7ABA3FA5-C25C-4424-8C3B-1A983B1941D5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86" name="Rectangle 17">
          <a:extLst>
            <a:ext uri="{FF2B5EF4-FFF2-40B4-BE49-F238E27FC236}">
              <a16:creationId xmlns:a16="http://schemas.microsoft.com/office/drawing/2014/main" id="{A56AEAB2-7851-45D5-A450-CE842447FD22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87" name="Rectangle 8">
          <a:extLst>
            <a:ext uri="{FF2B5EF4-FFF2-40B4-BE49-F238E27FC236}">
              <a16:creationId xmlns:a16="http://schemas.microsoft.com/office/drawing/2014/main" id="{842AF0DB-C0BC-477F-BD3D-37DE6AD69333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88" name="Rectangle 16">
          <a:extLst>
            <a:ext uri="{FF2B5EF4-FFF2-40B4-BE49-F238E27FC236}">
              <a16:creationId xmlns:a16="http://schemas.microsoft.com/office/drawing/2014/main" id="{DEB4D3B3-5869-4EA1-92FB-BE0357BEB09B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89" name="Rectangle 17">
          <a:extLst>
            <a:ext uri="{FF2B5EF4-FFF2-40B4-BE49-F238E27FC236}">
              <a16:creationId xmlns:a16="http://schemas.microsoft.com/office/drawing/2014/main" id="{2C98C644-6D00-425A-983D-2C3CBC708CD1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90" name="Rectangle 8">
          <a:extLst>
            <a:ext uri="{FF2B5EF4-FFF2-40B4-BE49-F238E27FC236}">
              <a16:creationId xmlns:a16="http://schemas.microsoft.com/office/drawing/2014/main" id="{9ED7A9B9-500A-4448-A92F-9271BEC31B09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91" name="Rectangle 16">
          <a:extLst>
            <a:ext uri="{FF2B5EF4-FFF2-40B4-BE49-F238E27FC236}">
              <a16:creationId xmlns:a16="http://schemas.microsoft.com/office/drawing/2014/main" id="{BF1A1879-E647-4AA0-967C-3E63CAEB5069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92" name="Rectangle 17">
          <a:extLst>
            <a:ext uri="{FF2B5EF4-FFF2-40B4-BE49-F238E27FC236}">
              <a16:creationId xmlns:a16="http://schemas.microsoft.com/office/drawing/2014/main" id="{0946AA79-1BC1-4C1A-963A-58A86236F01F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93" name="Rectangle 8">
          <a:extLst>
            <a:ext uri="{FF2B5EF4-FFF2-40B4-BE49-F238E27FC236}">
              <a16:creationId xmlns:a16="http://schemas.microsoft.com/office/drawing/2014/main" id="{8F01F346-B3F1-4DED-8437-9D560D5E06FA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94" name="Rectangle 16">
          <a:extLst>
            <a:ext uri="{FF2B5EF4-FFF2-40B4-BE49-F238E27FC236}">
              <a16:creationId xmlns:a16="http://schemas.microsoft.com/office/drawing/2014/main" id="{A598CBA0-597F-452F-BC6B-FD3592B61300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95" name="Rectangle 17">
          <a:extLst>
            <a:ext uri="{FF2B5EF4-FFF2-40B4-BE49-F238E27FC236}">
              <a16:creationId xmlns:a16="http://schemas.microsoft.com/office/drawing/2014/main" id="{F4600116-0435-4CA9-8C92-4BDB41CA1671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96" name="Rectangle 8">
          <a:extLst>
            <a:ext uri="{FF2B5EF4-FFF2-40B4-BE49-F238E27FC236}">
              <a16:creationId xmlns:a16="http://schemas.microsoft.com/office/drawing/2014/main" id="{E6DF0340-8BCD-4D3D-9AD4-011BA78AC420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97" name="Rectangle 16">
          <a:extLst>
            <a:ext uri="{FF2B5EF4-FFF2-40B4-BE49-F238E27FC236}">
              <a16:creationId xmlns:a16="http://schemas.microsoft.com/office/drawing/2014/main" id="{7C052D07-0956-455D-BD38-D79FAB443466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43</xdr:row>
      <xdr:rowOff>104775</xdr:rowOff>
    </xdr:from>
    <xdr:ext cx="180975" cy="257175"/>
    <xdr:sp macro="" textlink="">
      <xdr:nvSpPr>
        <xdr:cNvPr id="98" name="Rectangle 17">
          <a:extLst>
            <a:ext uri="{FF2B5EF4-FFF2-40B4-BE49-F238E27FC236}">
              <a16:creationId xmlns:a16="http://schemas.microsoft.com/office/drawing/2014/main" id="{A26493B5-8E75-4A7B-BF0F-1255EAC57469}"/>
            </a:ext>
          </a:extLst>
        </xdr:cNvPr>
        <xdr:cNvSpPr>
          <a:spLocks noChangeArrowheads="1"/>
        </xdr:cNvSpPr>
      </xdr:nvSpPr>
      <xdr:spPr bwMode="auto">
        <a:xfrm>
          <a:off x="3453765" y="689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</xdr:row>
      <xdr:rowOff>104775</xdr:rowOff>
    </xdr:from>
    <xdr:ext cx="180975" cy="257175"/>
    <xdr:sp macro="" textlink="">
      <xdr:nvSpPr>
        <xdr:cNvPr id="99" name="Rectangle 8">
          <a:extLst>
            <a:ext uri="{FF2B5EF4-FFF2-40B4-BE49-F238E27FC236}">
              <a16:creationId xmlns:a16="http://schemas.microsoft.com/office/drawing/2014/main" id="{F1746A63-1CB1-4E2B-B83D-22CDD6ACB680}"/>
            </a:ext>
          </a:extLst>
        </xdr:cNvPr>
        <xdr:cNvSpPr>
          <a:spLocks noChangeArrowheads="1"/>
        </xdr:cNvSpPr>
      </xdr:nvSpPr>
      <xdr:spPr bwMode="auto">
        <a:xfrm>
          <a:off x="3453765" y="1102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</xdr:row>
      <xdr:rowOff>104775</xdr:rowOff>
    </xdr:from>
    <xdr:ext cx="180975" cy="257175"/>
    <xdr:sp macro="" textlink="">
      <xdr:nvSpPr>
        <xdr:cNvPr id="100" name="Rectangle 16">
          <a:extLst>
            <a:ext uri="{FF2B5EF4-FFF2-40B4-BE49-F238E27FC236}">
              <a16:creationId xmlns:a16="http://schemas.microsoft.com/office/drawing/2014/main" id="{7125D464-4F60-4A10-A3D8-64C3F141DB06}"/>
            </a:ext>
          </a:extLst>
        </xdr:cNvPr>
        <xdr:cNvSpPr>
          <a:spLocks noChangeArrowheads="1"/>
        </xdr:cNvSpPr>
      </xdr:nvSpPr>
      <xdr:spPr bwMode="auto">
        <a:xfrm>
          <a:off x="3453765" y="1102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</xdr:row>
      <xdr:rowOff>104775</xdr:rowOff>
    </xdr:from>
    <xdr:ext cx="180975" cy="257175"/>
    <xdr:sp macro="" textlink="">
      <xdr:nvSpPr>
        <xdr:cNvPr id="101" name="Rectangle 17">
          <a:extLst>
            <a:ext uri="{FF2B5EF4-FFF2-40B4-BE49-F238E27FC236}">
              <a16:creationId xmlns:a16="http://schemas.microsoft.com/office/drawing/2014/main" id="{D636D672-F3E0-4BEF-94A5-8300986AEFAD}"/>
            </a:ext>
          </a:extLst>
        </xdr:cNvPr>
        <xdr:cNvSpPr>
          <a:spLocks noChangeArrowheads="1"/>
        </xdr:cNvSpPr>
      </xdr:nvSpPr>
      <xdr:spPr bwMode="auto">
        <a:xfrm>
          <a:off x="3453765" y="1102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</xdr:row>
      <xdr:rowOff>104775</xdr:rowOff>
    </xdr:from>
    <xdr:ext cx="180975" cy="257175"/>
    <xdr:sp macro="" textlink="">
      <xdr:nvSpPr>
        <xdr:cNvPr id="102" name="Rectangle 8">
          <a:extLst>
            <a:ext uri="{FF2B5EF4-FFF2-40B4-BE49-F238E27FC236}">
              <a16:creationId xmlns:a16="http://schemas.microsoft.com/office/drawing/2014/main" id="{F959B2A8-09BE-42B9-8121-039E13F48709}"/>
            </a:ext>
          </a:extLst>
        </xdr:cNvPr>
        <xdr:cNvSpPr>
          <a:spLocks noChangeArrowheads="1"/>
        </xdr:cNvSpPr>
      </xdr:nvSpPr>
      <xdr:spPr bwMode="auto">
        <a:xfrm>
          <a:off x="3453765" y="1102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</xdr:row>
      <xdr:rowOff>104775</xdr:rowOff>
    </xdr:from>
    <xdr:ext cx="180975" cy="257175"/>
    <xdr:sp macro="" textlink="">
      <xdr:nvSpPr>
        <xdr:cNvPr id="103" name="Rectangle 16">
          <a:extLst>
            <a:ext uri="{FF2B5EF4-FFF2-40B4-BE49-F238E27FC236}">
              <a16:creationId xmlns:a16="http://schemas.microsoft.com/office/drawing/2014/main" id="{A2259EAE-A96C-4E9E-86A1-912615934449}"/>
            </a:ext>
          </a:extLst>
        </xdr:cNvPr>
        <xdr:cNvSpPr>
          <a:spLocks noChangeArrowheads="1"/>
        </xdr:cNvSpPr>
      </xdr:nvSpPr>
      <xdr:spPr bwMode="auto">
        <a:xfrm>
          <a:off x="3453765" y="1102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</xdr:row>
      <xdr:rowOff>104775</xdr:rowOff>
    </xdr:from>
    <xdr:ext cx="180975" cy="257175"/>
    <xdr:sp macro="" textlink="">
      <xdr:nvSpPr>
        <xdr:cNvPr id="104" name="Rectangle 17">
          <a:extLst>
            <a:ext uri="{FF2B5EF4-FFF2-40B4-BE49-F238E27FC236}">
              <a16:creationId xmlns:a16="http://schemas.microsoft.com/office/drawing/2014/main" id="{C9B36C35-CD9E-4471-83C6-EE9F47EB274C}"/>
            </a:ext>
          </a:extLst>
        </xdr:cNvPr>
        <xdr:cNvSpPr>
          <a:spLocks noChangeArrowheads="1"/>
        </xdr:cNvSpPr>
      </xdr:nvSpPr>
      <xdr:spPr bwMode="auto">
        <a:xfrm>
          <a:off x="3453765" y="1102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45</xdr:row>
      <xdr:rowOff>104775</xdr:rowOff>
    </xdr:from>
    <xdr:ext cx="180975" cy="257175"/>
    <xdr:sp macro="" textlink="">
      <xdr:nvSpPr>
        <xdr:cNvPr id="105" name="Rectangle 8">
          <a:extLst>
            <a:ext uri="{FF2B5EF4-FFF2-40B4-BE49-F238E27FC236}">
              <a16:creationId xmlns:a16="http://schemas.microsoft.com/office/drawing/2014/main" id="{1CB7E805-3292-4850-84DD-090F8A11CE8D}"/>
            </a:ext>
          </a:extLst>
        </xdr:cNvPr>
        <xdr:cNvSpPr>
          <a:spLocks noChangeArrowheads="1"/>
        </xdr:cNvSpPr>
      </xdr:nvSpPr>
      <xdr:spPr bwMode="auto">
        <a:xfrm>
          <a:off x="3453765" y="719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45</xdr:row>
      <xdr:rowOff>104775</xdr:rowOff>
    </xdr:from>
    <xdr:ext cx="180975" cy="257175"/>
    <xdr:sp macro="" textlink="">
      <xdr:nvSpPr>
        <xdr:cNvPr id="106" name="Rectangle 16">
          <a:extLst>
            <a:ext uri="{FF2B5EF4-FFF2-40B4-BE49-F238E27FC236}">
              <a16:creationId xmlns:a16="http://schemas.microsoft.com/office/drawing/2014/main" id="{0973FB72-EF4B-42AD-B0E6-278E6B713823}"/>
            </a:ext>
          </a:extLst>
        </xdr:cNvPr>
        <xdr:cNvSpPr>
          <a:spLocks noChangeArrowheads="1"/>
        </xdr:cNvSpPr>
      </xdr:nvSpPr>
      <xdr:spPr bwMode="auto">
        <a:xfrm>
          <a:off x="3453765" y="719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45</xdr:row>
      <xdr:rowOff>104775</xdr:rowOff>
    </xdr:from>
    <xdr:ext cx="180975" cy="257175"/>
    <xdr:sp macro="" textlink="">
      <xdr:nvSpPr>
        <xdr:cNvPr id="107" name="Rectangle 17">
          <a:extLst>
            <a:ext uri="{FF2B5EF4-FFF2-40B4-BE49-F238E27FC236}">
              <a16:creationId xmlns:a16="http://schemas.microsoft.com/office/drawing/2014/main" id="{3EDF227F-3B3D-4170-B6E8-E36839A9948D}"/>
            </a:ext>
          </a:extLst>
        </xdr:cNvPr>
        <xdr:cNvSpPr>
          <a:spLocks noChangeArrowheads="1"/>
        </xdr:cNvSpPr>
      </xdr:nvSpPr>
      <xdr:spPr bwMode="auto">
        <a:xfrm>
          <a:off x="3453765" y="719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45</xdr:row>
      <xdr:rowOff>104775</xdr:rowOff>
    </xdr:from>
    <xdr:ext cx="180975" cy="257175"/>
    <xdr:sp macro="" textlink="">
      <xdr:nvSpPr>
        <xdr:cNvPr id="108" name="Rectangle 8">
          <a:extLst>
            <a:ext uri="{FF2B5EF4-FFF2-40B4-BE49-F238E27FC236}">
              <a16:creationId xmlns:a16="http://schemas.microsoft.com/office/drawing/2014/main" id="{B534956B-B318-41A7-867B-DD82739869CA}"/>
            </a:ext>
          </a:extLst>
        </xdr:cNvPr>
        <xdr:cNvSpPr>
          <a:spLocks noChangeArrowheads="1"/>
        </xdr:cNvSpPr>
      </xdr:nvSpPr>
      <xdr:spPr bwMode="auto">
        <a:xfrm>
          <a:off x="3453765" y="719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09" name="Rectangle 8">
          <a:extLst>
            <a:ext uri="{FF2B5EF4-FFF2-40B4-BE49-F238E27FC236}">
              <a16:creationId xmlns:a16="http://schemas.microsoft.com/office/drawing/2014/main" id="{5972604F-2D4A-40B6-8E7E-2AC0C7C49712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0" name="Rectangle 16">
          <a:extLst>
            <a:ext uri="{FF2B5EF4-FFF2-40B4-BE49-F238E27FC236}">
              <a16:creationId xmlns:a16="http://schemas.microsoft.com/office/drawing/2014/main" id="{A248E808-D1F4-4A2B-9F89-64765A7BF905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1" name="Rectangle 17">
          <a:extLst>
            <a:ext uri="{FF2B5EF4-FFF2-40B4-BE49-F238E27FC236}">
              <a16:creationId xmlns:a16="http://schemas.microsoft.com/office/drawing/2014/main" id="{B569C1DA-90C6-47D4-BAA7-5B91EECD448B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2" name="Rectangle 8">
          <a:extLst>
            <a:ext uri="{FF2B5EF4-FFF2-40B4-BE49-F238E27FC236}">
              <a16:creationId xmlns:a16="http://schemas.microsoft.com/office/drawing/2014/main" id="{D07350BB-FC2B-466A-BF71-6A675BAFDBD4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3" name="Rectangle 16">
          <a:extLst>
            <a:ext uri="{FF2B5EF4-FFF2-40B4-BE49-F238E27FC236}">
              <a16:creationId xmlns:a16="http://schemas.microsoft.com/office/drawing/2014/main" id="{2DC75DEC-9505-4887-930D-29B205182BF8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4" name="Rectangle 17">
          <a:extLst>
            <a:ext uri="{FF2B5EF4-FFF2-40B4-BE49-F238E27FC236}">
              <a16:creationId xmlns:a16="http://schemas.microsoft.com/office/drawing/2014/main" id="{BFC7F890-556C-4A87-8036-35F56E38FA70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5" name="Rectangle 8">
          <a:extLst>
            <a:ext uri="{FF2B5EF4-FFF2-40B4-BE49-F238E27FC236}">
              <a16:creationId xmlns:a16="http://schemas.microsoft.com/office/drawing/2014/main" id="{9D15ABC2-F648-496E-92B7-A1C593EFF592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6" name="Rectangle 16">
          <a:extLst>
            <a:ext uri="{FF2B5EF4-FFF2-40B4-BE49-F238E27FC236}">
              <a16:creationId xmlns:a16="http://schemas.microsoft.com/office/drawing/2014/main" id="{5B3BDEE1-43E1-4200-A9EF-ED7550D99A92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7" name="Rectangle 17">
          <a:extLst>
            <a:ext uri="{FF2B5EF4-FFF2-40B4-BE49-F238E27FC236}">
              <a16:creationId xmlns:a16="http://schemas.microsoft.com/office/drawing/2014/main" id="{E5AD9C3E-3086-4D83-98BE-E8FD16215900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8" name="Rectangle 8">
          <a:extLst>
            <a:ext uri="{FF2B5EF4-FFF2-40B4-BE49-F238E27FC236}">
              <a16:creationId xmlns:a16="http://schemas.microsoft.com/office/drawing/2014/main" id="{7ECC63C3-2190-48F1-9DD7-63714CACC914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19" name="Rectangle 16">
          <a:extLst>
            <a:ext uri="{FF2B5EF4-FFF2-40B4-BE49-F238E27FC236}">
              <a16:creationId xmlns:a16="http://schemas.microsoft.com/office/drawing/2014/main" id="{2683A237-1AA3-4B0A-9057-08A02CD69C87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20" name="Rectangle 17">
          <a:extLst>
            <a:ext uri="{FF2B5EF4-FFF2-40B4-BE49-F238E27FC236}">
              <a16:creationId xmlns:a16="http://schemas.microsoft.com/office/drawing/2014/main" id="{58B7326A-D78C-4980-BC24-6BD547A761D8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21" name="Rectangle 8">
          <a:extLst>
            <a:ext uri="{FF2B5EF4-FFF2-40B4-BE49-F238E27FC236}">
              <a16:creationId xmlns:a16="http://schemas.microsoft.com/office/drawing/2014/main" id="{3B2CEA11-67E0-4134-AC38-A249D8524C34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22" name="Rectangle 16">
          <a:extLst>
            <a:ext uri="{FF2B5EF4-FFF2-40B4-BE49-F238E27FC236}">
              <a16:creationId xmlns:a16="http://schemas.microsoft.com/office/drawing/2014/main" id="{29BAAE18-60CA-4E0A-95BD-D70C5F6C871C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23" name="Rectangle 17">
          <a:extLst>
            <a:ext uri="{FF2B5EF4-FFF2-40B4-BE49-F238E27FC236}">
              <a16:creationId xmlns:a16="http://schemas.microsoft.com/office/drawing/2014/main" id="{EF43DBF3-4681-43C2-BE36-CE9927E5B768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24" name="Rectangle 8">
          <a:extLst>
            <a:ext uri="{FF2B5EF4-FFF2-40B4-BE49-F238E27FC236}">
              <a16:creationId xmlns:a16="http://schemas.microsoft.com/office/drawing/2014/main" id="{1FF9A680-54A5-4B16-98B2-749CEB6315B4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47</xdr:row>
      <xdr:rowOff>104775</xdr:rowOff>
    </xdr:from>
    <xdr:ext cx="180975" cy="257175"/>
    <xdr:sp macro="" textlink="">
      <xdr:nvSpPr>
        <xdr:cNvPr id="125" name="Rectangle 16">
          <a:extLst>
            <a:ext uri="{FF2B5EF4-FFF2-40B4-BE49-F238E27FC236}">
              <a16:creationId xmlns:a16="http://schemas.microsoft.com/office/drawing/2014/main" id="{E4CE3CDD-0D65-4A35-8174-B14801B9E57F}"/>
            </a:ext>
          </a:extLst>
        </xdr:cNvPr>
        <xdr:cNvSpPr>
          <a:spLocks noChangeArrowheads="1"/>
        </xdr:cNvSpPr>
      </xdr:nvSpPr>
      <xdr:spPr bwMode="auto">
        <a:xfrm>
          <a:off x="3453765" y="750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52</xdr:row>
      <xdr:rowOff>104775</xdr:rowOff>
    </xdr:from>
    <xdr:ext cx="180975" cy="257175"/>
    <xdr:sp macro="" textlink="">
      <xdr:nvSpPr>
        <xdr:cNvPr id="126" name="Rectangle 8">
          <a:extLst>
            <a:ext uri="{FF2B5EF4-FFF2-40B4-BE49-F238E27FC236}">
              <a16:creationId xmlns:a16="http://schemas.microsoft.com/office/drawing/2014/main" id="{7A2CC8D2-9C61-4246-BC26-F4A8D537F575}"/>
            </a:ext>
          </a:extLst>
        </xdr:cNvPr>
        <xdr:cNvSpPr>
          <a:spLocks noChangeArrowheads="1"/>
        </xdr:cNvSpPr>
      </xdr:nvSpPr>
      <xdr:spPr bwMode="auto">
        <a:xfrm>
          <a:off x="3453765" y="8265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52</xdr:row>
      <xdr:rowOff>104775</xdr:rowOff>
    </xdr:from>
    <xdr:ext cx="180975" cy="257175"/>
    <xdr:sp macro="" textlink="">
      <xdr:nvSpPr>
        <xdr:cNvPr id="127" name="Rectangle 16">
          <a:extLst>
            <a:ext uri="{FF2B5EF4-FFF2-40B4-BE49-F238E27FC236}">
              <a16:creationId xmlns:a16="http://schemas.microsoft.com/office/drawing/2014/main" id="{F23ED636-8C69-4B06-8869-DA3E73C474FF}"/>
            </a:ext>
          </a:extLst>
        </xdr:cNvPr>
        <xdr:cNvSpPr>
          <a:spLocks noChangeArrowheads="1"/>
        </xdr:cNvSpPr>
      </xdr:nvSpPr>
      <xdr:spPr bwMode="auto">
        <a:xfrm>
          <a:off x="3453765" y="8265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52</xdr:row>
      <xdr:rowOff>104775</xdr:rowOff>
    </xdr:from>
    <xdr:ext cx="180975" cy="257175"/>
    <xdr:sp macro="" textlink="">
      <xdr:nvSpPr>
        <xdr:cNvPr id="128" name="Rectangle 17">
          <a:extLst>
            <a:ext uri="{FF2B5EF4-FFF2-40B4-BE49-F238E27FC236}">
              <a16:creationId xmlns:a16="http://schemas.microsoft.com/office/drawing/2014/main" id="{AEF1D2D9-D161-4B1F-B45F-8B68C8A3F34F}"/>
            </a:ext>
          </a:extLst>
        </xdr:cNvPr>
        <xdr:cNvSpPr>
          <a:spLocks noChangeArrowheads="1"/>
        </xdr:cNvSpPr>
      </xdr:nvSpPr>
      <xdr:spPr bwMode="auto">
        <a:xfrm>
          <a:off x="3453765" y="8265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53</xdr:row>
      <xdr:rowOff>28575</xdr:rowOff>
    </xdr:from>
    <xdr:to>
      <xdr:col>6</xdr:col>
      <xdr:colOff>161925</xdr:colOff>
      <xdr:row>53</xdr:row>
      <xdr:rowOff>114300</xdr:rowOff>
    </xdr:to>
    <xdr:sp macro="" textlink="">
      <xdr:nvSpPr>
        <xdr:cNvPr id="129" name="WordArt 128">
          <a:extLst>
            <a:ext uri="{FF2B5EF4-FFF2-40B4-BE49-F238E27FC236}">
              <a16:creationId xmlns:a16="http://schemas.microsoft.com/office/drawing/2014/main" id="{E32A24E5-1C25-40C2-90CE-B197FCB441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83419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53</xdr:row>
      <xdr:rowOff>104775</xdr:rowOff>
    </xdr:from>
    <xdr:ext cx="180975" cy="257175"/>
    <xdr:sp macro="" textlink="">
      <xdr:nvSpPr>
        <xdr:cNvPr id="130" name="Rectangle 8">
          <a:extLst>
            <a:ext uri="{FF2B5EF4-FFF2-40B4-BE49-F238E27FC236}">
              <a16:creationId xmlns:a16="http://schemas.microsoft.com/office/drawing/2014/main" id="{B43E234E-594D-4357-8798-F8C5401B1FC3}"/>
            </a:ext>
          </a:extLst>
        </xdr:cNvPr>
        <xdr:cNvSpPr>
          <a:spLocks noChangeArrowheads="1"/>
        </xdr:cNvSpPr>
      </xdr:nvSpPr>
      <xdr:spPr bwMode="auto">
        <a:xfrm>
          <a:off x="3453765" y="8418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53</xdr:row>
      <xdr:rowOff>104775</xdr:rowOff>
    </xdr:from>
    <xdr:ext cx="180975" cy="257175"/>
    <xdr:sp macro="" textlink="">
      <xdr:nvSpPr>
        <xdr:cNvPr id="131" name="Rectangle 16">
          <a:extLst>
            <a:ext uri="{FF2B5EF4-FFF2-40B4-BE49-F238E27FC236}">
              <a16:creationId xmlns:a16="http://schemas.microsoft.com/office/drawing/2014/main" id="{6A2605BA-37FB-4990-8A99-423C02DB8EE9}"/>
            </a:ext>
          </a:extLst>
        </xdr:cNvPr>
        <xdr:cNvSpPr>
          <a:spLocks noChangeArrowheads="1"/>
        </xdr:cNvSpPr>
      </xdr:nvSpPr>
      <xdr:spPr bwMode="auto">
        <a:xfrm>
          <a:off x="3453765" y="8418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54</xdr:row>
      <xdr:rowOff>28575</xdr:rowOff>
    </xdr:from>
    <xdr:to>
      <xdr:col>6</xdr:col>
      <xdr:colOff>161925</xdr:colOff>
      <xdr:row>54</xdr:row>
      <xdr:rowOff>114300</xdr:rowOff>
    </xdr:to>
    <xdr:sp macro="" textlink="">
      <xdr:nvSpPr>
        <xdr:cNvPr id="132" name="WordArt 128">
          <a:extLst>
            <a:ext uri="{FF2B5EF4-FFF2-40B4-BE49-F238E27FC236}">
              <a16:creationId xmlns:a16="http://schemas.microsoft.com/office/drawing/2014/main" id="{A6140853-3884-46FC-8AF4-13AF2EEBBF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84943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54</xdr:row>
      <xdr:rowOff>104775</xdr:rowOff>
    </xdr:from>
    <xdr:ext cx="180975" cy="257175"/>
    <xdr:sp macro="" textlink="">
      <xdr:nvSpPr>
        <xdr:cNvPr id="133" name="Rectangle 8">
          <a:extLst>
            <a:ext uri="{FF2B5EF4-FFF2-40B4-BE49-F238E27FC236}">
              <a16:creationId xmlns:a16="http://schemas.microsoft.com/office/drawing/2014/main" id="{C97E3B90-A1F4-4D7D-BC03-9F56140B6250}"/>
            </a:ext>
          </a:extLst>
        </xdr:cNvPr>
        <xdr:cNvSpPr>
          <a:spLocks noChangeArrowheads="1"/>
        </xdr:cNvSpPr>
      </xdr:nvSpPr>
      <xdr:spPr bwMode="auto">
        <a:xfrm>
          <a:off x="3453765" y="857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54</xdr:row>
      <xdr:rowOff>104775</xdr:rowOff>
    </xdr:from>
    <xdr:ext cx="180975" cy="257175"/>
    <xdr:sp macro="" textlink="">
      <xdr:nvSpPr>
        <xdr:cNvPr id="134" name="Rectangle 16">
          <a:extLst>
            <a:ext uri="{FF2B5EF4-FFF2-40B4-BE49-F238E27FC236}">
              <a16:creationId xmlns:a16="http://schemas.microsoft.com/office/drawing/2014/main" id="{13B49546-17A2-4FB6-8017-B838CC636079}"/>
            </a:ext>
          </a:extLst>
        </xdr:cNvPr>
        <xdr:cNvSpPr>
          <a:spLocks noChangeArrowheads="1"/>
        </xdr:cNvSpPr>
      </xdr:nvSpPr>
      <xdr:spPr bwMode="auto">
        <a:xfrm>
          <a:off x="3453765" y="857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54</xdr:row>
      <xdr:rowOff>104775</xdr:rowOff>
    </xdr:from>
    <xdr:ext cx="180975" cy="257175"/>
    <xdr:sp macro="" textlink="">
      <xdr:nvSpPr>
        <xdr:cNvPr id="135" name="Rectangle 17">
          <a:extLst>
            <a:ext uri="{FF2B5EF4-FFF2-40B4-BE49-F238E27FC236}">
              <a16:creationId xmlns:a16="http://schemas.microsoft.com/office/drawing/2014/main" id="{43E47139-3BA2-4983-94E1-50B03F70D448}"/>
            </a:ext>
          </a:extLst>
        </xdr:cNvPr>
        <xdr:cNvSpPr>
          <a:spLocks noChangeArrowheads="1"/>
        </xdr:cNvSpPr>
      </xdr:nvSpPr>
      <xdr:spPr bwMode="auto">
        <a:xfrm>
          <a:off x="3453765" y="857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54</xdr:row>
      <xdr:rowOff>104775</xdr:rowOff>
    </xdr:from>
    <xdr:ext cx="180975" cy="257175"/>
    <xdr:sp macro="" textlink="">
      <xdr:nvSpPr>
        <xdr:cNvPr id="136" name="Rectangle 8">
          <a:extLst>
            <a:ext uri="{FF2B5EF4-FFF2-40B4-BE49-F238E27FC236}">
              <a16:creationId xmlns:a16="http://schemas.microsoft.com/office/drawing/2014/main" id="{5AB73C43-7327-4EC3-87D9-411534D6F86D}"/>
            </a:ext>
          </a:extLst>
        </xdr:cNvPr>
        <xdr:cNvSpPr>
          <a:spLocks noChangeArrowheads="1"/>
        </xdr:cNvSpPr>
      </xdr:nvSpPr>
      <xdr:spPr bwMode="auto">
        <a:xfrm>
          <a:off x="3453765" y="857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54</xdr:row>
      <xdr:rowOff>104775</xdr:rowOff>
    </xdr:from>
    <xdr:ext cx="180975" cy="257175"/>
    <xdr:sp macro="" textlink="">
      <xdr:nvSpPr>
        <xdr:cNvPr id="137" name="Rectangle 16">
          <a:extLst>
            <a:ext uri="{FF2B5EF4-FFF2-40B4-BE49-F238E27FC236}">
              <a16:creationId xmlns:a16="http://schemas.microsoft.com/office/drawing/2014/main" id="{5775416B-E08E-4E2A-BEB5-9B990AC41F39}"/>
            </a:ext>
          </a:extLst>
        </xdr:cNvPr>
        <xdr:cNvSpPr>
          <a:spLocks noChangeArrowheads="1"/>
        </xdr:cNvSpPr>
      </xdr:nvSpPr>
      <xdr:spPr bwMode="auto">
        <a:xfrm>
          <a:off x="3453765" y="857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54</xdr:row>
      <xdr:rowOff>104775</xdr:rowOff>
    </xdr:from>
    <xdr:ext cx="180975" cy="257175"/>
    <xdr:sp macro="" textlink="">
      <xdr:nvSpPr>
        <xdr:cNvPr id="138" name="Rectangle 17">
          <a:extLst>
            <a:ext uri="{FF2B5EF4-FFF2-40B4-BE49-F238E27FC236}">
              <a16:creationId xmlns:a16="http://schemas.microsoft.com/office/drawing/2014/main" id="{4B8E06DE-84E5-4C88-A489-72DC1CF09FE0}"/>
            </a:ext>
          </a:extLst>
        </xdr:cNvPr>
        <xdr:cNvSpPr>
          <a:spLocks noChangeArrowheads="1"/>
        </xdr:cNvSpPr>
      </xdr:nvSpPr>
      <xdr:spPr bwMode="auto">
        <a:xfrm>
          <a:off x="3453765" y="857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57</xdr:row>
      <xdr:rowOff>104775</xdr:rowOff>
    </xdr:from>
    <xdr:ext cx="180975" cy="257175"/>
    <xdr:sp macro="" textlink="">
      <xdr:nvSpPr>
        <xdr:cNvPr id="139" name="Rectangle 8">
          <a:extLst>
            <a:ext uri="{FF2B5EF4-FFF2-40B4-BE49-F238E27FC236}">
              <a16:creationId xmlns:a16="http://schemas.microsoft.com/office/drawing/2014/main" id="{3FE97374-E70D-4A4A-89D7-910D21028481}"/>
            </a:ext>
          </a:extLst>
        </xdr:cNvPr>
        <xdr:cNvSpPr>
          <a:spLocks noChangeArrowheads="1"/>
        </xdr:cNvSpPr>
      </xdr:nvSpPr>
      <xdr:spPr bwMode="auto">
        <a:xfrm>
          <a:off x="3453765" y="902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57</xdr:row>
      <xdr:rowOff>104775</xdr:rowOff>
    </xdr:from>
    <xdr:ext cx="180975" cy="257175"/>
    <xdr:sp macro="" textlink="">
      <xdr:nvSpPr>
        <xdr:cNvPr id="140" name="Rectangle 16">
          <a:extLst>
            <a:ext uri="{FF2B5EF4-FFF2-40B4-BE49-F238E27FC236}">
              <a16:creationId xmlns:a16="http://schemas.microsoft.com/office/drawing/2014/main" id="{977E1B62-69CB-43E2-B865-371E755F183C}"/>
            </a:ext>
          </a:extLst>
        </xdr:cNvPr>
        <xdr:cNvSpPr>
          <a:spLocks noChangeArrowheads="1"/>
        </xdr:cNvSpPr>
      </xdr:nvSpPr>
      <xdr:spPr bwMode="auto">
        <a:xfrm>
          <a:off x="3453765" y="902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57</xdr:row>
      <xdr:rowOff>104775</xdr:rowOff>
    </xdr:from>
    <xdr:ext cx="180975" cy="257175"/>
    <xdr:sp macro="" textlink="">
      <xdr:nvSpPr>
        <xdr:cNvPr id="141" name="Rectangle 17">
          <a:extLst>
            <a:ext uri="{FF2B5EF4-FFF2-40B4-BE49-F238E27FC236}">
              <a16:creationId xmlns:a16="http://schemas.microsoft.com/office/drawing/2014/main" id="{55B4952D-3391-45B0-B317-D951275FBDF3}"/>
            </a:ext>
          </a:extLst>
        </xdr:cNvPr>
        <xdr:cNvSpPr>
          <a:spLocks noChangeArrowheads="1"/>
        </xdr:cNvSpPr>
      </xdr:nvSpPr>
      <xdr:spPr bwMode="auto">
        <a:xfrm>
          <a:off x="3453765" y="902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0</xdr:rowOff>
    </xdr:from>
    <xdr:ext cx="180975" cy="257175"/>
    <xdr:sp macro="" textlink="">
      <xdr:nvSpPr>
        <xdr:cNvPr id="142" name="Rectangle 8">
          <a:extLst>
            <a:ext uri="{FF2B5EF4-FFF2-40B4-BE49-F238E27FC236}">
              <a16:creationId xmlns:a16="http://schemas.microsoft.com/office/drawing/2014/main" id="{BA4C16B5-4E66-4A22-995D-F8CB118D75EF}"/>
            </a:ext>
          </a:extLst>
        </xdr:cNvPr>
        <xdr:cNvSpPr>
          <a:spLocks noChangeArrowheads="1"/>
        </xdr:cNvSpPr>
      </xdr:nvSpPr>
      <xdr:spPr bwMode="auto">
        <a:xfrm>
          <a:off x="3453765" y="3286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0</xdr:rowOff>
    </xdr:from>
    <xdr:ext cx="180975" cy="257175"/>
    <xdr:sp macro="" textlink="">
      <xdr:nvSpPr>
        <xdr:cNvPr id="143" name="Rectangle 16">
          <a:extLst>
            <a:ext uri="{FF2B5EF4-FFF2-40B4-BE49-F238E27FC236}">
              <a16:creationId xmlns:a16="http://schemas.microsoft.com/office/drawing/2014/main" id="{BDAC39AF-C758-4BAF-A542-D73159A2180D}"/>
            </a:ext>
          </a:extLst>
        </xdr:cNvPr>
        <xdr:cNvSpPr>
          <a:spLocks noChangeArrowheads="1"/>
        </xdr:cNvSpPr>
      </xdr:nvSpPr>
      <xdr:spPr bwMode="auto">
        <a:xfrm>
          <a:off x="3453765" y="3286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0</xdr:rowOff>
    </xdr:from>
    <xdr:ext cx="180975" cy="257175"/>
    <xdr:sp macro="" textlink="">
      <xdr:nvSpPr>
        <xdr:cNvPr id="144" name="Rectangle 17">
          <a:extLst>
            <a:ext uri="{FF2B5EF4-FFF2-40B4-BE49-F238E27FC236}">
              <a16:creationId xmlns:a16="http://schemas.microsoft.com/office/drawing/2014/main" id="{0AB09270-3CEA-43A0-AC42-6D99764ED2CA}"/>
            </a:ext>
          </a:extLst>
        </xdr:cNvPr>
        <xdr:cNvSpPr>
          <a:spLocks noChangeArrowheads="1"/>
        </xdr:cNvSpPr>
      </xdr:nvSpPr>
      <xdr:spPr bwMode="auto">
        <a:xfrm>
          <a:off x="3453765" y="3286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0</xdr:rowOff>
    </xdr:from>
    <xdr:ext cx="180975" cy="257175"/>
    <xdr:sp macro="" textlink="">
      <xdr:nvSpPr>
        <xdr:cNvPr id="145" name="Rectangle 8">
          <a:extLst>
            <a:ext uri="{FF2B5EF4-FFF2-40B4-BE49-F238E27FC236}">
              <a16:creationId xmlns:a16="http://schemas.microsoft.com/office/drawing/2014/main" id="{39D96CEE-A4C9-4790-A394-7D92D34FC6F0}"/>
            </a:ext>
          </a:extLst>
        </xdr:cNvPr>
        <xdr:cNvSpPr>
          <a:spLocks noChangeArrowheads="1"/>
        </xdr:cNvSpPr>
      </xdr:nvSpPr>
      <xdr:spPr bwMode="auto">
        <a:xfrm>
          <a:off x="3453765" y="3286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0</xdr:rowOff>
    </xdr:from>
    <xdr:ext cx="180975" cy="257175"/>
    <xdr:sp macro="" textlink="">
      <xdr:nvSpPr>
        <xdr:cNvPr id="146" name="Rectangle 16">
          <a:extLst>
            <a:ext uri="{FF2B5EF4-FFF2-40B4-BE49-F238E27FC236}">
              <a16:creationId xmlns:a16="http://schemas.microsoft.com/office/drawing/2014/main" id="{1CB12158-446C-4F59-AB08-536027C682D9}"/>
            </a:ext>
          </a:extLst>
        </xdr:cNvPr>
        <xdr:cNvSpPr>
          <a:spLocks noChangeArrowheads="1"/>
        </xdr:cNvSpPr>
      </xdr:nvSpPr>
      <xdr:spPr bwMode="auto">
        <a:xfrm>
          <a:off x="3453765" y="3286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0</xdr:rowOff>
    </xdr:from>
    <xdr:ext cx="180975" cy="257175"/>
    <xdr:sp macro="" textlink="">
      <xdr:nvSpPr>
        <xdr:cNvPr id="147" name="Rectangle 17">
          <a:extLst>
            <a:ext uri="{FF2B5EF4-FFF2-40B4-BE49-F238E27FC236}">
              <a16:creationId xmlns:a16="http://schemas.microsoft.com/office/drawing/2014/main" id="{DF37E032-BF89-48B2-8B92-4276240721E0}"/>
            </a:ext>
          </a:extLst>
        </xdr:cNvPr>
        <xdr:cNvSpPr>
          <a:spLocks noChangeArrowheads="1"/>
        </xdr:cNvSpPr>
      </xdr:nvSpPr>
      <xdr:spPr bwMode="auto">
        <a:xfrm>
          <a:off x="3453765" y="3286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48" name="Rectangle 8">
          <a:extLst>
            <a:ext uri="{FF2B5EF4-FFF2-40B4-BE49-F238E27FC236}">
              <a16:creationId xmlns:a16="http://schemas.microsoft.com/office/drawing/2014/main" id="{B6E0CC64-7C08-4493-8324-BC7FC80905BA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49" name="Rectangle 16">
          <a:extLst>
            <a:ext uri="{FF2B5EF4-FFF2-40B4-BE49-F238E27FC236}">
              <a16:creationId xmlns:a16="http://schemas.microsoft.com/office/drawing/2014/main" id="{327D7EDF-70AE-4B6A-908C-FCA4A118EB74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0" name="Rectangle 17">
          <a:extLst>
            <a:ext uri="{FF2B5EF4-FFF2-40B4-BE49-F238E27FC236}">
              <a16:creationId xmlns:a16="http://schemas.microsoft.com/office/drawing/2014/main" id="{2818FD88-B805-4457-87E0-9873BACABBD1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1" name="Rectangle 8">
          <a:extLst>
            <a:ext uri="{FF2B5EF4-FFF2-40B4-BE49-F238E27FC236}">
              <a16:creationId xmlns:a16="http://schemas.microsoft.com/office/drawing/2014/main" id="{FB1EC269-D8DB-44F7-92C3-9787E5546142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2" name="Rectangle 16">
          <a:extLst>
            <a:ext uri="{FF2B5EF4-FFF2-40B4-BE49-F238E27FC236}">
              <a16:creationId xmlns:a16="http://schemas.microsoft.com/office/drawing/2014/main" id="{4E4BAD71-0905-40BD-9984-3E50050EF9B5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3" name="Rectangle 17">
          <a:extLst>
            <a:ext uri="{FF2B5EF4-FFF2-40B4-BE49-F238E27FC236}">
              <a16:creationId xmlns:a16="http://schemas.microsoft.com/office/drawing/2014/main" id="{80BC87FE-B74C-43B0-B4C4-612A3E8EE83D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4" name="Rectangle 8">
          <a:extLst>
            <a:ext uri="{FF2B5EF4-FFF2-40B4-BE49-F238E27FC236}">
              <a16:creationId xmlns:a16="http://schemas.microsoft.com/office/drawing/2014/main" id="{575FD841-B095-4A65-8409-EE4DEE705DB2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5" name="Rectangle 16">
          <a:extLst>
            <a:ext uri="{FF2B5EF4-FFF2-40B4-BE49-F238E27FC236}">
              <a16:creationId xmlns:a16="http://schemas.microsoft.com/office/drawing/2014/main" id="{AF43A084-2373-4350-8F7E-D687F37DA715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6" name="Rectangle 17">
          <a:extLst>
            <a:ext uri="{FF2B5EF4-FFF2-40B4-BE49-F238E27FC236}">
              <a16:creationId xmlns:a16="http://schemas.microsoft.com/office/drawing/2014/main" id="{C69E1455-568E-4C99-989B-EDE08B28EAA7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7" name="Rectangle 8">
          <a:extLst>
            <a:ext uri="{FF2B5EF4-FFF2-40B4-BE49-F238E27FC236}">
              <a16:creationId xmlns:a16="http://schemas.microsoft.com/office/drawing/2014/main" id="{FA73DE65-06CD-4D24-B844-FAF7DD86EFAC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8" name="Rectangle 16">
          <a:extLst>
            <a:ext uri="{FF2B5EF4-FFF2-40B4-BE49-F238E27FC236}">
              <a16:creationId xmlns:a16="http://schemas.microsoft.com/office/drawing/2014/main" id="{041206ED-1CDD-4C6E-9D34-D60B63620B16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59" name="Rectangle 17">
          <a:extLst>
            <a:ext uri="{FF2B5EF4-FFF2-40B4-BE49-F238E27FC236}">
              <a16:creationId xmlns:a16="http://schemas.microsoft.com/office/drawing/2014/main" id="{91C31A64-B616-4696-BACE-CA71F323C446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60" name="Rectangle 8">
          <a:extLst>
            <a:ext uri="{FF2B5EF4-FFF2-40B4-BE49-F238E27FC236}">
              <a16:creationId xmlns:a16="http://schemas.microsoft.com/office/drawing/2014/main" id="{AF50CA2D-9C29-4F5C-A378-8A5BB4B97266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61" name="Rectangle 16">
          <a:extLst>
            <a:ext uri="{FF2B5EF4-FFF2-40B4-BE49-F238E27FC236}">
              <a16:creationId xmlns:a16="http://schemas.microsoft.com/office/drawing/2014/main" id="{942272CF-6A31-4A66-86A0-935CD31D8A04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62" name="Rectangle 17">
          <a:extLst>
            <a:ext uri="{FF2B5EF4-FFF2-40B4-BE49-F238E27FC236}">
              <a16:creationId xmlns:a16="http://schemas.microsoft.com/office/drawing/2014/main" id="{C5D0B8F0-ED29-4586-B45E-027313D880EC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63" name="Rectangle 8">
          <a:extLst>
            <a:ext uri="{FF2B5EF4-FFF2-40B4-BE49-F238E27FC236}">
              <a16:creationId xmlns:a16="http://schemas.microsoft.com/office/drawing/2014/main" id="{B6AD17F4-96AD-4461-AF5E-D8D170C7EC23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64" name="Rectangle 16">
          <a:extLst>
            <a:ext uri="{FF2B5EF4-FFF2-40B4-BE49-F238E27FC236}">
              <a16:creationId xmlns:a16="http://schemas.microsoft.com/office/drawing/2014/main" id="{CC8EEC98-DC36-4596-93A2-CE7BBC59943F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20</xdr:row>
      <xdr:rowOff>104775</xdr:rowOff>
    </xdr:from>
    <xdr:ext cx="180975" cy="257175"/>
    <xdr:sp macro="" textlink="">
      <xdr:nvSpPr>
        <xdr:cNvPr id="165" name="Rectangle 17">
          <a:extLst>
            <a:ext uri="{FF2B5EF4-FFF2-40B4-BE49-F238E27FC236}">
              <a16:creationId xmlns:a16="http://schemas.microsoft.com/office/drawing/2014/main" id="{01B1B026-0342-4C7E-A9D2-35675C84CB35}"/>
            </a:ext>
          </a:extLst>
        </xdr:cNvPr>
        <xdr:cNvSpPr>
          <a:spLocks noChangeArrowheads="1"/>
        </xdr:cNvSpPr>
      </xdr:nvSpPr>
      <xdr:spPr bwMode="auto">
        <a:xfrm>
          <a:off x="3453765" y="338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66" name="Rectangle 8">
          <a:extLst>
            <a:ext uri="{FF2B5EF4-FFF2-40B4-BE49-F238E27FC236}">
              <a16:creationId xmlns:a16="http://schemas.microsoft.com/office/drawing/2014/main" id="{979F4FEB-DCDA-40E3-BF72-FC57E5588C4B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67" name="Rectangle 16">
          <a:extLst>
            <a:ext uri="{FF2B5EF4-FFF2-40B4-BE49-F238E27FC236}">
              <a16:creationId xmlns:a16="http://schemas.microsoft.com/office/drawing/2014/main" id="{A23F559E-C927-4309-8491-71362EA156B2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68" name="Rectangle 17">
          <a:extLst>
            <a:ext uri="{FF2B5EF4-FFF2-40B4-BE49-F238E27FC236}">
              <a16:creationId xmlns:a16="http://schemas.microsoft.com/office/drawing/2014/main" id="{9D0F42C4-904C-4617-96B7-A3602CE6B18E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69" name="Rectangle 8">
          <a:extLst>
            <a:ext uri="{FF2B5EF4-FFF2-40B4-BE49-F238E27FC236}">
              <a16:creationId xmlns:a16="http://schemas.microsoft.com/office/drawing/2014/main" id="{11D11426-D1E3-4062-9E64-6EC7F652FE9D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70" name="Rectangle 16">
          <a:extLst>
            <a:ext uri="{FF2B5EF4-FFF2-40B4-BE49-F238E27FC236}">
              <a16:creationId xmlns:a16="http://schemas.microsoft.com/office/drawing/2014/main" id="{5533A5D6-8D28-4F44-84BE-D69B2BE4F13E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71" name="Rectangle 17">
          <a:extLst>
            <a:ext uri="{FF2B5EF4-FFF2-40B4-BE49-F238E27FC236}">
              <a16:creationId xmlns:a16="http://schemas.microsoft.com/office/drawing/2014/main" id="{2AE72E66-190A-4CE2-BFAD-B6B907B04D43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72" name="Rectangle 8">
          <a:extLst>
            <a:ext uri="{FF2B5EF4-FFF2-40B4-BE49-F238E27FC236}">
              <a16:creationId xmlns:a16="http://schemas.microsoft.com/office/drawing/2014/main" id="{7E15AF23-3BC6-4089-95FF-B20F8FA83784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73" name="Rectangle 16">
          <a:extLst>
            <a:ext uri="{FF2B5EF4-FFF2-40B4-BE49-F238E27FC236}">
              <a16:creationId xmlns:a16="http://schemas.microsoft.com/office/drawing/2014/main" id="{E914A43D-90DE-40D9-BE1F-E05910FE6DB1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74" name="Rectangle 17">
          <a:extLst>
            <a:ext uri="{FF2B5EF4-FFF2-40B4-BE49-F238E27FC236}">
              <a16:creationId xmlns:a16="http://schemas.microsoft.com/office/drawing/2014/main" id="{BBA6E525-C229-4115-A7D7-EC0649A1EAA5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75" name="Rectangle 8">
          <a:extLst>
            <a:ext uri="{FF2B5EF4-FFF2-40B4-BE49-F238E27FC236}">
              <a16:creationId xmlns:a16="http://schemas.microsoft.com/office/drawing/2014/main" id="{C2080B14-BBB7-400F-A23F-7A55F93ED088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76" name="Rectangle 16">
          <a:extLst>
            <a:ext uri="{FF2B5EF4-FFF2-40B4-BE49-F238E27FC236}">
              <a16:creationId xmlns:a16="http://schemas.microsoft.com/office/drawing/2014/main" id="{F02AF154-D795-4F26-ACB5-CD42D52BCEE6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59</xdr:row>
      <xdr:rowOff>0</xdr:rowOff>
    </xdr:from>
    <xdr:ext cx="180975" cy="257175"/>
    <xdr:sp macro="" textlink="">
      <xdr:nvSpPr>
        <xdr:cNvPr id="177" name="Rectangle 17">
          <a:extLst>
            <a:ext uri="{FF2B5EF4-FFF2-40B4-BE49-F238E27FC236}">
              <a16:creationId xmlns:a16="http://schemas.microsoft.com/office/drawing/2014/main" id="{9370498B-6323-4D09-B398-6F4C61E6D269}"/>
            </a:ext>
          </a:extLst>
        </xdr:cNvPr>
        <xdr:cNvSpPr>
          <a:spLocks noChangeArrowheads="1"/>
        </xdr:cNvSpPr>
      </xdr:nvSpPr>
      <xdr:spPr bwMode="auto">
        <a:xfrm>
          <a:off x="3453765" y="9229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0</xdr:rowOff>
    </xdr:from>
    <xdr:ext cx="180975" cy="257175"/>
    <xdr:sp macro="" textlink="">
      <xdr:nvSpPr>
        <xdr:cNvPr id="178" name="Rectangle 8">
          <a:extLst>
            <a:ext uri="{FF2B5EF4-FFF2-40B4-BE49-F238E27FC236}">
              <a16:creationId xmlns:a16="http://schemas.microsoft.com/office/drawing/2014/main" id="{F7ABFA92-5064-418F-AC77-E15F3D8B42A6}"/>
            </a:ext>
          </a:extLst>
        </xdr:cNvPr>
        <xdr:cNvSpPr>
          <a:spLocks noChangeArrowheads="1"/>
        </xdr:cNvSpPr>
      </xdr:nvSpPr>
      <xdr:spPr bwMode="auto">
        <a:xfrm>
          <a:off x="3453765" y="9382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0</xdr:rowOff>
    </xdr:from>
    <xdr:ext cx="180975" cy="257175"/>
    <xdr:sp macro="" textlink="">
      <xdr:nvSpPr>
        <xdr:cNvPr id="179" name="Rectangle 16">
          <a:extLst>
            <a:ext uri="{FF2B5EF4-FFF2-40B4-BE49-F238E27FC236}">
              <a16:creationId xmlns:a16="http://schemas.microsoft.com/office/drawing/2014/main" id="{DA141884-3BCB-4B83-8044-67505C03F30B}"/>
            </a:ext>
          </a:extLst>
        </xdr:cNvPr>
        <xdr:cNvSpPr>
          <a:spLocks noChangeArrowheads="1"/>
        </xdr:cNvSpPr>
      </xdr:nvSpPr>
      <xdr:spPr bwMode="auto">
        <a:xfrm>
          <a:off x="3453765" y="9382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0</xdr:rowOff>
    </xdr:from>
    <xdr:ext cx="180975" cy="257175"/>
    <xdr:sp macro="" textlink="">
      <xdr:nvSpPr>
        <xdr:cNvPr id="180" name="Rectangle 17">
          <a:extLst>
            <a:ext uri="{FF2B5EF4-FFF2-40B4-BE49-F238E27FC236}">
              <a16:creationId xmlns:a16="http://schemas.microsoft.com/office/drawing/2014/main" id="{B4AAB3B4-F646-469B-AEE1-6B41598EC8A8}"/>
            </a:ext>
          </a:extLst>
        </xdr:cNvPr>
        <xdr:cNvSpPr>
          <a:spLocks noChangeArrowheads="1"/>
        </xdr:cNvSpPr>
      </xdr:nvSpPr>
      <xdr:spPr bwMode="auto">
        <a:xfrm>
          <a:off x="3453765" y="9382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60</xdr:row>
      <xdr:rowOff>28575</xdr:rowOff>
    </xdr:from>
    <xdr:to>
      <xdr:col>6</xdr:col>
      <xdr:colOff>161925</xdr:colOff>
      <xdr:row>60</xdr:row>
      <xdr:rowOff>114300</xdr:rowOff>
    </xdr:to>
    <xdr:sp macro="" textlink="">
      <xdr:nvSpPr>
        <xdr:cNvPr id="181" name="WordArt 128">
          <a:extLst>
            <a:ext uri="{FF2B5EF4-FFF2-40B4-BE49-F238E27FC236}">
              <a16:creationId xmlns:a16="http://schemas.microsoft.com/office/drawing/2014/main" id="{F86A934C-1269-4C2E-AAB8-1B752B9D01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9408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64</xdr:row>
      <xdr:rowOff>0</xdr:rowOff>
    </xdr:from>
    <xdr:ext cx="180975" cy="257175"/>
    <xdr:sp macro="" textlink="">
      <xdr:nvSpPr>
        <xdr:cNvPr id="182" name="Rectangle 8">
          <a:extLst>
            <a:ext uri="{FF2B5EF4-FFF2-40B4-BE49-F238E27FC236}">
              <a16:creationId xmlns:a16="http://schemas.microsoft.com/office/drawing/2014/main" id="{F3804A26-B235-4449-99D1-59B62C18E346}"/>
            </a:ext>
          </a:extLst>
        </xdr:cNvPr>
        <xdr:cNvSpPr>
          <a:spLocks noChangeArrowheads="1"/>
        </xdr:cNvSpPr>
      </xdr:nvSpPr>
      <xdr:spPr bwMode="auto">
        <a:xfrm>
          <a:off x="3453765" y="9991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64</xdr:row>
      <xdr:rowOff>0</xdr:rowOff>
    </xdr:from>
    <xdr:ext cx="180975" cy="257175"/>
    <xdr:sp macro="" textlink="">
      <xdr:nvSpPr>
        <xdr:cNvPr id="183" name="Rectangle 16">
          <a:extLst>
            <a:ext uri="{FF2B5EF4-FFF2-40B4-BE49-F238E27FC236}">
              <a16:creationId xmlns:a16="http://schemas.microsoft.com/office/drawing/2014/main" id="{B88F162D-FF7F-439E-AED0-9383898661C0}"/>
            </a:ext>
          </a:extLst>
        </xdr:cNvPr>
        <xdr:cNvSpPr>
          <a:spLocks noChangeArrowheads="1"/>
        </xdr:cNvSpPr>
      </xdr:nvSpPr>
      <xdr:spPr bwMode="auto">
        <a:xfrm>
          <a:off x="3453765" y="9991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64</xdr:row>
      <xdr:rowOff>0</xdr:rowOff>
    </xdr:from>
    <xdr:ext cx="180975" cy="257175"/>
    <xdr:sp macro="" textlink="">
      <xdr:nvSpPr>
        <xdr:cNvPr id="184" name="Rectangle 17">
          <a:extLst>
            <a:ext uri="{FF2B5EF4-FFF2-40B4-BE49-F238E27FC236}">
              <a16:creationId xmlns:a16="http://schemas.microsoft.com/office/drawing/2014/main" id="{D7A5D898-230F-4D9F-B518-AB3342C38822}"/>
            </a:ext>
          </a:extLst>
        </xdr:cNvPr>
        <xdr:cNvSpPr>
          <a:spLocks noChangeArrowheads="1"/>
        </xdr:cNvSpPr>
      </xdr:nvSpPr>
      <xdr:spPr bwMode="auto">
        <a:xfrm>
          <a:off x="3453765" y="99917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64</xdr:row>
      <xdr:rowOff>28575</xdr:rowOff>
    </xdr:from>
    <xdr:to>
      <xdr:col>6</xdr:col>
      <xdr:colOff>161925</xdr:colOff>
      <xdr:row>64</xdr:row>
      <xdr:rowOff>114300</xdr:rowOff>
    </xdr:to>
    <xdr:sp macro="" textlink="">
      <xdr:nvSpPr>
        <xdr:cNvPr id="185" name="WordArt 128">
          <a:extLst>
            <a:ext uri="{FF2B5EF4-FFF2-40B4-BE49-F238E27FC236}">
              <a16:creationId xmlns:a16="http://schemas.microsoft.com/office/drawing/2014/main" id="{2709224E-00D2-4119-A8FE-B03C7A4E2A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100183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64</xdr:row>
      <xdr:rowOff>104775</xdr:rowOff>
    </xdr:from>
    <xdr:ext cx="180975" cy="257175"/>
    <xdr:sp macro="" textlink="">
      <xdr:nvSpPr>
        <xdr:cNvPr id="186" name="Rectangle 8">
          <a:extLst>
            <a:ext uri="{FF2B5EF4-FFF2-40B4-BE49-F238E27FC236}">
              <a16:creationId xmlns:a16="http://schemas.microsoft.com/office/drawing/2014/main" id="{6A859457-4983-441C-89B8-61FF0C0B37CB}"/>
            </a:ext>
          </a:extLst>
        </xdr:cNvPr>
        <xdr:cNvSpPr>
          <a:spLocks noChangeArrowheads="1"/>
        </xdr:cNvSpPr>
      </xdr:nvSpPr>
      <xdr:spPr bwMode="auto">
        <a:xfrm>
          <a:off x="3453765" y="10094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64</xdr:row>
      <xdr:rowOff>104775</xdr:rowOff>
    </xdr:from>
    <xdr:ext cx="180975" cy="257175"/>
    <xdr:sp macro="" textlink="">
      <xdr:nvSpPr>
        <xdr:cNvPr id="187" name="Rectangle 16">
          <a:extLst>
            <a:ext uri="{FF2B5EF4-FFF2-40B4-BE49-F238E27FC236}">
              <a16:creationId xmlns:a16="http://schemas.microsoft.com/office/drawing/2014/main" id="{18EE18DB-9F67-463A-AD9B-05BC98D24DE2}"/>
            </a:ext>
          </a:extLst>
        </xdr:cNvPr>
        <xdr:cNvSpPr>
          <a:spLocks noChangeArrowheads="1"/>
        </xdr:cNvSpPr>
      </xdr:nvSpPr>
      <xdr:spPr bwMode="auto">
        <a:xfrm>
          <a:off x="3453765" y="10094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64</xdr:row>
      <xdr:rowOff>104775</xdr:rowOff>
    </xdr:from>
    <xdr:ext cx="180975" cy="257175"/>
    <xdr:sp macro="" textlink="">
      <xdr:nvSpPr>
        <xdr:cNvPr id="188" name="Rectangle 17">
          <a:extLst>
            <a:ext uri="{FF2B5EF4-FFF2-40B4-BE49-F238E27FC236}">
              <a16:creationId xmlns:a16="http://schemas.microsoft.com/office/drawing/2014/main" id="{021D52DF-CA0B-4D1F-910D-586CDB77F366}"/>
            </a:ext>
          </a:extLst>
        </xdr:cNvPr>
        <xdr:cNvSpPr>
          <a:spLocks noChangeArrowheads="1"/>
        </xdr:cNvSpPr>
      </xdr:nvSpPr>
      <xdr:spPr bwMode="auto">
        <a:xfrm>
          <a:off x="3453765" y="10094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65</xdr:row>
      <xdr:rowOff>28575</xdr:rowOff>
    </xdr:from>
    <xdr:to>
      <xdr:col>6</xdr:col>
      <xdr:colOff>161925</xdr:colOff>
      <xdr:row>65</xdr:row>
      <xdr:rowOff>114300</xdr:rowOff>
    </xdr:to>
    <xdr:sp macro="" textlink="">
      <xdr:nvSpPr>
        <xdr:cNvPr id="189" name="WordArt 128">
          <a:extLst>
            <a:ext uri="{FF2B5EF4-FFF2-40B4-BE49-F238E27FC236}">
              <a16:creationId xmlns:a16="http://schemas.microsoft.com/office/drawing/2014/main" id="{3B3E2111-880D-4D88-98BC-C1E9B14B72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10170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67</xdr:row>
      <xdr:rowOff>104775</xdr:rowOff>
    </xdr:from>
    <xdr:ext cx="180975" cy="257175"/>
    <xdr:sp macro="" textlink="">
      <xdr:nvSpPr>
        <xdr:cNvPr id="190" name="Rectangle 8">
          <a:extLst>
            <a:ext uri="{FF2B5EF4-FFF2-40B4-BE49-F238E27FC236}">
              <a16:creationId xmlns:a16="http://schemas.microsoft.com/office/drawing/2014/main" id="{B78A9694-ECD2-4B8E-AA46-61E340A35FFB}"/>
            </a:ext>
          </a:extLst>
        </xdr:cNvPr>
        <xdr:cNvSpPr>
          <a:spLocks noChangeArrowheads="1"/>
        </xdr:cNvSpPr>
      </xdr:nvSpPr>
      <xdr:spPr bwMode="auto">
        <a:xfrm>
          <a:off x="3453765" y="1055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67</xdr:row>
      <xdr:rowOff>104775</xdr:rowOff>
    </xdr:from>
    <xdr:ext cx="180975" cy="257175"/>
    <xdr:sp macro="" textlink="">
      <xdr:nvSpPr>
        <xdr:cNvPr id="191" name="Rectangle 16">
          <a:extLst>
            <a:ext uri="{FF2B5EF4-FFF2-40B4-BE49-F238E27FC236}">
              <a16:creationId xmlns:a16="http://schemas.microsoft.com/office/drawing/2014/main" id="{D2D21B43-8D73-4AF2-A87A-9775C432C105}"/>
            </a:ext>
          </a:extLst>
        </xdr:cNvPr>
        <xdr:cNvSpPr>
          <a:spLocks noChangeArrowheads="1"/>
        </xdr:cNvSpPr>
      </xdr:nvSpPr>
      <xdr:spPr bwMode="auto">
        <a:xfrm>
          <a:off x="3453765" y="1055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67</xdr:row>
      <xdr:rowOff>104775</xdr:rowOff>
    </xdr:from>
    <xdr:ext cx="180975" cy="257175"/>
    <xdr:sp macro="" textlink="">
      <xdr:nvSpPr>
        <xdr:cNvPr id="192" name="Rectangle 17">
          <a:extLst>
            <a:ext uri="{FF2B5EF4-FFF2-40B4-BE49-F238E27FC236}">
              <a16:creationId xmlns:a16="http://schemas.microsoft.com/office/drawing/2014/main" id="{926F9FBB-76BE-4D9B-9625-369D03CE2BAA}"/>
            </a:ext>
          </a:extLst>
        </xdr:cNvPr>
        <xdr:cNvSpPr>
          <a:spLocks noChangeArrowheads="1"/>
        </xdr:cNvSpPr>
      </xdr:nvSpPr>
      <xdr:spPr bwMode="auto">
        <a:xfrm>
          <a:off x="3453765" y="1055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67</xdr:row>
      <xdr:rowOff>104775</xdr:rowOff>
    </xdr:from>
    <xdr:ext cx="180975" cy="257175"/>
    <xdr:sp macro="" textlink="">
      <xdr:nvSpPr>
        <xdr:cNvPr id="193" name="Rectangle 8">
          <a:extLst>
            <a:ext uri="{FF2B5EF4-FFF2-40B4-BE49-F238E27FC236}">
              <a16:creationId xmlns:a16="http://schemas.microsoft.com/office/drawing/2014/main" id="{93399B59-2E67-47F9-BE08-B8E29CCE9723}"/>
            </a:ext>
          </a:extLst>
        </xdr:cNvPr>
        <xdr:cNvSpPr>
          <a:spLocks noChangeArrowheads="1"/>
        </xdr:cNvSpPr>
      </xdr:nvSpPr>
      <xdr:spPr bwMode="auto">
        <a:xfrm>
          <a:off x="3453765" y="1055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67</xdr:row>
      <xdr:rowOff>104775</xdr:rowOff>
    </xdr:from>
    <xdr:ext cx="180975" cy="257175"/>
    <xdr:sp macro="" textlink="">
      <xdr:nvSpPr>
        <xdr:cNvPr id="194" name="Rectangle 16">
          <a:extLst>
            <a:ext uri="{FF2B5EF4-FFF2-40B4-BE49-F238E27FC236}">
              <a16:creationId xmlns:a16="http://schemas.microsoft.com/office/drawing/2014/main" id="{A7582A78-5BC6-4E03-9E64-0DBC254C8BE5}"/>
            </a:ext>
          </a:extLst>
        </xdr:cNvPr>
        <xdr:cNvSpPr>
          <a:spLocks noChangeArrowheads="1"/>
        </xdr:cNvSpPr>
      </xdr:nvSpPr>
      <xdr:spPr bwMode="auto">
        <a:xfrm>
          <a:off x="3453765" y="1055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67</xdr:row>
      <xdr:rowOff>104775</xdr:rowOff>
    </xdr:from>
    <xdr:ext cx="180975" cy="257175"/>
    <xdr:sp macro="" textlink="">
      <xdr:nvSpPr>
        <xdr:cNvPr id="195" name="Rectangle 17">
          <a:extLst>
            <a:ext uri="{FF2B5EF4-FFF2-40B4-BE49-F238E27FC236}">
              <a16:creationId xmlns:a16="http://schemas.microsoft.com/office/drawing/2014/main" id="{19AAE3B6-E811-4B0D-9E85-565D0F0C1200}"/>
            </a:ext>
          </a:extLst>
        </xdr:cNvPr>
        <xdr:cNvSpPr>
          <a:spLocks noChangeArrowheads="1"/>
        </xdr:cNvSpPr>
      </xdr:nvSpPr>
      <xdr:spPr bwMode="auto">
        <a:xfrm>
          <a:off x="3453765" y="1055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69</xdr:row>
      <xdr:rowOff>104775</xdr:rowOff>
    </xdr:from>
    <xdr:ext cx="180975" cy="257175"/>
    <xdr:sp macro="" textlink="">
      <xdr:nvSpPr>
        <xdr:cNvPr id="196" name="Rectangle 8">
          <a:extLst>
            <a:ext uri="{FF2B5EF4-FFF2-40B4-BE49-F238E27FC236}">
              <a16:creationId xmlns:a16="http://schemas.microsoft.com/office/drawing/2014/main" id="{297DD1E5-5A17-4697-91D6-A70F3320879E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69</xdr:row>
      <xdr:rowOff>104775</xdr:rowOff>
    </xdr:from>
    <xdr:ext cx="180975" cy="257175"/>
    <xdr:sp macro="" textlink="">
      <xdr:nvSpPr>
        <xdr:cNvPr id="197" name="Rectangle 16">
          <a:extLst>
            <a:ext uri="{FF2B5EF4-FFF2-40B4-BE49-F238E27FC236}">
              <a16:creationId xmlns:a16="http://schemas.microsoft.com/office/drawing/2014/main" id="{2ECB2352-B48F-44C3-A809-C10164DD1A27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69</xdr:row>
      <xdr:rowOff>104775</xdr:rowOff>
    </xdr:from>
    <xdr:ext cx="180975" cy="257175"/>
    <xdr:sp macro="" textlink="">
      <xdr:nvSpPr>
        <xdr:cNvPr id="198" name="Rectangle 17">
          <a:extLst>
            <a:ext uri="{FF2B5EF4-FFF2-40B4-BE49-F238E27FC236}">
              <a16:creationId xmlns:a16="http://schemas.microsoft.com/office/drawing/2014/main" id="{756F27AF-BB3B-4EA6-B549-1365880C3327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69</xdr:row>
      <xdr:rowOff>104775</xdr:rowOff>
    </xdr:from>
    <xdr:ext cx="180975" cy="257175"/>
    <xdr:sp macro="" textlink="">
      <xdr:nvSpPr>
        <xdr:cNvPr id="199" name="Rectangle 8">
          <a:extLst>
            <a:ext uri="{FF2B5EF4-FFF2-40B4-BE49-F238E27FC236}">
              <a16:creationId xmlns:a16="http://schemas.microsoft.com/office/drawing/2014/main" id="{96A90947-9671-40FD-9842-D904BCB3494E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69</xdr:row>
      <xdr:rowOff>104775</xdr:rowOff>
    </xdr:from>
    <xdr:ext cx="180975" cy="257175"/>
    <xdr:sp macro="" textlink="">
      <xdr:nvSpPr>
        <xdr:cNvPr id="200" name="Rectangle 16">
          <a:extLst>
            <a:ext uri="{FF2B5EF4-FFF2-40B4-BE49-F238E27FC236}">
              <a16:creationId xmlns:a16="http://schemas.microsoft.com/office/drawing/2014/main" id="{BA07DE4A-65DC-4923-9C4F-CD2CC33FDE02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69</xdr:row>
      <xdr:rowOff>104775</xdr:rowOff>
    </xdr:from>
    <xdr:ext cx="180975" cy="257175"/>
    <xdr:sp macro="" textlink="">
      <xdr:nvSpPr>
        <xdr:cNvPr id="201" name="Rectangle 17">
          <a:extLst>
            <a:ext uri="{FF2B5EF4-FFF2-40B4-BE49-F238E27FC236}">
              <a16:creationId xmlns:a16="http://schemas.microsoft.com/office/drawing/2014/main" id="{4055CE30-AE82-4591-97B1-46F8EE33557A}"/>
            </a:ext>
          </a:extLst>
        </xdr:cNvPr>
        <xdr:cNvSpPr>
          <a:spLocks noChangeArrowheads="1"/>
        </xdr:cNvSpPr>
      </xdr:nvSpPr>
      <xdr:spPr bwMode="auto">
        <a:xfrm>
          <a:off x="3453765" y="10856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02" name="Rectangle 8">
          <a:extLst>
            <a:ext uri="{FF2B5EF4-FFF2-40B4-BE49-F238E27FC236}">
              <a16:creationId xmlns:a16="http://schemas.microsoft.com/office/drawing/2014/main" id="{F81F234D-DA17-4CCF-ACA2-10692C36C657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03" name="Rectangle 16">
          <a:extLst>
            <a:ext uri="{FF2B5EF4-FFF2-40B4-BE49-F238E27FC236}">
              <a16:creationId xmlns:a16="http://schemas.microsoft.com/office/drawing/2014/main" id="{CA700DEF-DF83-423A-82C3-2ACEB8B83209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04" name="Rectangle 17">
          <a:extLst>
            <a:ext uri="{FF2B5EF4-FFF2-40B4-BE49-F238E27FC236}">
              <a16:creationId xmlns:a16="http://schemas.microsoft.com/office/drawing/2014/main" id="{1D124C79-EC3E-4E5D-946D-26C2F5608BA2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05" name="Rectangle 8">
          <a:extLst>
            <a:ext uri="{FF2B5EF4-FFF2-40B4-BE49-F238E27FC236}">
              <a16:creationId xmlns:a16="http://schemas.microsoft.com/office/drawing/2014/main" id="{5B1EE47A-B1A2-42E6-A034-49DCFDCFA82E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06" name="Rectangle 16">
          <a:extLst>
            <a:ext uri="{FF2B5EF4-FFF2-40B4-BE49-F238E27FC236}">
              <a16:creationId xmlns:a16="http://schemas.microsoft.com/office/drawing/2014/main" id="{4BAB2DD0-97E7-4145-8133-7BB2409510AC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07" name="Rectangle 17">
          <a:extLst>
            <a:ext uri="{FF2B5EF4-FFF2-40B4-BE49-F238E27FC236}">
              <a16:creationId xmlns:a16="http://schemas.microsoft.com/office/drawing/2014/main" id="{7CD86383-5D44-4C5E-8601-0750242DF0BC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08" name="Rectangle 8">
          <a:extLst>
            <a:ext uri="{FF2B5EF4-FFF2-40B4-BE49-F238E27FC236}">
              <a16:creationId xmlns:a16="http://schemas.microsoft.com/office/drawing/2014/main" id="{BDDB0405-43AC-4C54-9EB4-D5CE2886FC4F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09" name="Rectangle 16">
          <a:extLst>
            <a:ext uri="{FF2B5EF4-FFF2-40B4-BE49-F238E27FC236}">
              <a16:creationId xmlns:a16="http://schemas.microsoft.com/office/drawing/2014/main" id="{25B1696E-A81E-450F-B7C7-18D54F5309F2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0" name="Rectangle 17">
          <a:extLst>
            <a:ext uri="{FF2B5EF4-FFF2-40B4-BE49-F238E27FC236}">
              <a16:creationId xmlns:a16="http://schemas.microsoft.com/office/drawing/2014/main" id="{52DB9715-E2EB-405B-9434-44444CB3B965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1" name="Rectangle 8">
          <a:extLst>
            <a:ext uri="{FF2B5EF4-FFF2-40B4-BE49-F238E27FC236}">
              <a16:creationId xmlns:a16="http://schemas.microsoft.com/office/drawing/2014/main" id="{A859874A-5561-46E7-BA2A-99D072798145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2" name="Rectangle 16">
          <a:extLst>
            <a:ext uri="{FF2B5EF4-FFF2-40B4-BE49-F238E27FC236}">
              <a16:creationId xmlns:a16="http://schemas.microsoft.com/office/drawing/2014/main" id="{8B18C1D4-4D43-45D5-B8CC-2778F0EDCFBA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3" name="Rectangle 17">
          <a:extLst>
            <a:ext uri="{FF2B5EF4-FFF2-40B4-BE49-F238E27FC236}">
              <a16:creationId xmlns:a16="http://schemas.microsoft.com/office/drawing/2014/main" id="{5A947CBE-AE2C-4619-976E-37C9EF8BAF40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4" name="Rectangle 8">
          <a:extLst>
            <a:ext uri="{FF2B5EF4-FFF2-40B4-BE49-F238E27FC236}">
              <a16:creationId xmlns:a16="http://schemas.microsoft.com/office/drawing/2014/main" id="{FC7182F6-5957-470F-BF2B-C036B3BAE97D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5" name="Rectangle 16">
          <a:extLst>
            <a:ext uri="{FF2B5EF4-FFF2-40B4-BE49-F238E27FC236}">
              <a16:creationId xmlns:a16="http://schemas.microsoft.com/office/drawing/2014/main" id="{616B5F52-32DA-40F7-85B8-54705119E173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6" name="Rectangle 17">
          <a:extLst>
            <a:ext uri="{FF2B5EF4-FFF2-40B4-BE49-F238E27FC236}">
              <a16:creationId xmlns:a16="http://schemas.microsoft.com/office/drawing/2014/main" id="{192ABEFF-C562-4C76-9ABB-76E55580206F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7" name="Rectangle 8">
          <a:extLst>
            <a:ext uri="{FF2B5EF4-FFF2-40B4-BE49-F238E27FC236}">
              <a16:creationId xmlns:a16="http://schemas.microsoft.com/office/drawing/2014/main" id="{F0D59B6F-998D-4AF2-B9FF-BF50D803E8F0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8" name="Rectangle 16">
          <a:extLst>
            <a:ext uri="{FF2B5EF4-FFF2-40B4-BE49-F238E27FC236}">
              <a16:creationId xmlns:a16="http://schemas.microsoft.com/office/drawing/2014/main" id="{5765B7BD-D425-49C3-B71A-A3814E1342B5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70</xdr:row>
      <xdr:rowOff>104775</xdr:rowOff>
    </xdr:from>
    <xdr:ext cx="180975" cy="257175"/>
    <xdr:sp macro="" textlink="">
      <xdr:nvSpPr>
        <xdr:cNvPr id="219" name="Rectangle 17">
          <a:extLst>
            <a:ext uri="{FF2B5EF4-FFF2-40B4-BE49-F238E27FC236}">
              <a16:creationId xmlns:a16="http://schemas.microsoft.com/office/drawing/2014/main" id="{65170883-B66B-4508-958E-57D3F7A9D487}"/>
            </a:ext>
          </a:extLst>
        </xdr:cNvPr>
        <xdr:cNvSpPr>
          <a:spLocks noChangeArrowheads="1"/>
        </xdr:cNvSpPr>
      </xdr:nvSpPr>
      <xdr:spPr bwMode="auto">
        <a:xfrm>
          <a:off x="3453765" y="11008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75</xdr:row>
      <xdr:rowOff>0</xdr:rowOff>
    </xdr:from>
    <xdr:ext cx="180975" cy="257175"/>
    <xdr:sp macro="" textlink="">
      <xdr:nvSpPr>
        <xdr:cNvPr id="220" name="Rectangle 8">
          <a:extLst>
            <a:ext uri="{FF2B5EF4-FFF2-40B4-BE49-F238E27FC236}">
              <a16:creationId xmlns:a16="http://schemas.microsoft.com/office/drawing/2014/main" id="{89B109E7-E50B-459A-91A2-1071DDFA481D}"/>
            </a:ext>
          </a:extLst>
        </xdr:cNvPr>
        <xdr:cNvSpPr>
          <a:spLocks noChangeArrowheads="1"/>
        </xdr:cNvSpPr>
      </xdr:nvSpPr>
      <xdr:spPr bwMode="auto">
        <a:xfrm>
          <a:off x="3453765" y="11668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75</xdr:row>
      <xdr:rowOff>0</xdr:rowOff>
    </xdr:from>
    <xdr:ext cx="180975" cy="257175"/>
    <xdr:sp macro="" textlink="">
      <xdr:nvSpPr>
        <xdr:cNvPr id="221" name="Rectangle 16">
          <a:extLst>
            <a:ext uri="{FF2B5EF4-FFF2-40B4-BE49-F238E27FC236}">
              <a16:creationId xmlns:a16="http://schemas.microsoft.com/office/drawing/2014/main" id="{8E73D3A1-EA59-4427-93D4-F535D2004896}"/>
            </a:ext>
          </a:extLst>
        </xdr:cNvPr>
        <xdr:cNvSpPr>
          <a:spLocks noChangeArrowheads="1"/>
        </xdr:cNvSpPr>
      </xdr:nvSpPr>
      <xdr:spPr bwMode="auto">
        <a:xfrm>
          <a:off x="3453765" y="11668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75</xdr:row>
      <xdr:rowOff>0</xdr:rowOff>
    </xdr:from>
    <xdr:ext cx="180975" cy="257175"/>
    <xdr:sp macro="" textlink="">
      <xdr:nvSpPr>
        <xdr:cNvPr id="222" name="Rectangle 17">
          <a:extLst>
            <a:ext uri="{FF2B5EF4-FFF2-40B4-BE49-F238E27FC236}">
              <a16:creationId xmlns:a16="http://schemas.microsoft.com/office/drawing/2014/main" id="{8B487E50-8E04-4E5C-A91F-E4339107D09F}"/>
            </a:ext>
          </a:extLst>
        </xdr:cNvPr>
        <xdr:cNvSpPr>
          <a:spLocks noChangeArrowheads="1"/>
        </xdr:cNvSpPr>
      </xdr:nvSpPr>
      <xdr:spPr bwMode="auto">
        <a:xfrm>
          <a:off x="3453765" y="116681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75</xdr:row>
      <xdr:rowOff>28575</xdr:rowOff>
    </xdr:from>
    <xdr:to>
      <xdr:col>6</xdr:col>
      <xdr:colOff>161925</xdr:colOff>
      <xdr:row>75</xdr:row>
      <xdr:rowOff>114300</xdr:rowOff>
    </xdr:to>
    <xdr:sp macro="" textlink="">
      <xdr:nvSpPr>
        <xdr:cNvPr id="223" name="WordArt 128">
          <a:extLst>
            <a:ext uri="{FF2B5EF4-FFF2-40B4-BE49-F238E27FC236}">
              <a16:creationId xmlns:a16="http://schemas.microsoft.com/office/drawing/2014/main" id="{FEF54110-B8C1-4C41-806B-CAB5390225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11694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77</xdr:row>
      <xdr:rowOff>104775</xdr:rowOff>
    </xdr:from>
    <xdr:ext cx="180975" cy="257175"/>
    <xdr:sp macro="" textlink="">
      <xdr:nvSpPr>
        <xdr:cNvPr id="224" name="Rectangle 8">
          <a:extLst>
            <a:ext uri="{FF2B5EF4-FFF2-40B4-BE49-F238E27FC236}">
              <a16:creationId xmlns:a16="http://schemas.microsoft.com/office/drawing/2014/main" id="{911348FD-A675-4F1E-A6E9-F02EA419AD9B}"/>
            </a:ext>
          </a:extLst>
        </xdr:cNvPr>
        <xdr:cNvSpPr>
          <a:spLocks noChangeArrowheads="1"/>
        </xdr:cNvSpPr>
      </xdr:nvSpPr>
      <xdr:spPr bwMode="auto">
        <a:xfrm>
          <a:off x="3453765" y="12075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77</xdr:row>
      <xdr:rowOff>104775</xdr:rowOff>
    </xdr:from>
    <xdr:ext cx="180975" cy="257175"/>
    <xdr:sp macro="" textlink="">
      <xdr:nvSpPr>
        <xdr:cNvPr id="225" name="Rectangle 16">
          <a:extLst>
            <a:ext uri="{FF2B5EF4-FFF2-40B4-BE49-F238E27FC236}">
              <a16:creationId xmlns:a16="http://schemas.microsoft.com/office/drawing/2014/main" id="{4BAC0A99-49DD-4B0A-AD0A-C5D7C9B9D79F}"/>
            </a:ext>
          </a:extLst>
        </xdr:cNvPr>
        <xdr:cNvSpPr>
          <a:spLocks noChangeArrowheads="1"/>
        </xdr:cNvSpPr>
      </xdr:nvSpPr>
      <xdr:spPr bwMode="auto">
        <a:xfrm>
          <a:off x="3453765" y="12075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77</xdr:row>
      <xdr:rowOff>104775</xdr:rowOff>
    </xdr:from>
    <xdr:ext cx="180975" cy="257175"/>
    <xdr:sp macro="" textlink="">
      <xdr:nvSpPr>
        <xdr:cNvPr id="226" name="Rectangle 17">
          <a:extLst>
            <a:ext uri="{FF2B5EF4-FFF2-40B4-BE49-F238E27FC236}">
              <a16:creationId xmlns:a16="http://schemas.microsoft.com/office/drawing/2014/main" id="{FF65E511-088C-4822-BCD1-2AE2B75D672C}"/>
            </a:ext>
          </a:extLst>
        </xdr:cNvPr>
        <xdr:cNvSpPr>
          <a:spLocks noChangeArrowheads="1"/>
        </xdr:cNvSpPr>
      </xdr:nvSpPr>
      <xdr:spPr bwMode="auto">
        <a:xfrm>
          <a:off x="3453765" y="12075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77</xdr:row>
      <xdr:rowOff>104775</xdr:rowOff>
    </xdr:from>
    <xdr:ext cx="180975" cy="257175"/>
    <xdr:sp macro="" textlink="">
      <xdr:nvSpPr>
        <xdr:cNvPr id="227" name="Rectangle 8">
          <a:extLst>
            <a:ext uri="{FF2B5EF4-FFF2-40B4-BE49-F238E27FC236}">
              <a16:creationId xmlns:a16="http://schemas.microsoft.com/office/drawing/2014/main" id="{AF118035-358A-4DCC-87BD-661236A1B48E}"/>
            </a:ext>
          </a:extLst>
        </xdr:cNvPr>
        <xdr:cNvSpPr>
          <a:spLocks noChangeArrowheads="1"/>
        </xdr:cNvSpPr>
      </xdr:nvSpPr>
      <xdr:spPr bwMode="auto">
        <a:xfrm>
          <a:off x="3453765" y="12075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77</xdr:row>
      <xdr:rowOff>104775</xdr:rowOff>
    </xdr:from>
    <xdr:ext cx="180975" cy="257175"/>
    <xdr:sp macro="" textlink="">
      <xdr:nvSpPr>
        <xdr:cNvPr id="228" name="Rectangle 16">
          <a:extLst>
            <a:ext uri="{FF2B5EF4-FFF2-40B4-BE49-F238E27FC236}">
              <a16:creationId xmlns:a16="http://schemas.microsoft.com/office/drawing/2014/main" id="{BB76BFFD-D888-453B-876C-F0D229EB27BC}"/>
            </a:ext>
          </a:extLst>
        </xdr:cNvPr>
        <xdr:cNvSpPr>
          <a:spLocks noChangeArrowheads="1"/>
        </xdr:cNvSpPr>
      </xdr:nvSpPr>
      <xdr:spPr bwMode="auto">
        <a:xfrm>
          <a:off x="3453765" y="12075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77</xdr:row>
      <xdr:rowOff>104775</xdr:rowOff>
    </xdr:from>
    <xdr:ext cx="180975" cy="257175"/>
    <xdr:sp macro="" textlink="">
      <xdr:nvSpPr>
        <xdr:cNvPr id="229" name="Rectangle 17">
          <a:extLst>
            <a:ext uri="{FF2B5EF4-FFF2-40B4-BE49-F238E27FC236}">
              <a16:creationId xmlns:a16="http://schemas.microsoft.com/office/drawing/2014/main" id="{BBCDB945-8A04-41FF-87C6-D3427EDA80C8}"/>
            </a:ext>
          </a:extLst>
        </xdr:cNvPr>
        <xdr:cNvSpPr>
          <a:spLocks noChangeArrowheads="1"/>
        </xdr:cNvSpPr>
      </xdr:nvSpPr>
      <xdr:spPr bwMode="auto">
        <a:xfrm>
          <a:off x="3453765" y="12075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79</xdr:row>
      <xdr:rowOff>104775</xdr:rowOff>
    </xdr:from>
    <xdr:ext cx="180975" cy="257175"/>
    <xdr:sp macro="" textlink="">
      <xdr:nvSpPr>
        <xdr:cNvPr id="230" name="Rectangle 8">
          <a:extLst>
            <a:ext uri="{FF2B5EF4-FFF2-40B4-BE49-F238E27FC236}">
              <a16:creationId xmlns:a16="http://schemas.microsoft.com/office/drawing/2014/main" id="{BC7543A5-144B-4035-9330-E79A2302DA93}"/>
            </a:ext>
          </a:extLst>
        </xdr:cNvPr>
        <xdr:cNvSpPr>
          <a:spLocks noChangeArrowheads="1"/>
        </xdr:cNvSpPr>
      </xdr:nvSpPr>
      <xdr:spPr bwMode="auto">
        <a:xfrm>
          <a:off x="3453765" y="1238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79</xdr:row>
      <xdr:rowOff>104775</xdr:rowOff>
    </xdr:from>
    <xdr:ext cx="180975" cy="257175"/>
    <xdr:sp macro="" textlink="">
      <xdr:nvSpPr>
        <xdr:cNvPr id="231" name="Rectangle 16">
          <a:extLst>
            <a:ext uri="{FF2B5EF4-FFF2-40B4-BE49-F238E27FC236}">
              <a16:creationId xmlns:a16="http://schemas.microsoft.com/office/drawing/2014/main" id="{6353C359-4B37-4876-9E93-069B6DE8026C}"/>
            </a:ext>
          </a:extLst>
        </xdr:cNvPr>
        <xdr:cNvSpPr>
          <a:spLocks noChangeArrowheads="1"/>
        </xdr:cNvSpPr>
      </xdr:nvSpPr>
      <xdr:spPr bwMode="auto">
        <a:xfrm>
          <a:off x="3453765" y="1238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79</xdr:row>
      <xdr:rowOff>104775</xdr:rowOff>
    </xdr:from>
    <xdr:ext cx="180975" cy="257175"/>
    <xdr:sp macro="" textlink="">
      <xdr:nvSpPr>
        <xdr:cNvPr id="232" name="Rectangle 17">
          <a:extLst>
            <a:ext uri="{FF2B5EF4-FFF2-40B4-BE49-F238E27FC236}">
              <a16:creationId xmlns:a16="http://schemas.microsoft.com/office/drawing/2014/main" id="{60D7E628-8ABC-4E5D-8446-AF8A1D4C202D}"/>
            </a:ext>
          </a:extLst>
        </xdr:cNvPr>
        <xdr:cNvSpPr>
          <a:spLocks noChangeArrowheads="1"/>
        </xdr:cNvSpPr>
      </xdr:nvSpPr>
      <xdr:spPr bwMode="auto">
        <a:xfrm>
          <a:off x="3453765" y="1238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79</xdr:row>
      <xdr:rowOff>104775</xdr:rowOff>
    </xdr:from>
    <xdr:ext cx="180975" cy="257175"/>
    <xdr:sp macro="" textlink="">
      <xdr:nvSpPr>
        <xdr:cNvPr id="233" name="Rectangle 8">
          <a:extLst>
            <a:ext uri="{FF2B5EF4-FFF2-40B4-BE49-F238E27FC236}">
              <a16:creationId xmlns:a16="http://schemas.microsoft.com/office/drawing/2014/main" id="{B6CD2A49-4861-42DC-8A99-3FBF844BDE35}"/>
            </a:ext>
          </a:extLst>
        </xdr:cNvPr>
        <xdr:cNvSpPr>
          <a:spLocks noChangeArrowheads="1"/>
        </xdr:cNvSpPr>
      </xdr:nvSpPr>
      <xdr:spPr bwMode="auto">
        <a:xfrm>
          <a:off x="3453765" y="1238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79</xdr:row>
      <xdr:rowOff>104775</xdr:rowOff>
    </xdr:from>
    <xdr:ext cx="180975" cy="257175"/>
    <xdr:sp macro="" textlink="">
      <xdr:nvSpPr>
        <xdr:cNvPr id="234" name="Rectangle 16">
          <a:extLst>
            <a:ext uri="{FF2B5EF4-FFF2-40B4-BE49-F238E27FC236}">
              <a16:creationId xmlns:a16="http://schemas.microsoft.com/office/drawing/2014/main" id="{55589D80-E211-4A25-96F0-47279800044C}"/>
            </a:ext>
          </a:extLst>
        </xdr:cNvPr>
        <xdr:cNvSpPr>
          <a:spLocks noChangeArrowheads="1"/>
        </xdr:cNvSpPr>
      </xdr:nvSpPr>
      <xdr:spPr bwMode="auto">
        <a:xfrm>
          <a:off x="3453765" y="12380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81</xdr:row>
      <xdr:rowOff>104775</xdr:rowOff>
    </xdr:from>
    <xdr:ext cx="180975" cy="257175"/>
    <xdr:sp macro="" textlink="">
      <xdr:nvSpPr>
        <xdr:cNvPr id="235" name="Rectangle 8">
          <a:extLst>
            <a:ext uri="{FF2B5EF4-FFF2-40B4-BE49-F238E27FC236}">
              <a16:creationId xmlns:a16="http://schemas.microsoft.com/office/drawing/2014/main" id="{EFF171AF-8798-4AE3-8B60-040A18E2AF3A}"/>
            </a:ext>
          </a:extLst>
        </xdr:cNvPr>
        <xdr:cNvSpPr>
          <a:spLocks noChangeArrowheads="1"/>
        </xdr:cNvSpPr>
      </xdr:nvSpPr>
      <xdr:spPr bwMode="auto">
        <a:xfrm>
          <a:off x="3453765" y="12685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81</xdr:row>
      <xdr:rowOff>104775</xdr:rowOff>
    </xdr:from>
    <xdr:ext cx="180975" cy="257175"/>
    <xdr:sp macro="" textlink="">
      <xdr:nvSpPr>
        <xdr:cNvPr id="236" name="Rectangle 16">
          <a:extLst>
            <a:ext uri="{FF2B5EF4-FFF2-40B4-BE49-F238E27FC236}">
              <a16:creationId xmlns:a16="http://schemas.microsoft.com/office/drawing/2014/main" id="{7A3B0C73-1EAE-4187-A544-B2A6B353AE83}"/>
            </a:ext>
          </a:extLst>
        </xdr:cNvPr>
        <xdr:cNvSpPr>
          <a:spLocks noChangeArrowheads="1"/>
        </xdr:cNvSpPr>
      </xdr:nvSpPr>
      <xdr:spPr bwMode="auto">
        <a:xfrm>
          <a:off x="3453765" y="12685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11</xdr:row>
      <xdr:rowOff>104775</xdr:rowOff>
    </xdr:from>
    <xdr:ext cx="180975" cy="257175"/>
    <xdr:sp macro="" textlink="">
      <xdr:nvSpPr>
        <xdr:cNvPr id="237" name="Rectangle 8">
          <a:extLst>
            <a:ext uri="{FF2B5EF4-FFF2-40B4-BE49-F238E27FC236}">
              <a16:creationId xmlns:a16="http://schemas.microsoft.com/office/drawing/2014/main" id="{89C7A800-273A-4AB0-A210-25534D03AB98}"/>
            </a:ext>
          </a:extLst>
        </xdr:cNvPr>
        <xdr:cNvSpPr>
          <a:spLocks noChangeArrowheads="1"/>
        </xdr:cNvSpPr>
      </xdr:nvSpPr>
      <xdr:spPr bwMode="auto">
        <a:xfrm>
          <a:off x="3453765" y="2017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11</xdr:row>
      <xdr:rowOff>104775</xdr:rowOff>
    </xdr:from>
    <xdr:ext cx="180975" cy="257175"/>
    <xdr:sp macro="" textlink="">
      <xdr:nvSpPr>
        <xdr:cNvPr id="238" name="Rectangle 16">
          <a:extLst>
            <a:ext uri="{FF2B5EF4-FFF2-40B4-BE49-F238E27FC236}">
              <a16:creationId xmlns:a16="http://schemas.microsoft.com/office/drawing/2014/main" id="{C9953BB1-2334-4A31-A231-1DDDDEEC6D6B}"/>
            </a:ext>
          </a:extLst>
        </xdr:cNvPr>
        <xdr:cNvSpPr>
          <a:spLocks noChangeArrowheads="1"/>
        </xdr:cNvSpPr>
      </xdr:nvSpPr>
      <xdr:spPr bwMode="auto">
        <a:xfrm>
          <a:off x="3453765" y="2017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11</xdr:row>
      <xdr:rowOff>104775</xdr:rowOff>
    </xdr:from>
    <xdr:ext cx="180975" cy="257175"/>
    <xdr:sp macro="" textlink="">
      <xdr:nvSpPr>
        <xdr:cNvPr id="239" name="Rectangle 17">
          <a:extLst>
            <a:ext uri="{FF2B5EF4-FFF2-40B4-BE49-F238E27FC236}">
              <a16:creationId xmlns:a16="http://schemas.microsoft.com/office/drawing/2014/main" id="{01E45682-AC59-4EEF-9CB1-DE1AB179C409}"/>
            </a:ext>
          </a:extLst>
        </xdr:cNvPr>
        <xdr:cNvSpPr>
          <a:spLocks noChangeArrowheads="1"/>
        </xdr:cNvSpPr>
      </xdr:nvSpPr>
      <xdr:spPr bwMode="auto">
        <a:xfrm>
          <a:off x="3453765" y="20173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12</xdr:row>
      <xdr:rowOff>28575</xdr:rowOff>
    </xdr:from>
    <xdr:to>
      <xdr:col>6</xdr:col>
      <xdr:colOff>161925</xdr:colOff>
      <xdr:row>12</xdr:row>
      <xdr:rowOff>114300</xdr:rowOff>
    </xdr:to>
    <xdr:sp macro="" textlink="">
      <xdr:nvSpPr>
        <xdr:cNvPr id="240" name="WordArt 128">
          <a:extLst>
            <a:ext uri="{FF2B5EF4-FFF2-40B4-BE49-F238E27FC236}">
              <a16:creationId xmlns:a16="http://schemas.microsoft.com/office/drawing/2014/main" id="{1D8BCA71-6B25-41E3-A1C9-69B3B77B0C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20935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12</xdr:row>
      <xdr:rowOff>104775</xdr:rowOff>
    </xdr:from>
    <xdr:ext cx="180975" cy="257175"/>
    <xdr:sp macro="" textlink="">
      <xdr:nvSpPr>
        <xdr:cNvPr id="241" name="Rectangle 8">
          <a:extLst>
            <a:ext uri="{FF2B5EF4-FFF2-40B4-BE49-F238E27FC236}">
              <a16:creationId xmlns:a16="http://schemas.microsoft.com/office/drawing/2014/main" id="{74DB7509-AB56-4F57-ABE6-176E82E8656F}"/>
            </a:ext>
          </a:extLst>
        </xdr:cNvPr>
        <xdr:cNvSpPr>
          <a:spLocks noChangeArrowheads="1"/>
        </xdr:cNvSpPr>
      </xdr:nvSpPr>
      <xdr:spPr bwMode="auto">
        <a:xfrm>
          <a:off x="3453765" y="2169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12</xdr:row>
      <xdr:rowOff>104775</xdr:rowOff>
    </xdr:from>
    <xdr:ext cx="180975" cy="257175"/>
    <xdr:sp macro="" textlink="">
      <xdr:nvSpPr>
        <xdr:cNvPr id="242" name="Rectangle 16">
          <a:extLst>
            <a:ext uri="{FF2B5EF4-FFF2-40B4-BE49-F238E27FC236}">
              <a16:creationId xmlns:a16="http://schemas.microsoft.com/office/drawing/2014/main" id="{503827FF-9179-44BD-AF68-4F0B99BFED56}"/>
            </a:ext>
          </a:extLst>
        </xdr:cNvPr>
        <xdr:cNvSpPr>
          <a:spLocks noChangeArrowheads="1"/>
        </xdr:cNvSpPr>
      </xdr:nvSpPr>
      <xdr:spPr bwMode="auto">
        <a:xfrm>
          <a:off x="3453765" y="2169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12</xdr:row>
      <xdr:rowOff>104775</xdr:rowOff>
    </xdr:from>
    <xdr:ext cx="180975" cy="257175"/>
    <xdr:sp macro="" textlink="">
      <xdr:nvSpPr>
        <xdr:cNvPr id="243" name="Rectangle 17">
          <a:extLst>
            <a:ext uri="{FF2B5EF4-FFF2-40B4-BE49-F238E27FC236}">
              <a16:creationId xmlns:a16="http://schemas.microsoft.com/office/drawing/2014/main" id="{3F03A127-DE2F-4A47-BC5D-E6A631799881}"/>
            </a:ext>
          </a:extLst>
        </xdr:cNvPr>
        <xdr:cNvSpPr>
          <a:spLocks noChangeArrowheads="1"/>
        </xdr:cNvSpPr>
      </xdr:nvSpPr>
      <xdr:spPr bwMode="auto">
        <a:xfrm>
          <a:off x="3453765" y="2169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12</xdr:row>
      <xdr:rowOff>104775</xdr:rowOff>
    </xdr:from>
    <xdr:ext cx="180975" cy="257175"/>
    <xdr:sp macro="" textlink="">
      <xdr:nvSpPr>
        <xdr:cNvPr id="244" name="Rectangle 8">
          <a:extLst>
            <a:ext uri="{FF2B5EF4-FFF2-40B4-BE49-F238E27FC236}">
              <a16:creationId xmlns:a16="http://schemas.microsoft.com/office/drawing/2014/main" id="{6ECDBA5C-C47D-4FD9-B5F9-F852F8433AFA}"/>
            </a:ext>
          </a:extLst>
        </xdr:cNvPr>
        <xdr:cNvSpPr>
          <a:spLocks noChangeArrowheads="1"/>
        </xdr:cNvSpPr>
      </xdr:nvSpPr>
      <xdr:spPr bwMode="auto">
        <a:xfrm>
          <a:off x="3453765" y="2169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12</xdr:row>
      <xdr:rowOff>104775</xdr:rowOff>
    </xdr:from>
    <xdr:ext cx="180975" cy="257175"/>
    <xdr:sp macro="" textlink="">
      <xdr:nvSpPr>
        <xdr:cNvPr id="245" name="Rectangle 16">
          <a:extLst>
            <a:ext uri="{FF2B5EF4-FFF2-40B4-BE49-F238E27FC236}">
              <a16:creationId xmlns:a16="http://schemas.microsoft.com/office/drawing/2014/main" id="{E12A8E0C-AC0A-4359-8BA3-5570A4B65B98}"/>
            </a:ext>
          </a:extLst>
        </xdr:cNvPr>
        <xdr:cNvSpPr>
          <a:spLocks noChangeArrowheads="1"/>
        </xdr:cNvSpPr>
      </xdr:nvSpPr>
      <xdr:spPr bwMode="auto">
        <a:xfrm>
          <a:off x="3453765" y="2169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13</xdr:row>
      <xdr:rowOff>104775</xdr:rowOff>
    </xdr:from>
    <xdr:ext cx="180975" cy="257175"/>
    <xdr:sp macro="" textlink="">
      <xdr:nvSpPr>
        <xdr:cNvPr id="246" name="Rectangle 8">
          <a:extLst>
            <a:ext uri="{FF2B5EF4-FFF2-40B4-BE49-F238E27FC236}">
              <a16:creationId xmlns:a16="http://schemas.microsoft.com/office/drawing/2014/main" id="{4174A9CA-F5CB-4FA6-8F85-2B3F4B1FF440}"/>
            </a:ext>
          </a:extLst>
        </xdr:cNvPr>
        <xdr:cNvSpPr>
          <a:spLocks noChangeArrowheads="1"/>
        </xdr:cNvSpPr>
      </xdr:nvSpPr>
      <xdr:spPr bwMode="auto">
        <a:xfrm>
          <a:off x="3453765" y="2322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13</xdr:row>
      <xdr:rowOff>104775</xdr:rowOff>
    </xdr:from>
    <xdr:ext cx="180975" cy="257175"/>
    <xdr:sp macro="" textlink="">
      <xdr:nvSpPr>
        <xdr:cNvPr id="247" name="Rectangle 16">
          <a:extLst>
            <a:ext uri="{FF2B5EF4-FFF2-40B4-BE49-F238E27FC236}">
              <a16:creationId xmlns:a16="http://schemas.microsoft.com/office/drawing/2014/main" id="{4E501136-5245-4D70-B82D-9C5EE12D24F7}"/>
            </a:ext>
          </a:extLst>
        </xdr:cNvPr>
        <xdr:cNvSpPr>
          <a:spLocks noChangeArrowheads="1"/>
        </xdr:cNvSpPr>
      </xdr:nvSpPr>
      <xdr:spPr bwMode="auto">
        <a:xfrm>
          <a:off x="3453765" y="2322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13</xdr:row>
      <xdr:rowOff>104775</xdr:rowOff>
    </xdr:from>
    <xdr:ext cx="180975" cy="257175"/>
    <xdr:sp macro="" textlink="">
      <xdr:nvSpPr>
        <xdr:cNvPr id="248" name="Rectangle 17">
          <a:extLst>
            <a:ext uri="{FF2B5EF4-FFF2-40B4-BE49-F238E27FC236}">
              <a16:creationId xmlns:a16="http://schemas.microsoft.com/office/drawing/2014/main" id="{49798445-A6BF-4AA9-A41F-6AF6017BE24D}"/>
            </a:ext>
          </a:extLst>
        </xdr:cNvPr>
        <xdr:cNvSpPr>
          <a:spLocks noChangeArrowheads="1"/>
        </xdr:cNvSpPr>
      </xdr:nvSpPr>
      <xdr:spPr bwMode="auto">
        <a:xfrm>
          <a:off x="3453765" y="2322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14</xdr:row>
      <xdr:rowOff>28575</xdr:rowOff>
    </xdr:from>
    <xdr:to>
      <xdr:col>6</xdr:col>
      <xdr:colOff>161925</xdr:colOff>
      <xdr:row>14</xdr:row>
      <xdr:rowOff>114300</xdr:rowOff>
    </xdr:to>
    <xdr:sp macro="" textlink="">
      <xdr:nvSpPr>
        <xdr:cNvPr id="249" name="WordArt 128">
          <a:extLst>
            <a:ext uri="{FF2B5EF4-FFF2-40B4-BE49-F238E27FC236}">
              <a16:creationId xmlns:a16="http://schemas.microsoft.com/office/drawing/2014/main" id="{12E346D6-0038-4118-AE9C-855DC7D61F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23983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14</xdr:row>
      <xdr:rowOff>104775</xdr:rowOff>
    </xdr:from>
    <xdr:ext cx="180975" cy="257175"/>
    <xdr:sp macro="" textlink="">
      <xdr:nvSpPr>
        <xdr:cNvPr id="250" name="Rectangle 8">
          <a:extLst>
            <a:ext uri="{FF2B5EF4-FFF2-40B4-BE49-F238E27FC236}">
              <a16:creationId xmlns:a16="http://schemas.microsoft.com/office/drawing/2014/main" id="{8C9060B7-4A8E-47C2-815D-1870A1DE881C}"/>
            </a:ext>
          </a:extLst>
        </xdr:cNvPr>
        <xdr:cNvSpPr>
          <a:spLocks noChangeArrowheads="1"/>
        </xdr:cNvSpPr>
      </xdr:nvSpPr>
      <xdr:spPr bwMode="auto">
        <a:xfrm>
          <a:off x="3453765" y="2474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14</xdr:row>
      <xdr:rowOff>104775</xdr:rowOff>
    </xdr:from>
    <xdr:ext cx="180975" cy="257175"/>
    <xdr:sp macro="" textlink="">
      <xdr:nvSpPr>
        <xdr:cNvPr id="251" name="Rectangle 16">
          <a:extLst>
            <a:ext uri="{FF2B5EF4-FFF2-40B4-BE49-F238E27FC236}">
              <a16:creationId xmlns:a16="http://schemas.microsoft.com/office/drawing/2014/main" id="{4AACB9B4-590A-4ACD-A799-EF9DB6E7EB2C}"/>
            </a:ext>
          </a:extLst>
        </xdr:cNvPr>
        <xdr:cNvSpPr>
          <a:spLocks noChangeArrowheads="1"/>
        </xdr:cNvSpPr>
      </xdr:nvSpPr>
      <xdr:spPr bwMode="auto">
        <a:xfrm>
          <a:off x="3453765" y="2474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14</xdr:row>
      <xdr:rowOff>104775</xdr:rowOff>
    </xdr:from>
    <xdr:ext cx="180975" cy="257175"/>
    <xdr:sp macro="" textlink="">
      <xdr:nvSpPr>
        <xdr:cNvPr id="252" name="Rectangle 17">
          <a:extLst>
            <a:ext uri="{FF2B5EF4-FFF2-40B4-BE49-F238E27FC236}">
              <a16:creationId xmlns:a16="http://schemas.microsoft.com/office/drawing/2014/main" id="{83926727-254A-4F92-AEE6-0B5AA4442A46}"/>
            </a:ext>
          </a:extLst>
        </xdr:cNvPr>
        <xdr:cNvSpPr>
          <a:spLocks noChangeArrowheads="1"/>
        </xdr:cNvSpPr>
      </xdr:nvSpPr>
      <xdr:spPr bwMode="auto">
        <a:xfrm>
          <a:off x="3453765" y="2474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14</xdr:row>
      <xdr:rowOff>104775</xdr:rowOff>
    </xdr:from>
    <xdr:ext cx="180975" cy="257175"/>
    <xdr:sp macro="" textlink="">
      <xdr:nvSpPr>
        <xdr:cNvPr id="253" name="Rectangle 8">
          <a:extLst>
            <a:ext uri="{FF2B5EF4-FFF2-40B4-BE49-F238E27FC236}">
              <a16:creationId xmlns:a16="http://schemas.microsoft.com/office/drawing/2014/main" id="{8F1B71D2-1B66-4066-8DB9-903A67822A80}"/>
            </a:ext>
          </a:extLst>
        </xdr:cNvPr>
        <xdr:cNvSpPr>
          <a:spLocks noChangeArrowheads="1"/>
        </xdr:cNvSpPr>
      </xdr:nvSpPr>
      <xdr:spPr bwMode="auto">
        <a:xfrm>
          <a:off x="3453765" y="2474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14</xdr:row>
      <xdr:rowOff>104775</xdr:rowOff>
    </xdr:from>
    <xdr:ext cx="180975" cy="257175"/>
    <xdr:sp macro="" textlink="">
      <xdr:nvSpPr>
        <xdr:cNvPr id="254" name="Rectangle 16">
          <a:extLst>
            <a:ext uri="{FF2B5EF4-FFF2-40B4-BE49-F238E27FC236}">
              <a16:creationId xmlns:a16="http://schemas.microsoft.com/office/drawing/2014/main" id="{2154DB38-05CB-45B8-8F32-6B098C385AEF}"/>
            </a:ext>
          </a:extLst>
        </xdr:cNvPr>
        <xdr:cNvSpPr>
          <a:spLocks noChangeArrowheads="1"/>
        </xdr:cNvSpPr>
      </xdr:nvSpPr>
      <xdr:spPr bwMode="auto">
        <a:xfrm>
          <a:off x="3453765" y="2474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14</xdr:row>
      <xdr:rowOff>104775</xdr:rowOff>
    </xdr:from>
    <xdr:ext cx="180975" cy="257175"/>
    <xdr:sp macro="" textlink="">
      <xdr:nvSpPr>
        <xdr:cNvPr id="255" name="Rectangle 17">
          <a:extLst>
            <a:ext uri="{FF2B5EF4-FFF2-40B4-BE49-F238E27FC236}">
              <a16:creationId xmlns:a16="http://schemas.microsoft.com/office/drawing/2014/main" id="{2856E45D-3A7C-44F7-8130-C2526731090C}"/>
            </a:ext>
          </a:extLst>
        </xdr:cNvPr>
        <xdr:cNvSpPr>
          <a:spLocks noChangeArrowheads="1"/>
        </xdr:cNvSpPr>
      </xdr:nvSpPr>
      <xdr:spPr bwMode="auto">
        <a:xfrm>
          <a:off x="3453765" y="2474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17</xdr:row>
      <xdr:rowOff>104775</xdr:rowOff>
    </xdr:from>
    <xdr:ext cx="180975" cy="257175"/>
    <xdr:sp macro="" textlink="">
      <xdr:nvSpPr>
        <xdr:cNvPr id="256" name="Rectangle 8">
          <a:extLst>
            <a:ext uri="{FF2B5EF4-FFF2-40B4-BE49-F238E27FC236}">
              <a16:creationId xmlns:a16="http://schemas.microsoft.com/office/drawing/2014/main" id="{B4606C30-735E-4D29-8650-C0DE055BEFB1}"/>
            </a:ext>
          </a:extLst>
        </xdr:cNvPr>
        <xdr:cNvSpPr>
          <a:spLocks noChangeArrowheads="1"/>
        </xdr:cNvSpPr>
      </xdr:nvSpPr>
      <xdr:spPr bwMode="auto">
        <a:xfrm>
          <a:off x="3453765" y="293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17</xdr:row>
      <xdr:rowOff>104775</xdr:rowOff>
    </xdr:from>
    <xdr:ext cx="180975" cy="257175"/>
    <xdr:sp macro="" textlink="">
      <xdr:nvSpPr>
        <xdr:cNvPr id="257" name="Rectangle 16">
          <a:extLst>
            <a:ext uri="{FF2B5EF4-FFF2-40B4-BE49-F238E27FC236}">
              <a16:creationId xmlns:a16="http://schemas.microsoft.com/office/drawing/2014/main" id="{A75518D6-20D7-42A3-99B9-24427BDA4E70}"/>
            </a:ext>
          </a:extLst>
        </xdr:cNvPr>
        <xdr:cNvSpPr>
          <a:spLocks noChangeArrowheads="1"/>
        </xdr:cNvSpPr>
      </xdr:nvSpPr>
      <xdr:spPr bwMode="auto">
        <a:xfrm>
          <a:off x="3453765" y="293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17</xdr:row>
      <xdr:rowOff>104775</xdr:rowOff>
    </xdr:from>
    <xdr:ext cx="180975" cy="257175"/>
    <xdr:sp macro="" textlink="">
      <xdr:nvSpPr>
        <xdr:cNvPr id="258" name="Rectangle 17">
          <a:extLst>
            <a:ext uri="{FF2B5EF4-FFF2-40B4-BE49-F238E27FC236}">
              <a16:creationId xmlns:a16="http://schemas.microsoft.com/office/drawing/2014/main" id="{6E2D9F82-A3E9-41D8-A756-EDCDF49DE593}"/>
            </a:ext>
          </a:extLst>
        </xdr:cNvPr>
        <xdr:cNvSpPr>
          <a:spLocks noChangeArrowheads="1"/>
        </xdr:cNvSpPr>
      </xdr:nvSpPr>
      <xdr:spPr bwMode="auto">
        <a:xfrm>
          <a:off x="3453765" y="2931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18</xdr:row>
      <xdr:rowOff>28575</xdr:rowOff>
    </xdr:from>
    <xdr:to>
      <xdr:col>6</xdr:col>
      <xdr:colOff>161925</xdr:colOff>
      <xdr:row>18</xdr:row>
      <xdr:rowOff>114300</xdr:rowOff>
    </xdr:to>
    <xdr:sp macro="" textlink="">
      <xdr:nvSpPr>
        <xdr:cNvPr id="259" name="WordArt 128">
          <a:extLst>
            <a:ext uri="{FF2B5EF4-FFF2-40B4-BE49-F238E27FC236}">
              <a16:creationId xmlns:a16="http://schemas.microsoft.com/office/drawing/2014/main" id="{1C045791-A172-415A-A960-7C2834C438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30079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18</xdr:row>
      <xdr:rowOff>104775</xdr:rowOff>
    </xdr:from>
    <xdr:ext cx="180975" cy="257175"/>
    <xdr:sp macro="" textlink="">
      <xdr:nvSpPr>
        <xdr:cNvPr id="260" name="Rectangle 8">
          <a:extLst>
            <a:ext uri="{FF2B5EF4-FFF2-40B4-BE49-F238E27FC236}">
              <a16:creationId xmlns:a16="http://schemas.microsoft.com/office/drawing/2014/main" id="{FE60AD9C-5310-4B54-8053-FE03C9220ED3}"/>
            </a:ext>
          </a:extLst>
        </xdr:cNvPr>
        <xdr:cNvSpPr>
          <a:spLocks noChangeArrowheads="1"/>
        </xdr:cNvSpPr>
      </xdr:nvSpPr>
      <xdr:spPr bwMode="auto">
        <a:xfrm>
          <a:off x="3453765" y="308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18</xdr:row>
      <xdr:rowOff>104775</xdr:rowOff>
    </xdr:from>
    <xdr:ext cx="180975" cy="257175"/>
    <xdr:sp macro="" textlink="">
      <xdr:nvSpPr>
        <xdr:cNvPr id="261" name="Rectangle 16">
          <a:extLst>
            <a:ext uri="{FF2B5EF4-FFF2-40B4-BE49-F238E27FC236}">
              <a16:creationId xmlns:a16="http://schemas.microsoft.com/office/drawing/2014/main" id="{8CB6E6DF-F14E-4734-97FF-87E5E9BC4A51}"/>
            </a:ext>
          </a:extLst>
        </xdr:cNvPr>
        <xdr:cNvSpPr>
          <a:spLocks noChangeArrowheads="1"/>
        </xdr:cNvSpPr>
      </xdr:nvSpPr>
      <xdr:spPr bwMode="auto">
        <a:xfrm>
          <a:off x="3453765" y="308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18</xdr:row>
      <xdr:rowOff>104775</xdr:rowOff>
    </xdr:from>
    <xdr:ext cx="180975" cy="257175"/>
    <xdr:sp macro="" textlink="">
      <xdr:nvSpPr>
        <xdr:cNvPr id="262" name="Rectangle 17">
          <a:extLst>
            <a:ext uri="{FF2B5EF4-FFF2-40B4-BE49-F238E27FC236}">
              <a16:creationId xmlns:a16="http://schemas.microsoft.com/office/drawing/2014/main" id="{4D3227CF-4241-4F4B-AB9F-2ADA130A7464}"/>
            </a:ext>
          </a:extLst>
        </xdr:cNvPr>
        <xdr:cNvSpPr>
          <a:spLocks noChangeArrowheads="1"/>
        </xdr:cNvSpPr>
      </xdr:nvSpPr>
      <xdr:spPr bwMode="auto">
        <a:xfrm>
          <a:off x="3453765" y="30841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21</xdr:row>
      <xdr:rowOff>0</xdr:rowOff>
    </xdr:from>
    <xdr:ext cx="180975" cy="257175"/>
    <xdr:sp macro="" textlink="">
      <xdr:nvSpPr>
        <xdr:cNvPr id="263" name="Rectangle 8">
          <a:extLst>
            <a:ext uri="{FF2B5EF4-FFF2-40B4-BE49-F238E27FC236}">
              <a16:creationId xmlns:a16="http://schemas.microsoft.com/office/drawing/2014/main" id="{95EC21EE-FE31-4595-984C-ACE15C20F847}"/>
            </a:ext>
          </a:extLst>
        </xdr:cNvPr>
        <xdr:cNvSpPr>
          <a:spLocks noChangeArrowheads="1"/>
        </xdr:cNvSpPr>
      </xdr:nvSpPr>
      <xdr:spPr bwMode="auto">
        <a:xfrm>
          <a:off x="3453765" y="3438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21</xdr:row>
      <xdr:rowOff>0</xdr:rowOff>
    </xdr:from>
    <xdr:ext cx="180975" cy="257175"/>
    <xdr:sp macro="" textlink="">
      <xdr:nvSpPr>
        <xdr:cNvPr id="264" name="Rectangle 16">
          <a:extLst>
            <a:ext uri="{FF2B5EF4-FFF2-40B4-BE49-F238E27FC236}">
              <a16:creationId xmlns:a16="http://schemas.microsoft.com/office/drawing/2014/main" id="{705BD4C6-91C0-4A9B-A539-A9DA9CF950A3}"/>
            </a:ext>
          </a:extLst>
        </xdr:cNvPr>
        <xdr:cNvSpPr>
          <a:spLocks noChangeArrowheads="1"/>
        </xdr:cNvSpPr>
      </xdr:nvSpPr>
      <xdr:spPr bwMode="auto">
        <a:xfrm>
          <a:off x="3453765" y="3438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21</xdr:row>
      <xdr:rowOff>0</xdr:rowOff>
    </xdr:from>
    <xdr:ext cx="180975" cy="257175"/>
    <xdr:sp macro="" textlink="">
      <xdr:nvSpPr>
        <xdr:cNvPr id="265" name="Rectangle 17">
          <a:extLst>
            <a:ext uri="{FF2B5EF4-FFF2-40B4-BE49-F238E27FC236}">
              <a16:creationId xmlns:a16="http://schemas.microsoft.com/office/drawing/2014/main" id="{6C5FD77A-7387-4627-B40F-162BB890DB43}"/>
            </a:ext>
          </a:extLst>
        </xdr:cNvPr>
        <xdr:cNvSpPr>
          <a:spLocks noChangeArrowheads="1"/>
        </xdr:cNvSpPr>
      </xdr:nvSpPr>
      <xdr:spPr bwMode="auto">
        <a:xfrm>
          <a:off x="3453765" y="3438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21</xdr:row>
      <xdr:rowOff>0</xdr:rowOff>
    </xdr:from>
    <xdr:ext cx="180975" cy="257175"/>
    <xdr:sp macro="" textlink="">
      <xdr:nvSpPr>
        <xdr:cNvPr id="266" name="Rectangle 8">
          <a:extLst>
            <a:ext uri="{FF2B5EF4-FFF2-40B4-BE49-F238E27FC236}">
              <a16:creationId xmlns:a16="http://schemas.microsoft.com/office/drawing/2014/main" id="{6A905D48-4E12-47E6-B7BC-44C5423AF7C5}"/>
            </a:ext>
          </a:extLst>
        </xdr:cNvPr>
        <xdr:cNvSpPr>
          <a:spLocks noChangeArrowheads="1"/>
        </xdr:cNvSpPr>
      </xdr:nvSpPr>
      <xdr:spPr bwMode="auto">
        <a:xfrm>
          <a:off x="3453765" y="3438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21</xdr:row>
      <xdr:rowOff>0</xdr:rowOff>
    </xdr:from>
    <xdr:ext cx="180975" cy="257175"/>
    <xdr:sp macro="" textlink="">
      <xdr:nvSpPr>
        <xdr:cNvPr id="267" name="Rectangle 16">
          <a:extLst>
            <a:ext uri="{FF2B5EF4-FFF2-40B4-BE49-F238E27FC236}">
              <a16:creationId xmlns:a16="http://schemas.microsoft.com/office/drawing/2014/main" id="{19AB0FD8-8987-475D-8659-5026E450FAA0}"/>
            </a:ext>
          </a:extLst>
        </xdr:cNvPr>
        <xdr:cNvSpPr>
          <a:spLocks noChangeArrowheads="1"/>
        </xdr:cNvSpPr>
      </xdr:nvSpPr>
      <xdr:spPr bwMode="auto">
        <a:xfrm>
          <a:off x="3453765" y="3438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21</xdr:row>
      <xdr:rowOff>0</xdr:rowOff>
    </xdr:from>
    <xdr:ext cx="180975" cy="257175"/>
    <xdr:sp macro="" textlink="">
      <xdr:nvSpPr>
        <xdr:cNvPr id="268" name="Rectangle 17">
          <a:extLst>
            <a:ext uri="{FF2B5EF4-FFF2-40B4-BE49-F238E27FC236}">
              <a16:creationId xmlns:a16="http://schemas.microsoft.com/office/drawing/2014/main" id="{380D0B5B-B829-4FC2-A3B8-2965AF121805}"/>
            </a:ext>
          </a:extLst>
        </xdr:cNvPr>
        <xdr:cNvSpPr>
          <a:spLocks noChangeArrowheads="1"/>
        </xdr:cNvSpPr>
      </xdr:nvSpPr>
      <xdr:spPr bwMode="auto">
        <a:xfrm>
          <a:off x="3453765" y="343852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22</xdr:row>
      <xdr:rowOff>104775</xdr:rowOff>
    </xdr:from>
    <xdr:ext cx="180975" cy="257175"/>
    <xdr:sp macro="" textlink="">
      <xdr:nvSpPr>
        <xdr:cNvPr id="269" name="Rectangle 8">
          <a:extLst>
            <a:ext uri="{FF2B5EF4-FFF2-40B4-BE49-F238E27FC236}">
              <a16:creationId xmlns:a16="http://schemas.microsoft.com/office/drawing/2014/main" id="{3FB17F91-DF78-496B-AC65-1CA593A43141}"/>
            </a:ext>
          </a:extLst>
        </xdr:cNvPr>
        <xdr:cNvSpPr>
          <a:spLocks noChangeArrowheads="1"/>
        </xdr:cNvSpPr>
      </xdr:nvSpPr>
      <xdr:spPr bwMode="auto">
        <a:xfrm>
          <a:off x="3453765" y="369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22</xdr:row>
      <xdr:rowOff>104775</xdr:rowOff>
    </xdr:from>
    <xdr:ext cx="180975" cy="257175"/>
    <xdr:sp macro="" textlink="">
      <xdr:nvSpPr>
        <xdr:cNvPr id="270" name="Rectangle 16">
          <a:extLst>
            <a:ext uri="{FF2B5EF4-FFF2-40B4-BE49-F238E27FC236}">
              <a16:creationId xmlns:a16="http://schemas.microsoft.com/office/drawing/2014/main" id="{EC307022-FE8B-474A-9DB7-94499CD8A112}"/>
            </a:ext>
          </a:extLst>
        </xdr:cNvPr>
        <xdr:cNvSpPr>
          <a:spLocks noChangeArrowheads="1"/>
        </xdr:cNvSpPr>
      </xdr:nvSpPr>
      <xdr:spPr bwMode="auto">
        <a:xfrm>
          <a:off x="3453765" y="369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22</xdr:row>
      <xdr:rowOff>104775</xdr:rowOff>
    </xdr:from>
    <xdr:ext cx="180975" cy="257175"/>
    <xdr:sp macro="" textlink="">
      <xdr:nvSpPr>
        <xdr:cNvPr id="271" name="Rectangle 17">
          <a:extLst>
            <a:ext uri="{FF2B5EF4-FFF2-40B4-BE49-F238E27FC236}">
              <a16:creationId xmlns:a16="http://schemas.microsoft.com/office/drawing/2014/main" id="{43A85486-0E90-4D83-A726-D573188FEC01}"/>
            </a:ext>
          </a:extLst>
        </xdr:cNvPr>
        <xdr:cNvSpPr>
          <a:spLocks noChangeArrowheads="1"/>
        </xdr:cNvSpPr>
      </xdr:nvSpPr>
      <xdr:spPr bwMode="auto">
        <a:xfrm>
          <a:off x="3453765" y="369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22</xdr:row>
      <xdr:rowOff>104775</xdr:rowOff>
    </xdr:from>
    <xdr:ext cx="180975" cy="257175"/>
    <xdr:sp macro="" textlink="">
      <xdr:nvSpPr>
        <xdr:cNvPr id="272" name="Rectangle 8">
          <a:extLst>
            <a:ext uri="{FF2B5EF4-FFF2-40B4-BE49-F238E27FC236}">
              <a16:creationId xmlns:a16="http://schemas.microsoft.com/office/drawing/2014/main" id="{2B5AD70E-2B7F-4D35-92E3-7B50656AE7D1}"/>
            </a:ext>
          </a:extLst>
        </xdr:cNvPr>
        <xdr:cNvSpPr>
          <a:spLocks noChangeArrowheads="1"/>
        </xdr:cNvSpPr>
      </xdr:nvSpPr>
      <xdr:spPr bwMode="auto">
        <a:xfrm>
          <a:off x="3453765" y="369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22</xdr:row>
      <xdr:rowOff>104775</xdr:rowOff>
    </xdr:from>
    <xdr:ext cx="180975" cy="257175"/>
    <xdr:sp macro="" textlink="">
      <xdr:nvSpPr>
        <xdr:cNvPr id="273" name="Rectangle 16">
          <a:extLst>
            <a:ext uri="{FF2B5EF4-FFF2-40B4-BE49-F238E27FC236}">
              <a16:creationId xmlns:a16="http://schemas.microsoft.com/office/drawing/2014/main" id="{94ED554D-CB2F-4391-A7F4-1BE3422F1435}"/>
            </a:ext>
          </a:extLst>
        </xdr:cNvPr>
        <xdr:cNvSpPr>
          <a:spLocks noChangeArrowheads="1"/>
        </xdr:cNvSpPr>
      </xdr:nvSpPr>
      <xdr:spPr bwMode="auto">
        <a:xfrm>
          <a:off x="3453765" y="369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22</xdr:row>
      <xdr:rowOff>104775</xdr:rowOff>
    </xdr:from>
    <xdr:ext cx="180975" cy="257175"/>
    <xdr:sp macro="" textlink="">
      <xdr:nvSpPr>
        <xdr:cNvPr id="274" name="Rectangle 17">
          <a:extLst>
            <a:ext uri="{FF2B5EF4-FFF2-40B4-BE49-F238E27FC236}">
              <a16:creationId xmlns:a16="http://schemas.microsoft.com/office/drawing/2014/main" id="{CB1E48AD-2C82-42B8-BECA-D776B4CA3E72}"/>
            </a:ext>
          </a:extLst>
        </xdr:cNvPr>
        <xdr:cNvSpPr>
          <a:spLocks noChangeArrowheads="1"/>
        </xdr:cNvSpPr>
      </xdr:nvSpPr>
      <xdr:spPr bwMode="auto">
        <a:xfrm>
          <a:off x="3453765" y="3693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24</xdr:row>
      <xdr:rowOff>104775</xdr:rowOff>
    </xdr:from>
    <xdr:ext cx="180975" cy="257175"/>
    <xdr:sp macro="" textlink="">
      <xdr:nvSpPr>
        <xdr:cNvPr id="275" name="Rectangle 8">
          <a:extLst>
            <a:ext uri="{FF2B5EF4-FFF2-40B4-BE49-F238E27FC236}">
              <a16:creationId xmlns:a16="http://schemas.microsoft.com/office/drawing/2014/main" id="{72FB4543-AD41-4163-9224-73E8422BA805}"/>
            </a:ext>
          </a:extLst>
        </xdr:cNvPr>
        <xdr:cNvSpPr>
          <a:spLocks noChangeArrowheads="1"/>
        </xdr:cNvSpPr>
      </xdr:nvSpPr>
      <xdr:spPr bwMode="auto">
        <a:xfrm>
          <a:off x="3453765" y="3998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24</xdr:row>
      <xdr:rowOff>104775</xdr:rowOff>
    </xdr:from>
    <xdr:ext cx="180975" cy="257175"/>
    <xdr:sp macro="" textlink="">
      <xdr:nvSpPr>
        <xdr:cNvPr id="276" name="Rectangle 16">
          <a:extLst>
            <a:ext uri="{FF2B5EF4-FFF2-40B4-BE49-F238E27FC236}">
              <a16:creationId xmlns:a16="http://schemas.microsoft.com/office/drawing/2014/main" id="{43D3571A-9C88-4D27-8D35-B5BFDE8B384E}"/>
            </a:ext>
          </a:extLst>
        </xdr:cNvPr>
        <xdr:cNvSpPr>
          <a:spLocks noChangeArrowheads="1"/>
        </xdr:cNvSpPr>
      </xdr:nvSpPr>
      <xdr:spPr bwMode="auto">
        <a:xfrm>
          <a:off x="3453765" y="3998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24</xdr:row>
      <xdr:rowOff>104775</xdr:rowOff>
    </xdr:from>
    <xdr:ext cx="180975" cy="257175"/>
    <xdr:sp macro="" textlink="">
      <xdr:nvSpPr>
        <xdr:cNvPr id="277" name="Rectangle 17">
          <a:extLst>
            <a:ext uri="{FF2B5EF4-FFF2-40B4-BE49-F238E27FC236}">
              <a16:creationId xmlns:a16="http://schemas.microsoft.com/office/drawing/2014/main" id="{13130380-A442-43DE-A37F-1C716BC69486}"/>
            </a:ext>
          </a:extLst>
        </xdr:cNvPr>
        <xdr:cNvSpPr>
          <a:spLocks noChangeArrowheads="1"/>
        </xdr:cNvSpPr>
      </xdr:nvSpPr>
      <xdr:spPr bwMode="auto">
        <a:xfrm>
          <a:off x="3453765" y="39985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25</xdr:row>
      <xdr:rowOff>28575</xdr:rowOff>
    </xdr:from>
    <xdr:to>
      <xdr:col>6</xdr:col>
      <xdr:colOff>161925</xdr:colOff>
      <xdr:row>25</xdr:row>
      <xdr:rowOff>114300</xdr:rowOff>
    </xdr:to>
    <xdr:sp macro="" textlink="">
      <xdr:nvSpPr>
        <xdr:cNvPr id="278" name="WordArt 128">
          <a:extLst>
            <a:ext uri="{FF2B5EF4-FFF2-40B4-BE49-F238E27FC236}">
              <a16:creationId xmlns:a16="http://schemas.microsoft.com/office/drawing/2014/main" id="{917B44CF-8CDA-48A0-AC4A-31C68783B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4074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25</xdr:row>
      <xdr:rowOff>104775</xdr:rowOff>
    </xdr:from>
    <xdr:ext cx="180975" cy="257175"/>
    <xdr:sp macro="" textlink="">
      <xdr:nvSpPr>
        <xdr:cNvPr id="279" name="Rectangle 8">
          <a:extLst>
            <a:ext uri="{FF2B5EF4-FFF2-40B4-BE49-F238E27FC236}">
              <a16:creationId xmlns:a16="http://schemas.microsoft.com/office/drawing/2014/main" id="{AD18B814-2D30-45C9-BB2D-6589DD2772A0}"/>
            </a:ext>
          </a:extLst>
        </xdr:cNvPr>
        <xdr:cNvSpPr>
          <a:spLocks noChangeArrowheads="1"/>
        </xdr:cNvSpPr>
      </xdr:nvSpPr>
      <xdr:spPr bwMode="auto">
        <a:xfrm>
          <a:off x="3453765" y="4150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25</xdr:row>
      <xdr:rowOff>104775</xdr:rowOff>
    </xdr:from>
    <xdr:ext cx="180975" cy="257175"/>
    <xdr:sp macro="" textlink="">
      <xdr:nvSpPr>
        <xdr:cNvPr id="280" name="Rectangle 16">
          <a:extLst>
            <a:ext uri="{FF2B5EF4-FFF2-40B4-BE49-F238E27FC236}">
              <a16:creationId xmlns:a16="http://schemas.microsoft.com/office/drawing/2014/main" id="{05618403-E455-4A4C-8D43-D3EE57592001}"/>
            </a:ext>
          </a:extLst>
        </xdr:cNvPr>
        <xdr:cNvSpPr>
          <a:spLocks noChangeArrowheads="1"/>
        </xdr:cNvSpPr>
      </xdr:nvSpPr>
      <xdr:spPr bwMode="auto">
        <a:xfrm>
          <a:off x="3453765" y="4150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25</xdr:row>
      <xdr:rowOff>104775</xdr:rowOff>
    </xdr:from>
    <xdr:ext cx="180975" cy="257175"/>
    <xdr:sp macro="" textlink="">
      <xdr:nvSpPr>
        <xdr:cNvPr id="281" name="Rectangle 17">
          <a:extLst>
            <a:ext uri="{FF2B5EF4-FFF2-40B4-BE49-F238E27FC236}">
              <a16:creationId xmlns:a16="http://schemas.microsoft.com/office/drawing/2014/main" id="{0006A359-628D-4C42-9032-291058E2642D}"/>
            </a:ext>
          </a:extLst>
        </xdr:cNvPr>
        <xdr:cNvSpPr>
          <a:spLocks noChangeArrowheads="1"/>
        </xdr:cNvSpPr>
      </xdr:nvSpPr>
      <xdr:spPr bwMode="auto">
        <a:xfrm>
          <a:off x="3453765" y="4150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</xdr:row>
      <xdr:rowOff>104775</xdr:rowOff>
    </xdr:from>
    <xdr:ext cx="180975" cy="257175"/>
    <xdr:sp macro="" textlink="">
      <xdr:nvSpPr>
        <xdr:cNvPr id="282" name="Rectangle 8">
          <a:extLst>
            <a:ext uri="{FF2B5EF4-FFF2-40B4-BE49-F238E27FC236}">
              <a16:creationId xmlns:a16="http://schemas.microsoft.com/office/drawing/2014/main" id="{434CCD95-34B9-416C-8683-99B574A65F45}"/>
            </a:ext>
          </a:extLst>
        </xdr:cNvPr>
        <xdr:cNvSpPr>
          <a:spLocks noChangeArrowheads="1"/>
        </xdr:cNvSpPr>
      </xdr:nvSpPr>
      <xdr:spPr bwMode="auto">
        <a:xfrm>
          <a:off x="3453765" y="1102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</xdr:row>
      <xdr:rowOff>104775</xdr:rowOff>
    </xdr:from>
    <xdr:ext cx="180975" cy="257175"/>
    <xdr:sp macro="" textlink="">
      <xdr:nvSpPr>
        <xdr:cNvPr id="283" name="Rectangle 16">
          <a:extLst>
            <a:ext uri="{FF2B5EF4-FFF2-40B4-BE49-F238E27FC236}">
              <a16:creationId xmlns:a16="http://schemas.microsoft.com/office/drawing/2014/main" id="{F266557D-413C-44B8-A2E7-DB32F09F555B}"/>
            </a:ext>
          </a:extLst>
        </xdr:cNvPr>
        <xdr:cNvSpPr>
          <a:spLocks noChangeArrowheads="1"/>
        </xdr:cNvSpPr>
      </xdr:nvSpPr>
      <xdr:spPr bwMode="auto">
        <a:xfrm>
          <a:off x="3453765" y="1102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2</xdr:row>
      <xdr:rowOff>104775</xdr:rowOff>
    </xdr:from>
    <xdr:ext cx="180975" cy="257175"/>
    <xdr:sp macro="" textlink="">
      <xdr:nvSpPr>
        <xdr:cNvPr id="284" name="Rectangle 17">
          <a:extLst>
            <a:ext uri="{FF2B5EF4-FFF2-40B4-BE49-F238E27FC236}">
              <a16:creationId xmlns:a16="http://schemas.microsoft.com/office/drawing/2014/main" id="{E866AFBF-B51D-43A7-9DF6-A54E52B2D226}"/>
            </a:ext>
          </a:extLst>
        </xdr:cNvPr>
        <xdr:cNvSpPr>
          <a:spLocks noChangeArrowheads="1"/>
        </xdr:cNvSpPr>
      </xdr:nvSpPr>
      <xdr:spPr bwMode="auto">
        <a:xfrm>
          <a:off x="3453765" y="1102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6</xdr:col>
      <xdr:colOff>76200</xdr:colOff>
      <xdr:row>4</xdr:row>
      <xdr:rowOff>28575</xdr:rowOff>
    </xdr:from>
    <xdr:to>
      <xdr:col>6</xdr:col>
      <xdr:colOff>161925</xdr:colOff>
      <xdr:row>4</xdr:row>
      <xdr:rowOff>114300</xdr:rowOff>
    </xdr:to>
    <xdr:sp macro="" textlink="">
      <xdr:nvSpPr>
        <xdr:cNvPr id="285" name="WordArt 128">
          <a:extLst>
            <a:ext uri="{FF2B5EF4-FFF2-40B4-BE49-F238E27FC236}">
              <a16:creationId xmlns:a16="http://schemas.microsoft.com/office/drawing/2014/main" id="{A5DB1D88-12A3-4A63-9AC2-D2BF80A3E2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00425" y="13315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6</xdr:col>
      <xdr:colOff>133350</xdr:colOff>
      <xdr:row>60</xdr:row>
      <xdr:rowOff>104775</xdr:rowOff>
    </xdr:from>
    <xdr:ext cx="180975" cy="257175"/>
    <xdr:sp macro="" textlink="">
      <xdr:nvSpPr>
        <xdr:cNvPr id="286" name="Rectangle 8">
          <a:extLst>
            <a:ext uri="{FF2B5EF4-FFF2-40B4-BE49-F238E27FC236}">
              <a16:creationId xmlns:a16="http://schemas.microsoft.com/office/drawing/2014/main" id="{BD952DB0-B4AF-4572-9050-497CE52993AC}"/>
            </a:ext>
          </a:extLst>
        </xdr:cNvPr>
        <xdr:cNvSpPr>
          <a:spLocks noChangeArrowheads="1"/>
        </xdr:cNvSpPr>
      </xdr:nvSpPr>
      <xdr:spPr bwMode="auto">
        <a:xfrm>
          <a:off x="3453765" y="9484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104775</xdr:rowOff>
    </xdr:from>
    <xdr:ext cx="180975" cy="257175"/>
    <xdr:sp macro="" textlink="">
      <xdr:nvSpPr>
        <xdr:cNvPr id="287" name="Rectangle 16">
          <a:extLst>
            <a:ext uri="{FF2B5EF4-FFF2-40B4-BE49-F238E27FC236}">
              <a16:creationId xmlns:a16="http://schemas.microsoft.com/office/drawing/2014/main" id="{FD4FC817-08F7-4EC9-A9BA-C07BBC417A64}"/>
            </a:ext>
          </a:extLst>
        </xdr:cNvPr>
        <xdr:cNvSpPr>
          <a:spLocks noChangeArrowheads="1"/>
        </xdr:cNvSpPr>
      </xdr:nvSpPr>
      <xdr:spPr bwMode="auto">
        <a:xfrm>
          <a:off x="3453765" y="9484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104775</xdr:rowOff>
    </xdr:from>
    <xdr:ext cx="180975" cy="257175"/>
    <xdr:sp macro="" textlink="">
      <xdr:nvSpPr>
        <xdr:cNvPr id="288" name="Rectangle 17">
          <a:extLst>
            <a:ext uri="{FF2B5EF4-FFF2-40B4-BE49-F238E27FC236}">
              <a16:creationId xmlns:a16="http://schemas.microsoft.com/office/drawing/2014/main" id="{2694AC4E-70BD-4542-BBD3-030B824B54BB}"/>
            </a:ext>
          </a:extLst>
        </xdr:cNvPr>
        <xdr:cNvSpPr>
          <a:spLocks noChangeArrowheads="1"/>
        </xdr:cNvSpPr>
      </xdr:nvSpPr>
      <xdr:spPr bwMode="auto">
        <a:xfrm>
          <a:off x="3453765" y="9484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104775</xdr:rowOff>
    </xdr:from>
    <xdr:ext cx="180975" cy="257175"/>
    <xdr:sp macro="" textlink="">
      <xdr:nvSpPr>
        <xdr:cNvPr id="289" name="Rectangle 8">
          <a:extLst>
            <a:ext uri="{FF2B5EF4-FFF2-40B4-BE49-F238E27FC236}">
              <a16:creationId xmlns:a16="http://schemas.microsoft.com/office/drawing/2014/main" id="{2A7244FF-C176-439E-9BDC-AAD0534B687E}"/>
            </a:ext>
          </a:extLst>
        </xdr:cNvPr>
        <xdr:cNvSpPr>
          <a:spLocks noChangeArrowheads="1"/>
        </xdr:cNvSpPr>
      </xdr:nvSpPr>
      <xdr:spPr bwMode="auto">
        <a:xfrm>
          <a:off x="3453765" y="9484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104775</xdr:rowOff>
    </xdr:from>
    <xdr:ext cx="180975" cy="257175"/>
    <xdr:sp macro="" textlink="">
      <xdr:nvSpPr>
        <xdr:cNvPr id="290" name="Rectangle 16">
          <a:extLst>
            <a:ext uri="{FF2B5EF4-FFF2-40B4-BE49-F238E27FC236}">
              <a16:creationId xmlns:a16="http://schemas.microsoft.com/office/drawing/2014/main" id="{B829CC32-3250-438F-ADEA-7CF42B3A9993}"/>
            </a:ext>
          </a:extLst>
        </xdr:cNvPr>
        <xdr:cNvSpPr>
          <a:spLocks noChangeArrowheads="1"/>
        </xdr:cNvSpPr>
      </xdr:nvSpPr>
      <xdr:spPr bwMode="auto">
        <a:xfrm>
          <a:off x="3453765" y="9484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104775</xdr:rowOff>
    </xdr:from>
    <xdr:ext cx="180975" cy="257175"/>
    <xdr:sp macro="" textlink="">
      <xdr:nvSpPr>
        <xdr:cNvPr id="291" name="Rectangle 17">
          <a:extLst>
            <a:ext uri="{FF2B5EF4-FFF2-40B4-BE49-F238E27FC236}">
              <a16:creationId xmlns:a16="http://schemas.microsoft.com/office/drawing/2014/main" id="{1F0E86D6-CC4C-40D5-89EC-004B3141BB42}"/>
            </a:ext>
          </a:extLst>
        </xdr:cNvPr>
        <xdr:cNvSpPr>
          <a:spLocks noChangeArrowheads="1"/>
        </xdr:cNvSpPr>
      </xdr:nvSpPr>
      <xdr:spPr bwMode="auto">
        <a:xfrm>
          <a:off x="3453765" y="9484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104775</xdr:rowOff>
    </xdr:from>
    <xdr:ext cx="180975" cy="257175"/>
    <xdr:sp macro="" textlink="">
      <xdr:nvSpPr>
        <xdr:cNvPr id="292" name="Rectangle 8">
          <a:extLst>
            <a:ext uri="{FF2B5EF4-FFF2-40B4-BE49-F238E27FC236}">
              <a16:creationId xmlns:a16="http://schemas.microsoft.com/office/drawing/2014/main" id="{FA831C05-C61A-4EA4-8974-E67AB5D801F8}"/>
            </a:ext>
          </a:extLst>
        </xdr:cNvPr>
        <xdr:cNvSpPr>
          <a:spLocks noChangeArrowheads="1"/>
        </xdr:cNvSpPr>
      </xdr:nvSpPr>
      <xdr:spPr bwMode="auto">
        <a:xfrm>
          <a:off x="3453765" y="9484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60</xdr:row>
      <xdr:rowOff>104775</xdr:rowOff>
    </xdr:from>
    <xdr:ext cx="180975" cy="257175"/>
    <xdr:sp macro="" textlink="">
      <xdr:nvSpPr>
        <xdr:cNvPr id="293" name="Rectangle 16">
          <a:extLst>
            <a:ext uri="{FF2B5EF4-FFF2-40B4-BE49-F238E27FC236}">
              <a16:creationId xmlns:a16="http://schemas.microsoft.com/office/drawing/2014/main" id="{3033E37B-78F6-4490-8AF9-130F2C26431C}"/>
            </a:ext>
          </a:extLst>
        </xdr:cNvPr>
        <xdr:cNvSpPr>
          <a:spLocks noChangeArrowheads="1"/>
        </xdr:cNvSpPr>
      </xdr:nvSpPr>
      <xdr:spPr bwMode="auto">
        <a:xfrm>
          <a:off x="3453765" y="94849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33</xdr:col>
      <xdr:colOff>76200</xdr:colOff>
      <xdr:row>48</xdr:row>
      <xdr:rowOff>28575</xdr:rowOff>
    </xdr:from>
    <xdr:to>
      <xdr:col>33</xdr:col>
      <xdr:colOff>161925</xdr:colOff>
      <xdr:row>48</xdr:row>
      <xdr:rowOff>114300</xdr:rowOff>
    </xdr:to>
    <xdr:sp macro="" textlink="">
      <xdr:nvSpPr>
        <xdr:cNvPr id="294" name="WordArt 128">
          <a:extLst>
            <a:ext uri="{FF2B5EF4-FFF2-40B4-BE49-F238E27FC236}">
              <a16:creationId xmlns:a16="http://schemas.microsoft.com/office/drawing/2014/main" id="{88D29078-2177-409B-9686-4E6EE5FF2C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58275" y="75799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33</xdr:col>
      <xdr:colOff>133350</xdr:colOff>
      <xdr:row>80</xdr:row>
      <xdr:rowOff>0</xdr:rowOff>
    </xdr:from>
    <xdr:ext cx="173355" cy="245745"/>
    <xdr:sp macro="" textlink="">
      <xdr:nvSpPr>
        <xdr:cNvPr id="295" name="Rectangle 8">
          <a:extLst>
            <a:ext uri="{FF2B5EF4-FFF2-40B4-BE49-F238E27FC236}">
              <a16:creationId xmlns:a16="http://schemas.microsoft.com/office/drawing/2014/main" id="{E47C918C-1512-4A89-91FF-D7760ED65AA7}"/>
            </a:ext>
          </a:extLst>
        </xdr:cNvPr>
        <xdr:cNvSpPr>
          <a:spLocks noChangeArrowheads="1"/>
        </xdr:cNvSpPr>
      </xdr:nvSpPr>
      <xdr:spPr bwMode="auto">
        <a:xfrm>
          <a:off x="9111615" y="12430125"/>
          <a:ext cx="173355" cy="245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33</xdr:col>
      <xdr:colOff>76200</xdr:colOff>
      <xdr:row>55</xdr:row>
      <xdr:rowOff>28575</xdr:rowOff>
    </xdr:from>
    <xdr:to>
      <xdr:col>33</xdr:col>
      <xdr:colOff>161925</xdr:colOff>
      <xdr:row>55</xdr:row>
      <xdr:rowOff>114300</xdr:rowOff>
    </xdr:to>
    <xdr:sp macro="" textlink="">
      <xdr:nvSpPr>
        <xdr:cNvPr id="296" name="WordArt 128">
          <a:extLst>
            <a:ext uri="{FF2B5EF4-FFF2-40B4-BE49-F238E27FC236}">
              <a16:creationId xmlns:a16="http://schemas.microsoft.com/office/drawing/2014/main" id="{EA122B3C-817C-4322-95F0-102A718933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58275" y="8646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33</xdr:col>
      <xdr:colOff>133350</xdr:colOff>
      <xdr:row>70</xdr:row>
      <xdr:rowOff>104775</xdr:rowOff>
    </xdr:from>
    <xdr:ext cx="173355" cy="257174"/>
    <xdr:sp macro="" textlink="">
      <xdr:nvSpPr>
        <xdr:cNvPr id="297" name="Rectangle 8">
          <a:extLst>
            <a:ext uri="{FF2B5EF4-FFF2-40B4-BE49-F238E27FC236}">
              <a16:creationId xmlns:a16="http://schemas.microsoft.com/office/drawing/2014/main" id="{D82F25BA-3D20-4DDB-BDB4-957C376C5BD7}"/>
            </a:ext>
          </a:extLst>
        </xdr:cNvPr>
        <xdr:cNvSpPr>
          <a:spLocks noChangeArrowheads="1"/>
        </xdr:cNvSpPr>
      </xdr:nvSpPr>
      <xdr:spPr bwMode="auto">
        <a:xfrm>
          <a:off x="9111615" y="11008995"/>
          <a:ext cx="17335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33</xdr:col>
      <xdr:colOff>76200</xdr:colOff>
      <xdr:row>35</xdr:row>
      <xdr:rowOff>28575</xdr:rowOff>
    </xdr:from>
    <xdr:to>
      <xdr:col>33</xdr:col>
      <xdr:colOff>161925</xdr:colOff>
      <xdr:row>35</xdr:row>
      <xdr:rowOff>114300</xdr:rowOff>
    </xdr:to>
    <xdr:sp macro="" textlink="">
      <xdr:nvSpPr>
        <xdr:cNvPr id="298" name="WordArt 128">
          <a:extLst>
            <a:ext uri="{FF2B5EF4-FFF2-40B4-BE49-F238E27FC236}">
              <a16:creationId xmlns:a16="http://schemas.microsoft.com/office/drawing/2014/main" id="{EC56AB63-1FFE-4DA9-AAB2-89B219990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58275" y="55987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twoCellAnchor>
    <xdr:from>
      <xdr:col>33</xdr:col>
      <xdr:colOff>76200</xdr:colOff>
      <xdr:row>48</xdr:row>
      <xdr:rowOff>28575</xdr:rowOff>
    </xdr:from>
    <xdr:to>
      <xdr:col>33</xdr:col>
      <xdr:colOff>161925</xdr:colOff>
      <xdr:row>48</xdr:row>
      <xdr:rowOff>114300</xdr:rowOff>
    </xdr:to>
    <xdr:sp macro="" textlink="">
      <xdr:nvSpPr>
        <xdr:cNvPr id="299" name="WordArt 128">
          <a:extLst>
            <a:ext uri="{FF2B5EF4-FFF2-40B4-BE49-F238E27FC236}">
              <a16:creationId xmlns:a16="http://schemas.microsoft.com/office/drawing/2014/main" id="{66518186-8204-4451-8A41-A3E269DA82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58275" y="7579995"/>
          <a:ext cx="87630" cy="8763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3600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latin typeface="Arial Black"/>
          </a:endParaRPr>
        </a:p>
      </xdr:txBody>
    </xdr:sp>
    <xdr:clientData/>
  </xdr:twoCellAnchor>
  <xdr:oneCellAnchor>
    <xdr:from>
      <xdr:col>33</xdr:col>
      <xdr:colOff>133350</xdr:colOff>
      <xdr:row>70</xdr:row>
      <xdr:rowOff>104775</xdr:rowOff>
    </xdr:from>
    <xdr:ext cx="173355" cy="257174"/>
    <xdr:sp macro="" textlink="">
      <xdr:nvSpPr>
        <xdr:cNvPr id="300" name="Rectangle 16">
          <a:extLst>
            <a:ext uri="{FF2B5EF4-FFF2-40B4-BE49-F238E27FC236}">
              <a16:creationId xmlns:a16="http://schemas.microsoft.com/office/drawing/2014/main" id="{9E79C962-C017-4599-B78A-00CCCE1EDC72}"/>
            </a:ext>
          </a:extLst>
        </xdr:cNvPr>
        <xdr:cNvSpPr>
          <a:spLocks noChangeArrowheads="1"/>
        </xdr:cNvSpPr>
      </xdr:nvSpPr>
      <xdr:spPr bwMode="auto">
        <a:xfrm>
          <a:off x="9111615" y="11008995"/>
          <a:ext cx="17335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33</xdr:col>
      <xdr:colOff>133350</xdr:colOff>
      <xdr:row>70</xdr:row>
      <xdr:rowOff>104775</xdr:rowOff>
    </xdr:from>
    <xdr:ext cx="173355" cy="257174"/>
    <xdr:sp macro="" textlink="">
      <xdr:nvSpPr>
        <xdr:cNvPr id="301" name="Rectangle 17">
          <a:extLst>
            <a:ext uri="{FF2B5EF4-FFF2-40B4-BE49-F238E27FC236}">
              <a16:creationId xmlns:a16="http://schemas.microsoft.com/office/drawing/2014/main" id="{36276716-A4C5-4793-A410-E34EF0F60953}"/>
            </a:ext>
          </a:extLst>
        </xdr:cNvPr>
        <xdr:cNvSpPr>
          <a:spLocks noChangeArrowheads="1"/>
        </xdr:cNvSpPr>
      </xdr:nvSpPr>
      <xdr:spPr bwMode="auto">
        <a:xfrm>
          <a:off x="9111615" y="11008995"/>
          <a:ext cx="17335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82</xdr:row>
      <xdr:rowOff>104775</xdr:rowOff>
    </xdr:from>
    <xdr:ext cx="180975" cy="257175"/>
    <xdr:sp macro="" textlink="">
      <xdr:nvSpPr>
        <xdr:cNvPr id="302" name="Rectangle 8">
          <a:extLst>
            <a:ext uri="{FF2B5EF4-FFF2-40B4-BE49-F238E27FC236}">
              <a16:creationId xmlns:a16="http://schemas.microsoft.com/office/drawing/2014/main" id="{880B167C-037B-4CA7-8975-5040201FD6F7}"/>
            </a:ext>
          </a:extLst>
        </xdr:cNvPr>
        <xdr:cNvSpPr>
          <a:spLocks noChangeArrowheads="1"/>
        </xdr:cNvSpPr>
      </xdr:nvSpPr>
      <xdr:spPr bwMode="auto">
        <a:xfrm>
          <a:off x="3453765" y="1283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133350</xdr:colOff>
      <xdr:row>82</xdr:row>
      <xdr:rowOff>104775</xdr:rowOff>
    </xdr:from>
    <xdr:ext cx="180975" cy="257175"/>
    <xdr:sp macro="" textlink="">
      <xdr:nvSpPr>
        <xdr:cNvPr id="303" name="Rectangle 16">
          <a:extLst>
            <a:ext uri="{FF2B5EF4-FFF2-40B4-BE49-F238E27FC236}">
              <a16:creationId xmlns:a16="http://schemas.microsoft.com/office/drawing/2014/main" id="{ACB1773D-9B5B-4C94-8D4B-AA18CF3689C6}"/>
            </a:ext>
          </a:extLst>
        </xdr:cNvPr>
        <xdr:cNvSpPr>
          <a:spLocks noChangeArrowheads="1"/>
        </xdr:cNvSpPr>
      </xdr:nvSpPr>
      <xdr:spPr bwMode="auto">
        <a:xfrm>
          <a:off x="3453765" y="12837795"/>
          <a:ext cx="1809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m.VanTichelen\Mijn%20Drive\Mastentop\Klassement\klassement.xlsm" TargetMode="External"/><Relationship Id="rId1" Type="http://schemas.openxmlformats.org/officeDocument/2006/relationships/externalLinkPath" Target="klassem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definedNames>
      <definedName name="createKlassement"/>
      <definedName name="Save_Klassment"/>
      <definedName name="sortByNaam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FBDD9-920A-45D2-8AE3-73B89C2E2C9F}">
  <sheetPr codeName="Blad1">
    <pageSetUpPr fitToPage="1"/>
  </sheetPr>
  <dimension ref="B1:AU100"/>
  <sheetViews>
    <sheetView tabSelected="1" view="pageBreakPreview" zoomScale="115" zoomScaleNormal="85" zoomScaleSheetLayoutView="115" workbookViewId="0">
      <pane ySplit="1" topLeftCell="A2" activePane="bottomLeft" state="frozen"/>
      <selection pane="bottomLeft"/>
    </sheetView>
  </sheetViews>
  <sheetFormatPr defaultColWidth="9.109375" defaultRowHeight="15.6" x14ac:dyDescent="0.3"/>
  <cols>
    <col min="1" max="1" width="10.109375" style="17" customWidth="1"/>
    <col min="2" max="2" width="13.109375" style="17" customWidth="1"/>
    <col min="3" max="3" width="12.44140625" style="17" customWidth="1"/>
    <col min="4" max="4" width="6.6640625" style="111" customWidth="1"/>
    <col min="5" max="11" width="3.109375" style="17" customWidth="1"/>
    <col min="12" max="12" width="3.109375" style="106" customWidth="1"/>
    <col min="13" max="16" width="3.109375" style="99" customWidth="1"/>
    <col min="17" max="17" width="3.109375" style="17" customWidth="1"/>
    <col min="18" max="18" width="3.109375" style="99" customWidth="1"/>
    <col min="19" max="20" width="3.109375" style="106" customWidth="1"/>
    <col min="21" max="24" width="3.109375" style="99" customWidth="1"/>
    <col min="25" max="25" width="3.109375" style="112" customWidth="1"/>
    <col min="26" max="27" width="3.109375" style="99" customWidth="1"/>
    <col min="28" max="28" width="3.109375" style="113" customWidth="1"/>
    <col min="29" max="39" width="3.109375" style="99" customWidth="1"/>
    <col min="40" max="40" width="1.44140625" style="99" customWidth="1"/>
    <col min="41" max="41" width="4" style="17" customWidth="1"/>
    <col min="42" max="42" width="3.109375" style="102" customWidth="1"/>
    <col min="43" max="46" width="3.109375" style="103" customWidth="1"/>
    <col min="47" max="47" width="3.109375" style="104" customWidth="1"/>
    <col min="48" max="16384" width="9.109375" style="17"/>
  </cols>
  <sheetData>
    <row r="1" spans="2:47" s="1" customFormat="1" ht="69" customHeight="1" x14ac:dyDescent="0.2">
      <c r="B1" s="2">
        <v>2025</v>
      </c>
      <c r="C1" s="2"/>
      <c r="D1" s="3"/>
      <c r="E1" s="4">
        <v>44629</v>
      </c>
      <c r="F1" s="4">
        <f>+E1+7</f>
        <v>44636</v>
      </c>
      <c r="G1" s="4">
        <f t="shared" ref="G1:N1" si="0">+F1+7</f>
        <v>44643</v>
      </c>
      <c r="H1" s="4">
        <f t="shared" si="0"/>
        <v>44650</v>
      </c>
      <c r="I1" s="4">
        <f t="shared" si="0"/>
        <v>44657</v>
      </c>
      <c r="J1" s="4">
        <f t="shared" si="0"/>
        <v>44664</v>
      </c>
      <c r="K1" s="4">
        <f t="shared" si="0"/>
        <v>44671</v>
      </c>
      <c r="L1" s="4">
        <f t="shared" si="0"/>
        <v>44678</v>
      </c>
      <c r="M1" s="4">
        <f t="shared" si="0"/>
        <v>44685</v>
      </c>
      <c r="N1" s="4">
        <f t="shared" si="0"/>
        <v>44692</v>
      </c>
      <c r="O1" s="4">
        <f>+N1+7</f>
        <v>44699</v>
      </c>
      <c r="P1" s="4">
        <f>+O1+7</f>
        <v>44706</v>
      </c>
      <c r="Q1" s="4">
        <f>+P1+7</f>
        <v>44713</v>
      </c>
      <c r="R1" s="4">
        <f>Q1+7</f>
        <v>44720</v>
      </c>
      <c r="S1" s="5">
        <f>+R1+7</f>
        <v>44727</v>
      </c>
      <c r="T1" s="4">
        <f>+S1+6</f>
        <v>44733</v>
      </c>
      <c r="U1" s="4">
        <f>T1+8</f>
        <v>44741</v>
      </c>
      <c r="V1" s="6">
        <f>+U1+7</f>
        <v>44748</v>
      </c>
      <c r="W1" s="7">
        <f>+V1+6</f>
        <v>44754</v>
      </c>
      <c r="X1" s="7">
        <f>W1+1</f>
        <v>44755</v>
      </c>
      <c r="Y1" s="6">
        <f>X1+7</f>
        <v>44762</v>
      </c>
      <c r="Z1" s="4">
        <f t="shared" ref="Z1:AD1" si="1">Y1+7</f>
        <v>44769</v>
      </c>
      <c r="AA1" s="4">
        <f t="shared" si="1"/>
        <v>44776</v>
      </c>
      <c r="AB1" s="8">
        <f t="shared" si="1"/>
        <v>44783</v>
      </c>
      <c r="AC1" s="4">
        <f t="shared" si="1"/>
        <v>44790</v>
      </c>
      <c r="AD1" s="8">
        <f t="shared" si="1"/>
        <v>44797</v>
      </c>
      <c r="AE1" s="9">
        <f>AD1+6</f>
        <v>44803</v>
      </c>
      <c r="AF1" s="6">
        <f>AE1+8</f>
        <v>44811</v>
      </c>
      <c r="AG1" s="6">
        <f t="shared" ref="AG1:AM1" si="2">AF1+7</f>
        <v>44818</v>
      </c>
      <c r="AH1" s="6">
        <f t="shared" si="2"/>
        <v>44825</v>
      </c>
      <c r="AI1" s="6">
        <f t="shared" si="2"/>
        <v>44832</v>
      </c>
      <c r="AJ1" s="6">
        <f t="shared" si="2"/>
        <v>44839</v>
      </c>
      <c r="AK1" s="6">
        <f t="shared" si="2"/>
        <v>44846</v>
      </c>
      <c r="AL1" s="6">
        <f t="shared" si="2"/>
        <v>44853</v>
      </c>
      <c r="AM1" s="6">
        <f t="shared" si="2"/>
        <v>44860</v>
      </c>
      <c r="AN1" s="10"/>
      <c r="AO1" s="11" t="s">
        <v>0</v>
      </c>
      <c r="AP1" s="12" t="s">
        <v>1</v>
      </c>
      <c r="AQ1" s="13" t="s">
        <v>2</v>
      </c>
      <c r="AR1" s="14" t="s">
        <v>3</v>
      </c>
      <c r="AS1" s="13" t="s">
        <v>4</v>
      </c>
      <c r="AT1" s="15" t="s">
        <v>5</v>
      </c>
      <c r="AU1" s="16" t="s">
        <v>6</v>
      </c>
    </row>
    <row r="2" spans="2:47" ht="9.75" customHeight="1" x14ac:dyDescent="0.3"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20"/>
      <c r="Z2" s="19"/>
      <c r="AA2" s="19"/>
      <c r="AB2" s="21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22"/>
      <c r="AP2" s="23"/>
      <c r="AQ2" s="13"/>
      <c r="AR2" s="14"/>
      <c r="AS2" s="13"/>
      <c r="AT2" s="15"/>
      <c r="AU2" s="16"/>
    </row>
    <row r="3" spans="2:47" s="1" customFormat="1" ht="12" customHeight="1" x14ac:dyDescent="0.2">
      <c r="B3" s="24" t="s">
        <v>7</v>
      </c>
      <c r="C3" s="25"/>
      <c r="D3" s="26"/>
      <c r="E3" s="27">
        <f>COUNT(E11:E83)</f>
        <v>61</v>
      </c>
      <c r="F3" s="27">
        <f t="shared" ref="F3:AM3" si="3">COUNT(F11:F83)</f>
        <v>49</v>
      </c>
      <c r="G3" s="27">
        <f>COUNT(G11:G83)</f>
        <v>50</v>
      </c>
      <c r="H3" s="27">
        <f t="shared" si="3"/>
        <v>42</v>
      </c>
      <c r="I3" s="27">
        <f t="shared" si="3"/>
        <v>38</v>
      </c>
      <c r="J3" s="27">
        <f t="shared" si="3"/>
        <v>37</v>
      </c>
      <c r="K3" s="27">
        <f t="shared" si="3"/>
        <v>41</v>
      </c>
      <c r="L3" s="27">
        <f t="shared" si="3"/>
        <v>41</v>
      </c>
      <c r="M3" s="27">
        <f t="shared" si="3"/>
        <v>45</v>
      </c>
      <c r="N3" s="27">
        <f t="shared" si="3"/>
        <v>45</v>
      </c>
      <c r="O3" s="27">
        <f t="shared" si="3"/>
        <v>37</v>
      </c>
      <c r="P3" s="27">
        <f t="shared" si="3"/>
        <v>22</v>
      </c>
      <c r="Q3" s="27">
        <f t="shared" si="3"/>
        <v>45</v>
      </c>
      <c r="R3" s="27">
        <f t="shared" si="3"/>
        <v>36</v>
      </c>
      <c r="S3" s="27">
        <f t="shared" si="3"/>
        <v>30</v>
      </c>
      <c r="T3" s="27">
        <f t="shared" si="3"/>
        <v>42</v>
      </c>
      <c r="U3" s="27">
        <f t="shared" si="3"/>
        <v>26</v>
      </c>
      <c r="V3" s="27">
        <f t="shared" si="3"/>
        <v>20</v>
      </c>
      <c r="W3" s="27">
        <f t="shared" si="3"/>
        <v>0</v>
      </c>
      <c r="X3" s="27">
        <f t="shared" si="3"/>
        <v>37</v>
      </c>
      <c r="Y3" s="27">
        <f t="shared" si="3"/>
        <v>0</v>
      </c>
      <c r="Z3" s="27">
        <f t="shared" si="3"/>
        <v>0</v>
      </c>
      <c r="AA3" s="27">
        <f t="shared" si="3"/>
        <v>0</v>
      </c>
      <c r="AB3" s="27">
        <f t="shared" si="3"/>
        <v>0</v>
      </c>
      <c r="AC3" s="27">
        <f t="shared" si="3"/>
        <v>0</v>
      </c>
      <c r="AD3" s="27">
        <f t="shared" si="3"/>
        <v>0</v>
      </c>
      <c r="AE3" s="27">
        <f t="shared" si="3"/>
        <v>0</v>
      </c>
      <c r="AF3" s="27">
        <f t="shared" si="3"/>
        <v>0</v>
      </c>
      <c r="AG3" s="27">
        <f t="shared" si="3"/>
        <v>0</v>
      </c>
      <c r="AH3" s="27">
        <f t="shared" si="3"/>
        <v>0</v>
      </c>
      <c r="AI3" s="27">
        <f t="shared" si="3"/>
        <v>0</v>
      </c>
      <c r="AJ3" s="27">
        <f t="shared" si="3"/>
        <v>0</v>
      </c>
      <c r="AK3" s="27">
        <f t="shared" si="3"/>
        <v>0</v>
      </c>
      <c r="AL3" s="27">
        <f t="shared" si="3"/>
        <v>0</v>
      </c>
      <c r="AM3" s="27">
        <f t="shared" si="3"/>
        <v>0</v>
      </c>
      <c r="AN3" s="28"/>
      <c r="AO3" s="29"/>
      <c r="AP3" s="12"/>
      <c r="AQ3" s="13"/>
      <c r="AR3" s="14"/>
      <c r="AS3" s="13"/>
      <c r="AT3" s="15"/>
      <c r="AU3" s="16"/>
    </row>
    <row r="4" spans="2:47" s="1" customFormat="1" ht="12" customHeight="1" x14ac:dyDescent="0.2">
      <c r="B4" s="24" t="s">
        <v>8</v>
      </c>
      <c r="C4" s="25"/>
      <c r="D4" s="26"/>
      <c r="E4" s="30">
        <v>85</v>
      </c>
      <c r="F4" s="30">
        <v>90</v>
      </c>
      <c r="G4" s="30">
        <v>95</v>
      </c>
      <c r="H4" s="31">
        <v>105</v>
      </c>
      <c r="I4" s="30">
        <v>105</v>
      </c>
      <c r="J4" s="30">
        <v>110</v>
      </c>
      <c r="K4" s="30">
        <v>105</v>
      </c>
      <c r="L4" s="30">
        <v>130</v>
      </c>
      <c r="M4" s="31">
        <v>110</v>
      </c>
      <c r="N4" s="31">
        <v>140</v>
      </c>
      <c r="O4" s="31">
        <v>145</v>
      </c>
      <c r="P4" s="31">
        <v>125</v>
      </c>
      <c r="Q4" s="31">
        <v>120</v>
      </c>
      <c r="R4" s="31">
        <v>105</v>
      </c>
      <c r="S4" s="31">
        <v>175</v>
      </c>
      <c r="T4" s="31">
        <v>105</v>
      </c>
      <c r="U4" s="31">
        <v>110</v>
      </c>
      <c r="V4" s="30">
        <v>120</v>
      </c>
      <c r="W4" s="31"/>
      <c r="X4" s="31">
        <v>340</v>
      </c>
      <c r="Y4" s="30"/>
      <c r="Z4" s="30"/>
      <c r="AA4" s="30"/>
      <c r="AB4" s="32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0"/>
      <c r="AN4" s="28"/>
      <c r="AO4" s="29">
        <f>SUM(E4:AN4)</f>
        <v>2420</v>
      </c>
      <c r="AP4" s="12"/>
      <c r="AQ4" s="13"/>
      <c r="AR4" s="14"/>
      <c r="AS4" s="13"/>
      <c r="AT4" s="15"/>
      <c r="AU4" s="16"/>
    </row>
    <row r="5" spans="2:47" s="1" customFormat="1" ht="12" customHeight="1" x14ac:dyDescent="0.2">
      <c r="B5" s="24" t="s">
        <v>9</v>
      </c>
      <c r="C5" s="25"/>
      <c r="D5" s="26"/>
      <c r="E5" s="30">
        <v>75</v>
      </c>
      <c r="F5" s="30">
        <v>80</v>
      </c>
      <c r="G5" s="30">
        <v>85</v>
      </c>
      <c r="H5" s="31">
        <v>92</v>
      </c>
      <c r="I5" s="30">
        <v>100</v>
      </c>
      <c r="J5" s="30">
        <v>95</v>
      </c>
      <c r="K5" s="30">
        <v>95</v>
      </c>
      <c r="L5" s="30">
        <v>98</v>
      </c>
      <c r="M5" s="31">
        <v>90</v>
      </c>
      <c r="N5" s="31">
        <v>106</v>
      </c>
      <c r="O5" s="31">
        <v>115</v>
      </c>
      <c r="P5" s="31">
        <v>135</v>
      </c>
      <c r="Q5" s="31">
        <v>95</v>
      </c>
      <c r="R5" s="31">
        <v>105</v>
      </c>
      <c r="S5" s="31">
        <v>175</v>
      </c>
      <c r="T5" s="31">
        <v>105</v>
      </c>
      <c r="U5" s="30">
        <v>110</v>
      </c>
      <c r="V5" s="30">
        <v>120</v>
      </c>
      <c r="W5" s="30"/>
      <c r="X5" s="30">
        <v>340</v>
      </c>
      <c r="Y5" s="30"/>
      <c r="Z5" s="30"/>
      <c r="AA5" s="30"/>
      <c r="AB5" s="32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0"/>
      <c r="AN5" s="28"/>
      <c r="AO5" s="29">
        <f>SUM(E5:AN5)</f>
        <v>2216</v>
      </c>
      <c r="AP5" s="12"/>
      <c r="AQ5" s="13"/>
      <c r="AR5" s="14"/>
      <c r="AS5" s="13"/>
      <c r="AT5" s="15"/>
      <c r="AU5" s="16"/>
    </row>
    <row r="6" spans="2:47" s="1" customFormat="1" ht="12" customHeight="1" x14ac:dyDescent="0.2">
      <c r="B6" s="24" t="s">
        <v>10</v>
      </c>
      <c r="C6" s="25"/>
      <c r="D6" s="26"/>
      <c r="E6" s="30">
        <v>50</v>
      </c>
      <c r="F6" s="30">
        <v>60</v>
      </c>
      <c r="G6" s="30">
        <v>65</v>
      </c>
      <c r="H6" s="31">
        <v>70</v>
      </c>
      <c r="I6" s="30">
        <v>75</v>
      </c>
      <c r="J6" s="30">
        <v>75</v>
      </c>
      <c r="K6" s="30">
        <v>80</v>
      </c>
      <c r="L6" s="30">
        <v>80</v>
      </c>
      <c r="M6" s="31">
        <v>80</v>
      </c>
      <c r="N6" s="31">
        <v>85</v>
      </c>
      <c r="O6" s="31">
        <v>90</v>
      </c>
      <c r="P6" s="31">
        <v>100</v>
      </c>
      <c r="Q6" s="31">
        <v>90</v>
      </c>
      <c r="R6" s="31">
        <v>95</v>
      </c>
      <c r="S6" s="31">
        <v>130</v>
      </c>
      <c r="T6" s="31">
        <v>110</v>
      </c>
      <c r="U6" s="31">
        <v>120</v>
      </c>
      <c r="V6" s="30">
        <v>125</v>
      </c>
      <c r="W6" s="31"/>
      <c r="X6" s="31">
        <v>305</v>
      </c>
      <c r="Y6" s="31"/>
      <c r="Z6" s="31"/>
      <c r="AA6" s="31"/>
      <c r="AB6" s="33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28"/>
      <c r="AO6" s="29">
        <f>SUM(E6:AN6)</f>
        <v>1885</v>
      </c>
      <c r="AP6" s="12"/>
      <c r="AQ6" s="13"/>
      <c r="AR6" s="14"/>
      <c r="AS6" s="13"/>
      <c r="AT6" s="15"/>
      <c r="AU6" s="16"/>
    </row>
    <row r="7" spans="2:47" s="1" customFormat="1" ht="12" hidden="1" customHeight="1" x14ac:dyDescent="0.2">
      <c r="C7" s="34"/>
      <c r="D7" s="35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8"/>
      <c r="Q7" s="37"/>
      <c r="R7" s="37"/>
      <c r="S7" s="37"/>
      <c r="T7" s="37"/>
      <c r="U7" s="39"/>
      <c r="V7" s="37"/>
      <c r="W7" s="37"/>
      <c r="X7" s="37"/>
      <c r="Y7" s="37"/>
      <c r="Z7" s="37"/>
      <c r="AA7" s="37"/>
      <c r="AB7" s="40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41"/>
      <c r="AO7" s="42" t="e">
        <f>AVERAGE(E7:AD7)</f>
        <v>#DIV/0!</v>
      </c>
      <c r="AP7" s="43"/>
      <c r="AQ7" s="13"/>
      <c r="AR7" s="14"/>
      <c r="AS7" s="13"/>
      <c r="AT7" s="15"/>
      <c r="AU7" s="16"/>
    </row>
    <row r="8" spans="2:47" s="1" customFormat="1" ht="12" hidden="1" customHeight="1" x14ac:dyDescent="0.2">
      <c r="B8" s="44"/>
      <c r="C8" s="45"/>
      <c r="D8" s="35"/>
      <c r="E8" s="46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8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1"/>
      <c r="AO8" s="49"/>
      <c r="AP8" s="50"/>
      <c r="AQ8" s="13"/>
      <c r="AR8" s="14"/>
      <c r="AS8" s="13"/>
      <c r="AT8" s="15"/>
      <c r="AU8" s="16"/>
    </row>
    <row r="9" spans="2:47" s="1" customFormat="1" ht="12" hidden="1" customHeight="1" x14ac:dyDescent="0.2">
      <c r="B9" s="51"/>
      <c r="C9" s="52"/>
      <c r="D9" s="35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  <c r="Q9" s="54"/>
      <c r="R9" s="54"/>
      <c r="S9" s="54"/>
      <c r="T9" s="54"/>
      <c r="U9" s="56"/>
      <c r="V9" s="54"/>
      <c r="W9" s="54"/>
      <c r="X9" s="54"/>
      <c r="Y9" s="54"/>
      <c r="Z9" s="54"/>
      <c r="AA9" s="54"/>
      <c r="AB9" s="57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41"/>
      <c r="AO9" s="49"/>
      <c r="AP9" s="50"/>
      <c r="AQ9" s="13"/>
      <c r="AR9" s="14"/>
      <c r="AS9" s="13"/>
      <c r="AT9" s="15"/>
      <c r="AU9" s="16"/>
    </row>
    <row r="10" spans="2:47" s="1" customFormat="1" ht="12" customHeight="1" x14ac:dyDescent="0.2">
      <c r="D10" s="35"/>
      <c r="E10" s="58"/>
      <c r="F10" s="59"/>
      <c r="G10" s="59"/>
      <c r="H10" s="59"/>
      <c r="I10" s="59"/>
      <c r="J10" s="59"/>
      <c r="K10" s="60"/>
      <c r="L10" s="61"/>
      <c r="M10" s="59"/>
      <c r="N10" s="59"/>
      <c r="O10" s="59"/>
      <c r="P10" s="59"/>
      <c r="Q10" s="60"/>
      <c r="R10" s="59"/>
      <c r="S10" s="61"/>
      <c r="T10" s="61"/>
      <c r="U10" s="59"/>
      <c r="V10" s="59"/>
      <c r="W10" s="59"/>
      <c r="X10" s="59"/>
      <c r="Y10" s="59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2"/>
      <c r="AO10" s="63" t="s">
        <v>11</v>
      </c>
      <c r="AP10" s="64"/>
      <c r="AQ10" s="13"/>
      <c r="AR10" s="14"/>
      <c r="AS10" s="13"/>
      <c r="AT10" s="15"/>
      <c r="AU10" s="16"/>
    </row>
    <row r="11" spans="2:47" s="1" customFormat="1" ht="12" customHeight="1" x14ac:dyDescent="0.2">
      <c r="B11" s="25" t="s">
        <v>12</v>
      </c>
      <c r="C11" s="25" t="s">
        <v>13</v>
      </c>
      <c r="D11" s="29" t="s">
        <v>14</v>
      </c>
      <c r="E11" s="27">
        <v>75</v>
      </c>
      <c r="F11" s="27">
        <v>80</v>
      </c>
      <c r="G11" s="27">
        <v>85</v>
      </c>
      <c r="H11" s="29">
        <v>92</v>
      </c>
      <c r="I11" s="27">
        <v>100</v>
      </c>
      <c r="J11" s="27"/>
      <c r="K11" s="27">
        <v>95</v>
      </c>
      <c r="L11" s="27"/>
      <c r="M11" s="29"/>
      <c r="N11" s="29">
        <v>106</v>
      </c>
      <c r="O11" s="29"/>
      <c r="P11" s="29"/>
      <c r="Q11" s="29">
        <v>95</v>
      </c>
      <c r="R11" s="29">
        <v>105</v>
      </c>
      <c r="S11" s="29">
        <v>175</v>
      </c>
      <c r="T11" s="29">
        <v>105</v>
      </c>
      <c r="U11" s="27">
        <v>110</v>
      </c>
      <c r="V11" s="27">
        <v>120</v>
      </c>
      <c r="W11" s="27"/>
      <c r="X11" s="27">
        <v>340</v>
      </c>
      <c r="Y11" s="27"/>
      <c r="Z11" s="27"/>
      <c r="AA11" s="27"/>
      <c r="AB11" s="65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66"/>
      <c r="AO11" s="29">
        <f>SUM(E11:AN11)</f>
        <v>1683</v>
      </c>
      <c r="AP11" s="67">
        <f>COUNT(E11:AN11)</f>
        <v>14</v>
      </c>
      <c r="AQ11" s="68" t="s">
        <v>15</v>
      </c>
      <c r="AR11" s="68"/>
      <c r="AS11" s="68"/>
      <c r="AT11" s="68">
        <f xml:space="preserve"> COUNTIFS(AQ11:AS11,"A")</f>
        <v>1</v>
      </c>
      <c r="AU11" s="69">
        <f>AT11+AP11</f>
        <v>15</v>
      </c>
    </row>
    <row r="12" spans="2:47" s="1" customFormat="1" ht="12" customHeight="1" x14ac:dyDescent="0.2">
      <c r="B12" s="25" t="s">
        <v>12</v>
      </c>
      <c r="C12" s="25" t="s">
        <v>16</v>
      </c>
      <c r="D12" s="29" t="s">
        <v>14</v>
      </c>
      <c r="E12" s="27">
        <v>75</v>
      </c>
      <c r="F12" s="27">
        <v>80</v>
      </c>
      <c r="G12" s="27">
        <v>85</v>
      </c>
      <c r="H12" s="29"/>
      <c r="I12" s="27"/>
      <c r="J12" s="27">
        <v>95</v>
      </c>
      <c r="K12" s="27"/>
      <c r="L12" s="27"/>
      <c r="M12" s="29">
        <v>90</v>
      </c>
      <c r="N12" s="29"/>
      <c r="O12" s="29"/>
      <c r="P12" s="29"/>
      <c r="Q12" s="29"/>
      <c r="R12" s="29"/>
      <c r="S12" s="29"/>
      <c r="T12" s="29"/>
      <c r="U12" s="27"/>
      <c r="V12" s="27"/>
      <c r="W12" s="27"/>
      <c r="X12" s="27"/>
      <c r="Y12" s="68"/>
      <c r="Z12" s="27"/>
      <c r="AA12" s="27"/>
      <c r="AB12" s="65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66"/>
      <c r="AO12" s="29">
        <f>SUM(E12:AN12)</f>
        <v>425</v>
      </c>
      <c r="AP12" s="67">
        <f>COUNT(E12:AN12)</f>
        <v>5</v>
      </c>
      <c r="AQ12" s="68" t="s">
        <v>15</v>
      </c>
      <c r="AR12" s="68"/>
      <c r="AS12" s="68"/>
      <c r="AT12" s="68">
        <f xml:space="preserve"> COUNTIFS(AQ12:AS12,"A")</f>
        <v>1</v>
      </c>
      <c r="AU12" s="69">
        <f>AT12+AP12</f>
        <v>6</v>
      </c>
    </row>
    <row r="13" spans="2:47" s="1" customFormat="1" ht="12" customHeight="1" x14ac:dyDescent="0.2">
      <c r="B13" s="25" t="s">
        <v>12</v>
      </c>
      <c r="C13" s="25" t="s">
        <v>17</v>
      </c>
      <c r="D13" s="29" t="s">
        <v>18</v>
      </c>
      <c r="E13" s="27">
        <v>50</v>
      </c>
      <c r="F13" s="27">
        <v>60</v>
      </c>
      <c r="G13" s="27">
        <v>65</v>
      </c>
      <c r="H13" s="29">
        <v>70</v>
      </c>
      <c r="I13" s="27">
        <v>75</v>
      </c>
      <c r="J13" s="27">
        <v>75</v>
      </c>
      <c r="K13" s="27">
        <v>80</v>
      </c>
      <c r="L13" s="27"/>
      <c r="M13" s="29">
        <v>80</v>
      </c>
      <c r="N13" s="29">
        <v>85</v>
      </c>
      <c r="O13" s="29">
        <v>90</v>
      </c>
      <c r="P13" s="29">
        <v>100</v>
      </c>
      <c r="Q13" s="29">
        <v>90</v>
      </c>
      <c r="R13" s="29">
        <v>95</v>
      </c>
      <c r="S13" s="29">
        <v>130</v>
      </c>
      <c r="T13" s="29">
        <v>110</v>
      </c>
      <c r="U13" s="27">
        <v>120</v>
      </c>
      <c r="V13" s="27">
        <v>125</v>
      </c>
      <c r="W13" s="27"/>
      <c r="X13" s="27">
        <v>305</v>
      </c>
      <c r="Y13" s="27"/>
      <c r="Z13" s="27"/>
      <c r="AA13" s="27"/>
      <c r="AB13" s="65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66"/>
      <c r="AO13" s="29">
        <f>SUM(E13:AN13)</f>
        <v>1805</v>
      </c>
      <c r="AP13" s="67">
        <f>COUNT(E13:AN13)</f>
        <v>18</v>
      </c>
      <c r="AQ13" s="68" t="s">
        <v>15</v>
      </c>
      <c r="AR13" s="68"/>
      <c r="AS13" s="68"/>
      <c r="AT13" s="68">
        <f xml:space="preserve"> COUNTIFS(AQ13:AS13,"A")</f>
        <v>1</v>
      </c>
      <c r="AU13" s="69">
        <f>AT13+AP13</f>
        <v>19</v>
      </c>
    </row>
    <row r="14" spans="2:47" s="1" customFormat="1" ht="12" customHeight="1" x14ac:dyDescent="0.2">
      <c r="B14" s="25" t="s">
        <v>12</v>
      </c>
      <c r="C14" s="25" t="s">
        <v>19</v>
      </c>
      <c r="D14" s="29" t="s">
        <v>15</v>
      </c>
      <c r="E14" s="27">
        <v>85</v>
      </c>
      <c r="F14" s="27">
        <v>90</v>
      </c>
      <c r="G14" s="27">
        <v>95</v>
      </c>
      <c r="H14" s="29"/>
      <c r="I14" s="27"/>
      <c r="J14" s="27"/>
      <c r="K14" s="27"/>
      <c r="L14" s="27"/>
      <c r="M14" s="29">
        <v>110</v>
      </c>
      <c r="N14" s="29"/>
      <c r="O14" s="29">
        <v>115</v>
      </c>
      <c r="P14" s="29"/>
      <c r="Q14" s="29"/>
      <c r="R14" s="29"/>
      <c r="S14" s="29"/>
      <c r="T14" s="29"/>
      <c r="U14" s="27"/>
      <c r="V14" s="27"/>
      <c r="W14" s="27"/>
      <c r="X14" s="27"/>
      <c r="Y14" s="27"/>
      <c r="Z14" s="27"/>
      <c r="AA14" s="27"/>
      <c r="AB14" s="65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66"/>
      <c r="AO14" s="29">
        <f>SUM(E14:AN14)</f>
        <v>495</v>
      </c>
      <c r="AP14" s="67">
        <f>COUNT(E14:AN14)</f>
        <v>5</v>
      </c>
      <c r="AQ14" s="68"/>
      <c r="AR14" s="68"/>
      <c r="AS14" s="68"/>
      <c r="AT14" s="68">
        <f xml:space="preserve"> COUNTIFS(AQ14:AS14,"A")</f>
        <v>0</v>
      </c>
      <c r="AU14" s="69">
        <f>AT14+AP14</f>
        <v>5</v>
      </c>
    </row>
    <row r="15" spans="2:47" s="1" customFormat="1" ht="12" customHeight="1" x14ac:dyDescent="0.2">
      <c r="B15" s="25" t="s">
        <v>20</v>
      </c>
      <c r="C15" s="25" t="s">
        <v>21</v>
      </c>
      <c r="D15" s="29" t="s">
        <v>18</v>
      </c>
      <c r="E15" s="27"/>
      <c r="F15" s="27"/>
      <c r="G15" s="27"/>
      <c r="H15" s="29"/>
      <c r="I15" s="27"/>
      <c r="J15" s="27"/>
      <c r="K15" s="27"/>
      <c r="L15" s="27"/>
      <c r="M15" s="29"/>
      <c r="N15" s="29"/>
      <c r="O15" s="29"/>
      <c r="P15" s="29"/>
      <c r="Q15" s="29"/>
      <c r="R15" s="29"/>
      <c r="S15" s="29"/>
      <c r="T15" s="29"/>
      <c r="U15" s="27"/>
      <c r="V15" s="27"/>
      <c r="W15" s="27"/>
      <c r="X15" s="27"/>
      <c r="Y15" s="27"/>
      <c r="Z15" s="27"/>
      <c r="AA15" s="27"/>
      <c r="AB15" s="65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66"/>
      <c r="AO15" s="29">
        <f>SUM(E15:AN15)</f>
        <v>0</v>
      </c>
      <c r="AP15" s="67">
        <f>COUNT(E15:AN15)</f>
        <v>0</v>
      </c>
      <c r="AQ15" s="68"/>
      <c r="AR15" s="68"/>
      <c r="AS15" s="68"/>
      <c r="AT15" s="68">
        <f xml:space="preserve"> COUNTIFS(AQ15:AS15,"A")</f>
        <v>0</v>
      </c>
      <c r="AU15" s="69">
        <f>AT15+AP15</f>
        <v>0</v>
      </c>
    </row>
    <row r="16" spans="2:47" s="1" customFormat="1" ht="12" customHeight="1" x14ac:dyDescent="0.2">
      <c r="B16" s="25" t="s">
        <v>22</v>
      </c>
      <c r="C16" s="25" t="s">
        <v>23</v>
      </c>
      <c r="D16" s="29" t="s">
        <v>15</v>
      </c>
      <c r="E16" s="27">
        <v>85</v>
      </c>
      <c r="F16" s="27">
        <v>90</v>
      </c>
      <c r="G16" s="27">
        <v>95</v>
      </c>
      <c r="H16" s="29">
        <v>105</v>
      </c>
      <c r="I16" s="27">
        <v>105</v>
      </c>
      <c r="J16" s="27">
        <v>110</v>
      </c>
      <c r="K16" s="27">
        <v>105</v>
      </c>
      <c r="L16" s="27">
        <v>130</v>
      </c>
      <c r="M16" s="29">
        <v>110</v>
      </c>
      <c r="N16" s="29">
        <v>140</v>
      </c>
      <c r="O16" s="29"/>
      <c r="P16" s="29">
        <v>125</v>
      </c>
      <c r="Q16" s="29">
        <v>120</v>
      </c>
      <c r="R16" s="29"/>
      <c r="S16" s="29"/>
      <c r="T16" s="29">
        <v>105</v>
      </c>
      <c r="U16" s="27"/>
      <c r="V16" s="27"/>
      <c r="W16" s="27"/>
      <c r="X16" s="27">
        <v>340</v>
      </c>
      <c r="Y16" s="27"/>
      <c r="Z16" s="27"/>
      <c r="AA16" s="27"/>
      <c r="AB16" s="65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66"/>
      <c r="AO16" s="29">
        <f>SUM(E16:AN16)</f>
        <v>1765</v>
      </c>
      <c r="AP16" s="67">
        <f>COUNT(E16:AN16)</f>
        <v>14</v>
      </c>
      <c r="AQ16" s="68" t="s">
        <v>15</v>
      </c>
      <c r="AR16" s="68"/>
      <c r="AS16" s="68"/>
      <c r="AT16" s="68">
        <f xml:space="preserve"> COUNTIFS(AQ16:AS16,"A")</f>
        <v>1</v>
      </c>
      <c r="AU16" s="69">
        <f>AT16+AP16</f>
        <v>15</v>
      </c>
    </row>
    <row r="17" spans="2:47" s="1" customFormat="1" ht="12" customHeight="1" x14ac:dyDescent="0.2">
      <c r="B17" s="25" t="s">
        <v>22</v>
      </c>
      <c r="C17" s="25" t="s">
        <v>24</v>
      </c>
      <c r="D17" s="29" t="s">
        <v>15</v>
      </c>
      <c r="E17" s="27">
        <v>85</v>
      </c>
      <c r="F17" s="27">
        <v>90</v>
      </c>
      <c r="G17" s="27"/>
      <c r="H17" s="29">
        <v>105</v>
      </c>
      <c r="I17" s="27">
        <v>105</v>
      </c>
      <c r="J17" s="27">
        <v>110</v>
      </c>
      <c r="K17" s="27">
        <v>105</v>
      </c>
      <c r="L17" s="27"/>
      <c r="M17" s="29">
        <v>110</v>
      </c>
      <c r="N17" s="29">
        <v>140</v>
      </c>
      <c r="O17" s="29">
        <v>145</v>
      </c>
      <c r="P17" s="29"/>
      <c r="Q17" s="29">
        <v>120</v>
      </c>
      <c r="R17" s="29"/>
      <c r="S17" s="29">
        <v>175</v>
      </c>
      <c r="T17" s="70">
        <v>105</v>
      </c>
      <c r="U17" s="27">
        <v>110</v>
      </c>
      <c r="V17" s="27"/>
      <c r="W17" s="27"/>
      <c r="X17" s="27">
        <v>340</v>
      </c>
      <c r="Y17" s="27"/>
      <c r="Z17" s="27"/>
      <c r="AA17" s="27"/>
      <c r="AB17" s="65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66"/>
      <c r="AO17" s="29">
        <f>SUM(E17:AN17)</f>
        <v>1845</v>
      </c>
      <c r="AP17" s="67">
        <f>COUNT(E17:AN17)</f>
        <v>14</v>
      </c>
      <c r="AQ17" s="68" t="s">
        <v>15</v>
      </c>
      <c r="AR17" s="68"/>
      <c r="AS17" s="68"/>
      <c r="AT17" s="68">
        <f xml:space="preserve"> COUNTIFS(AQ17:AS17,"A")</f>
        <v>1</v>
      </c>
      <c r="AU17" s="69">
        <f>AT17+AP17</f>
        <v>15</v>
      </c>
    </row>
    <row r="18" spans="2:47" s="1" customFormat="1" ht="12" customHeight="1" x14ac:dyDescent="0.2">
      <c r="B18" s="25" t="s">
        <v>22</v>
      </c>
      <c r="C18" s="25" t="s">
        <v>25</v>
      </c>
      <c r="D18" s="29" t="s">
        <v>18</v>
      </c>
      <c r="E18" s="27">
        <v>50</v>
      </c>
      <c r="F18" s="27">
        <v>60</v>
      </c>
      <c r="G18" s="27">
        <v>65</v>
      </c>
      <c r="H18" s="29"/>
      <c r="I18" s="27">
        <v>75</v>
      </c>
      <c r="J18" s="27">
        <v>75</v>
      </c>
      <c r="K18" s="27"/>
      <c r="L18" s="27">
        <v>80</v>
      </c>
      <c r="M18" s="29"/>
      <c r="N18" s="29"/>
      <c r="O18" s="29">
        <v>90</v>
      </c>
      <c r="P18" s="29"/>
      <c r="Q18" s="29">
        <v>90</v>
      </c>
      <c r="R18" s="29"/>
      <c r="S18" s="29"/>
      <c r="T18" s="29">
        <v>110</v>
      </c>
      <c r="U18" s="27"/>
      <c r="V18" s="27"/>
      <c r="W18" s="27"/>
      <c r="X18" s="27">
        <v>305</v>
      </c>
      <c r="Y18" s="27"/>
      <c r="Z18" s="27"/>
      <c r="AA18" s="27"/>
      <c r="AB18" s="65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66"/>
      <c r="AO18" s="29">
        <f>SUM(E18:AN18)</f>
        <v>1000</v>
      </c>
      <c r="AP18" s="67">
        <f>COUNT(E18:AN18)</f>
        <v>10</v>
      </c>
      <c r="AQ18" s="68" t="s">
        <v>15</v>
      </c>
      <c r="AR18" s="68"/>
      <c r="AS18" s="68"/>
      <c r="AT18" s="68">
        <f xml:space="preserve"> COUNTIFS(AQ18:AS18,"A")</f>
        <v>1</v>
      </c>
      <c r="AU18" s="69">
        <f>AT18+AP18</f>
        <v>11</v>
      </c>
    </row>
    <row r="19" spans="2:47" s="1" customFormat="1" ht="12" customHeight="1" x14ac:dyDescent="0.2">
      <c r="B19" s="25" t="s">
        <v>22</v>
      </c>
      <c r="C19" s="25" t="s">
        <v>26</v>
      </c>
      <c r="D19" s="29" t="s">
        <v>18</v>
      </c>
      <c r="E19" s="27">
        <v>50</v>
      </c>
      <c r="F19" s="27">
        <v>60</v>
      </c>
      <c r="G19" s="27">
        <v>65</v>
      </c>
      <c r="H19" s="29">
        <v>70</v>
      </c>
      <c r="I19" s="27">
        <v>75</v>
      </c>
      <c r="J19" s="27">
        <v>75</v>
      </c>
      <c r="K19" s="27">
        <v>80</v>
      </c>
      <c r="L19" s="27">
        <v>80</v>
      </c>
      <c r="M19" s="29">
        <v>80</v>
      </c>
      <c r="N19" s="29">
        <v>85</v>
      </c>
      <c r="O19" s="29">
        <v>90</v>
      </c>
      <c r="P19" s="29"/>
      <c r="Q19" s="29">
        <v>90</v>
      </c>
      <c r="R19" s="29">
        <v>95</v>
      </c>
      <c r="S19" s="29">
        <v>130</v>
      </c>
      <c r="T19" s="29">
        <v>110</v>
      </c>
      <c r="U19" s="27">
        <v>120</v>
      </c>
      <c r="V19" s="27">
        <v>125</v>
      </c>
      <c r="W19" s="27"/>
      <c r="X19" s="27">
        <v>305</v>
      </c>
      <c r="Y19" s="27"/>
      <c r="Z19" s="27"/>
      <c r="AA19" s="27"/>
      <c r="AB19" s="65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66"/>
      <c r="AO19" s="29">
        <f>SUM(E19:AN19)</f>
        <v>1785</v>
      </c>
      <c r="AP19" s="67">
        <f>COUNT(E19:AN19)</f>
        <v>18</v>
      </c>
      <c r="AQ19" s="68"/>
      <c r="AR19" s="68"/>
      <c r="AS19" s="68"/>
      <c r="AT19" s="68">
        <f xml:space="preserve"> COUNTIFS(AQ19:AS19,"A")</f>
        <v>0</v>
      </c>
      <c r="AU19" s="69">
        <f>AT19+AP19</f>
        <v>18</v>
      </c>
    </row>
    <row r="20" spans="2:47" s="1" customFormat="1" ht="12" customHeight="1" x14ac:dyDescent="0.2">
      <c r="B20" s="25" t="s">
        <v>27</v>
      </c>
      <c r="C20" s="25" t="s">
        <v>28</v>
      </c>
      <c r="D20" s="71" t="s">
        <v>18</v>
      </c>
      <c r="E20" s="29">
        <v>50</v>
      </c>
      <c r="F20" s="27">
        <v>60</v>
      </c>
      <c r="G20" s="29">
        <v>65</v>
      </c>
      <c r="H20" s="29">
        <v>70</v>
      </c>
      <c r="I20" s="29"/>
      <c r="J20" s="29">
        <v>75</v>
      </c>
      <c r="K20" s="29">
        <v>80</v>
      </c>
      <c r="L20" s="29">
        <v>80</v>
      </c>
      <c r="M20" s="29">
        <v>80</v>
      </c>
      <c r="N20" s="29">
        <v>85</v>
      </c>
      <c r="O20" s="29">
        <v>90</v>
      </c>
      <c r="P20" s="29">
        <v>100</v>
      </c>
      <c r="Q20" s="29">
        <v>90</v>
      </c>
      <c r="R20" s="29">
        <v>95</v>
      </c>
      <c r="S20" s="29">
        <v>130</v>
      </c>
      <c r="T20" s="29">
        <v>110</v>
      </c>
      <c r="U20" s="29">
        <v>120</v>
      </c>
      <c r="V20" s="27">
        <v>125</v>
      </c>
      <c r="W20" s="29"/>
      <c r="X20" s="29">
        <v>305</v>
      </c>
      <c r="Y20" s="29"/>
      <c r="Z20" s="29"/>
      <c r="AA20" s="29"/>
      <c r="AB20" s="72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66"/>
      <c r="AO20" s="29">
        <f>SUM(E20:AN20)</f>
        <v>1810</v>
      </c>
      <c r="AP20" s="67">
        <f>COUNT(E20:AN20)</f>
        <v>18</v>
      </c>
      <c r="AQ20" s="68"/>
      <c r="AR20" s="68"/>
      <c r="AS20" s="68"/>
      <c r="AT20" s="68">
        <f xml:space="preserve"> COUNTIFS(AQ20:AS20,"A")</f>
        <v>0</v>
      </c>
      <c r="AU20" s="69">
        <f>AT20+AP20</f>
        <v>18</v>
      </c>
    </row>
    <row r="21" spans="2:47" s="1" customFormat="1" ht="12" customHeight="1" x14ac:dyDescent="0.2">
      <c r="B21" s="25" t="s">
        <v>29</v>
      </c>
      <c r="C21" s="25" t="s">
        <v>30</v>
      </c>
      <c r="D21" s="71" t="s">
        <v>15</v>
      </c>
      <c r="E21" s="27">
        <v>85</v>
      </c>
      <c r="F21" s="27"/>
      <c r="G21" s="29"/>
      <c r="H21" s="29">
        <v>105</v>
      </c>
      <c r="I21" s="29">
        <v>105</v>
      </c>
      <c r="J21" s="29"/>
      <c r="K21" s="29"/>
      <c r="L21" s="29"/>
      <c r="M21" s="29">
        <v>110</v>
      </c>
      <c r="N21" s="29"/>
      <c r="O21" s="29"/>
      <c r="P21" s="29">
        <v>125</v>
      </c>
      <c r="Q21" s="29"/>
      <c r="R21" s="29">
        <v>105</v>
      </c>
      <c r="S21" s="29"/>
      <c r="T21" s="29"/>
      <c r="U21" s="27"/>
      <c r="V21" s="27"/>
      <c r="W21" s="27"/>
      <c r="X21" s="27"/>
      <c r="Y21" s="29"/>
      <c r="Z21" s="29"/>
      <c r="AA21" s="29"/>
      <c r="AB21" s="72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66"/>
      <c r="AO21" s="29">
        <f>SUM(E21:AN21)</f>
        <v>635</v>
      </c>
      <c r="AP21" s="67">
        <f>COUNT(E21:AN21)</f>
        <v>6</v>
      </c>
      <c r="AQ21" s="68"/>
      <c r="AR21" s="68"/>
      <c r="AS21" s="68"/>
      <c r="AT21" s="68">
        <f xml:space="preserve"> COUNTIFS(AQ21:AS21,"A")</f>
        <v>0</v>
      </c>
      <c r="AU21" s="69">
        <f>AT21+AP21</f>
        <v>6</v>
      </c>
    </row>
    <row r="22" spans="2:47" s="1" customFormat="1" ht="12" customHeight="1" x14ac:dyDescent="0.2">
      <c r="B22" s="25" t="s">
        <v>31</v>
      </c>
      <c r="C22" s="25" t="s">
        <v>32</v>
      </c>
      <c r="D22" s="29" t="s">
        <v>14</v>
      </c>
      <c r="E22" s="27">
        <v>75</v>
      </c>
      <c r="F22" s="27">
        <v>80</v>
      </c>
      <c r="G22" s="27">
        <v>85</v>
      </c>
      <c r="H22" s="29">
        <v>92</v>
      </c>
      <c r="I22" s="27">
        <v>100</v>
      </c>
      <c r="J22" s="27">
        <v>95</v>
      </c>
      <c r="K22" s="27">
        <v>95</v>
      </c>
      <c r="L22" s="27">
        <v>98</v>
      </c>
      <c r="M22" s="29"/>
      <c r="N22" s="29">
        <v>106</v>
      </c>
      <c r="O22" s="29">
        <v>115</v>
      </c>
      <c r="P22" s="29"/>
      <c r="Q22" s="29">
        <v>95</v>
      </c>
      <c r="R22" s="29">
        <v>105</v>
      </c>
      <c r="S22" s="29"/>
      <c r="T22" s="29"/>
      <c r="U22" s="27"/>
      <c r="V22" s="27">
        <v>120</v>
      </c>
      <c r="W22" s="27"/>
      <c r="X22" s="27"/>
      <c r="Y22" s="27"/>
      <c r="Z22" s="27"/>
      <c r="AA22" s="27"/>
      <c r="AB22" s="65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66"/>
      <c r="AO22" s="29">
        <f>SUM(E22:AN22)</f>
        <v>1261</v>
      </c>
      <c r="AP22" s="67">
        <f>COUNT(E22:AN22)</f>
        <v>13</v>
      </c>
      <c r="AQ22" s="68"/>
      <c r="AR22" s="68"/>
      <c r="AS22" s="68"/>
      <c r="AT22" s="68">
        <f xml:space="preserve"> COUNTIFS(AQ22:AS22,"A")</f>
        <v>0</v>
      </c>
      <c r="AU22" s="69">
        <f>AT22+AP22</f>
        <v>13</v>
      </c>
    </row>
    <row r="23" spans="2:47" s="1" customFormat="1" ht="12" customHeight="1" x14ac:dyDescent="0.2">
      <c r="B23" s="25" t="s">
        <v>31</v>
      </c>
      <c r="C23" s="25" t="s">
        <v>33</v>
      </c>
      <c r="D23" s="29" t="s">
        <v>15</v>
      </c>
      <c r="E23" s="27"/>
      <c r="F23" s="73">
        <v>90</v>
      </c>
      <c r="G23" s="27"/>
      <c r="H23" s="29"/>
      <c r="I23" s="27"/>
      <c r="J23" s="27"/>
      <c r="K23" s="27">
        <v>105</v>
      </c>
      <c r="L23" s="27">
        <v>130</v>
      </c>
      <c r="M23" s="29">
        <v>110</v>
      </c>
      <c r="N23" s="29"/>
      <c r="O23" s="29"/>
      <c r="P23" s="29"/>
      <c r="Q23" s="29">
        <v>120</v>
      </c>
      <c r="R23" s="29"/>
      <c r="S23" s="29"/>
      <c r="T23" s="29">
        <v>105</v>
      </c>
      <c r="U23" s="27"/>
      <c r="V23" s="27"/>
      <c r="W23" s="27"/>
      <c r="X23" s="27"/>
      <c r="Y23" s="27"/>
      <c r="Z23" s="27"/>
      <c r="AA23" s="27"/>
      <c r="AB23" s="65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66"/>
      <c r="AO23" s="29">
        <f>SUM(E23:AN23)</f>
        <v>660</v>
      </c>
      <c r="AP23" s="67">
        <f>COUNT(E23:AN23)</f>
        <v>6</v>
      </c>
      <c r="AQ23" s="68"/>
      <c r="AR23" s="68"/>
      <c r="AS23" s="68"/>
      <c r="AT23" s="68">
        <f xml:space="preserve"> COUNTIFS(AQ23:AS23,"A")</f>
        <v>0</v>
      </c>
      <c r="AU23" s="69">
        <f>AT23+AP23</f>
        <v>6</v>
      </c>
    </row>
    <row r="24" spans="2:47" s="1" customFormat="1" ht="12" customHeight="1" x14ac:dyDescent="0.2">
      <c r="B24" s="25" t="s">
        <v>34</v>
      </c>
      <c r="C24" s="25" t="s">
        <v>23</v>
      </c>
      <c r="D24" s="29" t="s">
        <v>15</v>
      </c>
      <c r="E24" s="29">
        <v>85</v>
      </c>
      <c r="F24" s="29">
        <v>90</v>
      </c>
      <c r="G24" s="29"/>
      <c r="H24" s="29"/>
      <c r="I24" s="29"/>
      <c r="J24" s="29">
        <v>100</v>
      </c>
      <c r="K24" s="29"/>
      <c r="L24" s="29">
        <v>130</v>
      </c>
      <c r="M24" s="29">
        <v>110</v>
      </c>
      <c r="N24" s="29">
        <v>140</v>
      </c>
      <c r="O24" s="29"/>
      <c r="P24" s="29"/>
      <c r="Q24" s="71"/>
      <c r="R24" s="74"/>
      <c r="S24" s="29"/>
      <c r="T24" s="29"/>
      <c r="U24" s="29"/>
      <c r="V24" s="29"/>
      <c r="W24" s="29"/>
      <c r="X24" s="29"/>
      <c r="Y24" s="29"/>
      <c r="Z24" s="29"/>
      <c r="AA24" s="29"/>
      <c r="AB24" s="72"/>
      <c r="AC24" s="75"/>
      <c r="AD24" s="75"/>
      <c r="AE24" s="76"/>
      <c r="AF24" s="76"/>
      <c r="AG24" s="75"/>
      <c r="AH24" s="75"/>
      <c r="AI24" s="75"/>
      <c r="AJ24" s="75"/>
      <c r="AK24" s="75"/>
      <c r="AL24" s="75"/>
      <c r="AM24" s="75"/>
      <c r="AN24" s="77"/>
      <c r="AO24" s="29">
        <f>SUM(E24:AN24)</f>
        <v>655</v>
      </c>
      <c r="AP24" s="67">
        <f>COUNT(E24:AN24)</f>
        <v>6</v>
      </c>
      <c r="AQ24" s="68"/>
      <c r="AR24" s="68"/>
      <c r="AS24" s="78"/>
      <c r="AT24" s="68">
        <f xml:space="preserve"> COUNTIFS(AQ24:AS24,"A")</f>
        <v>0</v>
      </c>
      <c r="AU24" s="69">
        <f>AT24+AP24</f>
        <v>6</v>
      </c>
    </row>
    <row r="25" spans="2:47" s="1" customFormat="1" ht="12" customHeight="1" x14ac:dyDescent="0.2">
      <c r="B25" s="25" t="s">
        <v>35</v>
      </c>
      <c r="C25" s="25" t="s">
        <v>30</v>
      </c>
      <c r="D25" s="29" t="s">
        <v>15</v>
      </c>
      <c r="E25" s="27">
        <v>75</v>
      </c>
      <c r="F25" s="27"/>
      <c r="G25" s="27">
        <v>95</v>
      </c>
      <c r="H25" s="29"/>
      <c r="I25" s="27"/>
      <c r="J25" s="27"/>
      <c r="K25" s="27">
        <v>105</v>
      </c>
      <c r="L25" s="27">
        <v>98</v>
      </c>
      <c r="M25" s="29">
        <v>110</v>
      </c>
      <c r="N25" s="29"/>
      <c r="O25" s="29">
        <v>115</v>
      </c>
      <c r="P25" s="29"/>
      <c r="Q25" s="29"/>
      <c r="R25" s="29">
        <v>105</v>
      </c>
      <c r="S25" s="29"/>
      <c r="T25" s="29">
        <v>105</v>
      </c>
      <c r="U25" s="27">
        <v>110</v>
      </c>
      <c r="V25" s="27"/>
      <c r="W25" s="27"/>
      <c r="X25" s="27"/>
      <c r="Y25" s="27"/>
      <c r="Z25" s="27"/>
      <c r="AA25" s="27"/>
      <c r="AB25" s="65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66"/>
      <c r="AO25" s="29">
        <f>SUM(E25:AN25)</f>
        <v>918</v>
      </c>
      <c r="AP25" s="67">
        <f>COUNT(E25:AN25)</f>
        <v>9</v>
      </c>
      <c r="AQ25" s="68"/>
      <c r="AR25" s="68"/>
      <c r="AS25" s="68"/>
      <c r="AT25" s="68">
        <f xml:space="preserve"> COUNTIFS(AQ25:AS25,"A")</f>
        <v>0</v>
      </c>
      <c r="AU25" s="69">
        <f>AT25+AP25</f>
        <v>9</v>
      </c>
    </row>
    <row r="26" spans="2:47" s="1" customFormat="1" ht="12" customHeight="1" x14ac:dyDescent="0.2">
      <c r="B26" s="25" t="s">
        <v>36</v>
      </c>
      <c r="C26" s="25" t="s">
        <v>37</v>
      </c>
      <c r="D26" s="29" t="s">
        <v>14</v>
      </c>
      <c r="E26" s="27">
        <v>75</v>
      </c>
      <c r="F26" s="27">
        <v>80</v>
      </c>
      <c r="G26" s="27">
        <v>85</v>
      </c>
      <c r="H26" s="29"/>
      <c r="I26" s="27">
        <v>100</v>
      </c>
      <c r="J26" s="27">
        <v>95</v>
      </c>
      <c r="K26" s="27">
        <v>95</v>
      </c>
      <c r="L26" s="27"/>
      <c r="M26" s="29">
        <v>90</v>
      </c>
      <c r="N26" s="29">
        <v>106</v>
      </c>
      <c r="O26" s="29">
        <v>115</v>
      </c>
      <c r="P26" s="29">
        <v>135</v>
      </c>
      <c r="Q26" s="29">
        <v>95</v>
      </c>
      <c r="R26" s="29">
        <v>105</v>
      </c>
      <c r="S26" s="29">
        <v>175</v>
      </c>
      <c r="T26" s="29">
        <v>105</v>
      </c>
      <c r="U26" s="27"/>
      <c r="V26" s="27">
        <v>120</v>
      </c>
      <c r="W26" s="27"/>
      <c r="X26" s="27">
        <v>340</v>
      </c>
      <c r="Y26" s="27"/>
      <c r="Z26" s="27"/>
      <c r="AA26" s="27"/>
      <c r="AB26" s="65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66"/>
      <c r="AO26" s="29">
        <f>SUM(E26:AN26)</f>
        <v>1916</v>
      </c>
      <c r="AP26" s="67">
        <f>COUNT(E26:AN26)</f>
        <v>16</v>
      </c>
      <c r="AQ26" s="68" t="s">
        <v>15</v>
      </c>
      <c r="AR26" s="68"/>
      <c r="AS26" s="68"/>
      <c r="AT26" s="68">
        <f xml:space="preserve"> COUNTIFS(AQ26:AS26,"A")</f>
        <v>1</v>
      </c>
      <c r="AU26" s="69">
        <f>AT26+AP26</f>
        <v>17</v>
      </c>
    </row>
    <row r="27" spans="2:47" s="1" customFormat="1" ht="12" customHeight="1" x14ac:dyDescent="0.2">
      <c r="B27" s="25" t="s">
        <v>38</v>
      </c>
      <c r="C27" s="25" t="s">
        <v>39</v>
      </c>
      <c r="D27" s="29" t="s">
        <v>15</v>
      </c>
      <c r="E27" s="27"/>
      <c r="F27" s="27"/>
      <c r="G27" s="27">
        <v>85</v>
      </c>
      <c r="H27" s="29"/>
      <c r="I27" s="27"/>
      <c r="J27" s="27"/>
      <c r="K27" s="27"/>
      <c r="L27" s="27"/>
      <c r="M27" s="29"/>
      <c r="N27" s="29"/>
      <c r="O27" s="29">
        <v>115</v>
      </c>
      <c r="P27" s="29"/>
      <c r="Q27" s="29">
        <v>95</v>
      </c>
      <c r="R27" s="29"/>
      <c r="S27" s="29"/>
      <c r="T27" s="29"/>
      <c r="U27" s="27"/>
      <c r="V27" s="27"/>
      <c r="W27" s="27"/>
      <c r="X27" s="27"/>
      <c r="Y27" s="27"/>
      <c r="Z27" s="27"/>
      <c r="AA27" s="27"/>
      <c r="AB27" s="65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66"/>
      <c r="AO27" s="29">
        <f>SUM(E27:AN27)</f>
        <v>295</v>
      </c>
      <c r="AP27" s="67">
        <f>COUNT(E27:AN27)</f>
        <v>3</v>
      </c>
      <c r="AQ27" s="68"/>
      <c r="AR27" s="68"/>
      <c r="AS27" s="68"/>
      <c r="AT27" s="68">
        <f xml:space="preserve"> COUNTIFS(AQ27:AS27,"A")</f>
        <v>0</v>
      </c>
      <c r="AU27" s="69">
        <f>AT27+AP27</f>
        <v>3</v>
      </c>
    </row>
    <row r="28" spans="2:47" s="1" customFormat="1" ht="12" customHeight="1" x14ac:dyDescent="0.2">
      <c r="B28" s="25" t="s">
        <v>40</v>
      </c>
      <c r="C28" s="25" t="s">
        <v>41</v>
      </c>
      <c r="D28" s="29" t="s">
        <v>18</v>
      </c>
      <c r="E28" s="27">
        <v>50</v>
      </c>
      <c r="F28" s="27">
        <v>60</v>
      </c>
      <c r="G28" s="27"/>
      <c r="H28" s="29"/>
      <c r="I28" s="27">
        <v>75</v>
      </c>
      <c r="J28" s="27"/>
      <c r="K28" s="27"/>
      <c r="L28" s="27"/>
      <c r="M28" s="29">
        <v>80</v>
      </c>
      <c r="N28" s="29">
        <v>85</v>
      </c>
      <c r="O28" s="29">
        <v>90</v>
      </c>
      <c r="P28" s="29">
        <v>100</v>
      </c>
      <c r="Q28" s="29">
        <v>90</v>
      </c>
      <c r="R28" s="29"/>
      <c r="S28" s="29"/>
      <c r="T28" s="29">
        <v>110</v>
      </c>
      <c r="U28" s="27"/>
      <c r="V28" s="27">
        <v>125</v>
      </c>
      <c r="W28" s="27"/>
      <c r="X28" s="27">
        <v>305</v>
      </c>
      <c r="Y28" s="27"/>
      <c r="Z28" s="27"/>
      <c r="AA28" s="27"/>
      <c r="AB28" s="65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66"/>
      <c r="AO28" s="29">
        <f>SUM(E28:AN28)</f>
        <v>1170</v>
      </c>
      <c r="AP28" s="67">
        <f>COUNT(E28:AN28)</f>
        <v>11</v>
      </c>
      <c r="AQ28" s="68"/>
      <c r="AR28" s="68"/>
      <c r="AS28" s="68"/>
      <c r="AT28" s="68">
        <f xml:space="preserve"> COUNTIFS(AQ28:AS28,"A")</f>
        <v>0</v>
      </c>
      <c r="AU28" s="69">
        <f>AT28+AP28</f>
        <v>11</v>
      </c>
    </row>
    <row r="29" spans="2:47" s="1" customFormat="1" ht="12" customHeight="1" x14ac:dyDescent="0.2">
      <c r="B29" s="25" t="s">
        <v>42</v>
      </c>
      <c r="C29" s="25" t="s">
        <v>43</v>
      </c>
      <c r="D29" s="29" t="s">
        <v>14</v>
      </c>
      <c r="E29" s="27"/>
      <c r="F29" s="27"/>
      <c r="G29" s="27"/>
      <c r="H29" s="29"/>
      <c r="I29" s="27"/>
      <c r="J29" s="27"/>
      <c r="K29" s="27"/>
      <c r="L29" s="27"/>
      <c r="M29" s="29"/>
      <c r="N29" s="29"/>
      <c r="O29" s="29"/>
      <c r="P29" s="29"/>
      <c r="Q29" s="29"/>
      <c r="R29" s="29"/>
      <c r="S29" s="29"/>
      <c r="T29" s="29"/>
      <c r="U29" s="27"/>
      <c r="V29" s="27"/>
      <c r="W29" s="27"/>
      <c r="X29" s="27"/>
      <c r="Y29" s="27"/>
      <c r="Z29" s="27"/>
      <c r="AA29" s="27"/>
      <c r="AB29" s="65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66"/>
      <c r="AO29" s="29">
        <f>SUM(E29:AN29)</f>
        <v>0</v>
      </c>
      <c r="AP29" s="67">
        <f>COUNT(E29:AN29)</f>
        <v>0</v>
      </c>
      <c r="AQ29" s="68"/>
      <c r="AR29" s="68"/>
      <c r="AS29" s="68"/>
      <c r="AT29" s="68">
        <f xml:space="preserve"> COUNTIFS(AQ29:AS29,"A")</f>
        <v>0</v>
      </c>
      <c r="AU29" s="69">
        <f>AT29+AP29</f>
        <v>0</v>
      </c>
    </row>
    <row r="30" spans="2:47" s="1" customFormat="1" ht="12" customHeight="1" x14ac:dyDescent="0.2">
      <c r="B30" s="25" t="s">
        <v>44</v>
      </c>
      <c r="C30" s="25" t="s">
        <v>45</v>
      </c>
      <c r="D30" s="29" t="s">
        <v>14</v>
      </c>
      <c r="E30" s="27"/>
      <c r="F30" s="27">
        <v>80</v>
      </c>
      <c r="G30" s="27"/>
      <c r="H30" s="29"/>
      <c r="I30" s="27"/>
      <c r="J30" s="27"/>
      <c r="K30" s="27"/>
      <c r="L30" s="27"/>
      <c r="M30" s="29"/>
      <c r="N30" s="29"/>
      <c r="O30" s="29"/>
      <c r="P30" s="29"/>
      <c r="Q30" s="29"/>
      <c r="R30" s="29"/>
      <c r="S30" s="29"/>
      <c r="T30" s="29"/>
      <c r="U30" s="27"/>
      <c r="V30" s="27"/>
      <c r="W30" s="27"/>
      <c r="X30" s="27"/>
      <c r="Y30" s="27"/>
      <c r="Z30" s="27"/>
      <c r="AA30" s="27"/>
      <c r="AB30" s="65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66"/>
      <c r="AO30" s="29">
        <f>SUM(E30:AN30)</f>
        <v>80</v>
      </c>
      <c r="AP30" s="67">
        <f>COUNT(E30:AN30)</f>
        <v>1</v>
      </c>
      <c r="AQ30" s="68"/>
      <c r="AR30" s="68"/>
      <c r="AS30" s="68"/>
      <c r="AT30" s="68">
        <f xml:space="preserve"> COUNTIFS(AQ30:AS30,"A")</f>
        <v>0</v>
      </c>
      <c r="AU30" s="69">
        <f>AT30+AP30</f>
        <v>1</v>
      </c>
    </row>
    <row r="31" spans="2:47" s="1" customFormat="1" ht="12" customHeight="1" x14ac:dyDescent="0.2">
      <c r="B31" s="25" t="s">
        <v>46</v>
      </c>
      <c r="C31" s="25" t="s">
        <v>19</v>
      </c>
      <c r="D31" s="29" t="s">
        <v>15</v>
      </c>
      <c r="E31" s="27">
        <v>85</v>
      </c>
      <c r="F31" s="27">
        <v>90</v>
      </c>
      <c r="G31" s="27"/>
      <c r="H31" s="29"/>
      <c r="I31" s="27"/>
      <c r="J31" s="27"/>
      <c r="K31" s="27">
        <v>105</v>
      </c>
      <c r="L31" s="27"/>
      <c r="M31" s="29">
        <v>110</v>
      </c>
      <c r="N31" s="29"/>
      <c r="O31" s="29">
        <v>145</v>
      </c>
      <c r="P31" s="29"/>
      <c r="Q31" s="29"/>
      <c r="R31" s="29">
        <v>105</v>
      </c>
      <c r="S31" s="29"/>
      <c r="T31" s="29"/>
      <c r="U31" s="27"/>
      <c r="V31" s="27"/>
      <c r="W31" s="27"/>
      <c r="X31" s="27"/>
      <c r="Y31" s="27"/>
      <c r="Z31" s="27"/>
      <c r="AA31" s="27"/>
      <c r="AB31" s="65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66"/>
      <c r="AO31" s="29">
        <f>SUM(E31:AN31)</f>
        <v>640</v>
      </c>
      <c r="AP31" s="67">
        <f>COUNT(E31:AN31)</f>
        <v>6</v>
      </c>
      <c r="AQ31" s="68"/>
      <c r="AR31" s="68"/>
      <c r="AS31" s="68"/>
      <c r="AT31" s="68">
        <f xml:space="preserve"> COUNTIFS(AQ31:AS31,"A")</f>
        <v>0</v>
      </c>
      <c r="AU31" s="69">
        <f>AT31+AP31</f>
        <v>6</v>
      </c>
    </row>
    <row r="32" spans="2:47" s="1" customFormat="1" ht="12" customHeight="1" x14ac:dyDescent="0.2">
      <c r="B32" s="25" t="s">
        <v>47</v>
      </c>
      <c r="C32" s="25" t="s">
        <v>48</v>
      </c>
      <c r="D32" s="29" t="s">
        <v>15</v>
      </c>
      <c r="E32" s="27">
        <v>85</v>
      </c>
      <c r="F32" s="27">
        <v>90</v>
      </c>
      <c r="G32" s="27">
        <v>95</v>
      </c>
      <c r="H32" s="29"/>
      <c r="I32" s="27"/>
      <c r="J32" s="27"/>
      <c r="K32" s="27">
        <v>105</v>
      </c>
      <c r="L32" s="27">
        <v>130</v>
      </c>
      <c r="M32" s="29">
        <v>110</v>
      </c>
      <c r="N32" s="29">
        <v>140</v>
      </c>
      <c r="O32" s="29"/>
      <c r="P32" s="29"/>
      <c r="Q32" s="29">
        <v>120</v>
      </c>
      <c r="R32" s="70">
        <v>105</v>
      </c>
      <c r="S32" s="29"/>
      <c r="T32" s="29">
        <v>105</v>
      </c>
      <c r="U32" s="27"/>
      <c r="V32" s="27"/>
      <c r="W32" s="27"/>
      <c r="X32" s="27"/>
      <c r="Y32" s="27"/>
      <c r="Z32" s="27"/>
      <c r="AA32" s="27"/>
      <c r="AB32" s="65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66"/>
      <c r="AO32" s="29">
        <f>SUM(E32:AN32)</f>
        <v>1085</v>
      </c>
      <c r="AP32" s="67">
        <f>COUNT(E32:AN32)</f>
        <v>10</v>
      </c>
      <c r="AQ32" s="68"/>
      <c r="AR32" s="68"/>
      <c r="AS32" s="68"/>
      <c r="AT32" s="68">
        <f xml:space="preserve"> COUNTIFS(AQ32:AS32,"A")</f>
        <v>0</v>
      </c>
      <c r="AU32" s="69">
        <f>AT32+AP32</f>
        <v>10</v>
      </c>
    </row>
    <row r="33" spans="2:47" s="1" customFormat="1" ht="12" customHeight="1" x14ac:dyDescent="0.2">
      <c r="B33" s="25" t="s">
        <v>49</v>
      </c>
      <c r="C33" s="25" t="s">
        <v>50</v>
      </c>
      <c r="D33" s="29" t="s">
        <v>14</v>
      </c>
      <c r="E33" s="27">
        <v>75</v>
      </c>
      <c r="F33" s="27"/>
      <c r="G33" s="27"/>
      <c r="H33" s="29"/>
      <c r="I33" s="27"/>
      <c r="J33" s="27">
        <v>95</v>
      </c>
      <c r="K33" s="29"/>
      <c r="L33" s="29"/>
      <c r="M33" s="29"/>
      <c r="N33" s="29">
        <v>106</v>
      </c>
      <c r="O33" s="29">
        <v>115</v>
      </c>
      <c r="P33" s="29"/>
      <c r="Q33" s="29"/>
      <c r="R33" s="29"/>
      <c r="S33" s="29"/>
      <c r="T33" s="29"/>
      <c r="U33" s="27"/>
      <c r="V33" s="27"/>
      <c r="W33" s="27"/>
      <c r="X33" s="27"/>
      <c r="Y33" s="27"/>
      <c r="Z33" s="27"/>
      <c r="AA33" s="27"/>
      <c r="AB33" s="7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66"/>
      <c r="AO33" s="29">
        <f>SUM(E33:AN33)</f>
        <v>391</v>
      </c>
      <c r="AP33" s="67">
        <f>COUNT(E33:AN33)</f>
        <v>4</v>
      </c>
      <c r="AQ33" s="68"/>
      <c r="AR33" s="68"/>
      <c r="AS33" s="68"/>
      <c r="AT33" s="68">
        <f xml:space="preserve"> COUNTIFS(AQ33:AS33,"A")</f>
        <v>0</v>
      </c>
      <c r="AU33" s="69">
        <f>AT33+AP33</f>
        <v>4</v>
      </c>
    </row>
    <row r="34" spans="2:47" s="1" customFormat="1" ht="12" customHeight="1" x14ac:dyDescent="0.2">
      <c r="B34" s="25" t="s">
        <v>51</v>
      </c>
      <c r="C34" s="25" t="s">
        <v>21</v>
      </c>
      <c r="D34" s="29" t="s">
        <v>18</v>
      </c>
      <c r="E34" s="27">
        <v>50</v>
      </c>
      <c r="F34" s="27">
        <v>60</v>
      </c>
      <c r="G34" s="27">
        <v>65</v>
      </c>
      <c r="H34" s="29"/>
      <c r="I34" s="27">
        <v>75</v>
      </c>
      <c r="J34" s="27">
        <v>75</v>
      </c>
      <c r="K34" s="27">
        <v>80</v>
      </c>
      <c r="L34" s="27">
        <v>80</v>
      </c>
      <c r="M34" s="29">
        <v>80</v>
      </c>
      <c r="N34" s="29">
        <v>85</v>
      </c>
      <c r="O34" s="29"/>
      <c r="P34" s="29"/>
      <c r="Q34" s="29"/>
      <c r="R34" s="29"/>
      <c r="S34" s="29"/>
      <c r="T34" s="29"/>
      <c r="U34" s="27">
        <v>60</v>
      </c>
      <c r="V34" s="27"/>
      <c r="W34" s="27"/>
      <c r="X34" s="27">
        <v>60</v>
      </c>
      <c r="Y34" s="29"/>
      <c r="Z34" s="29"/>
      <c r="AA34" s="29"/>
      <c r="AB34" s="65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66"/>
      <c r="AO34" s="29">
        <f>SUM(E34:AN34)</f>
        <v>770</v>
      </c>
      <c r="AP34" s="67">
        <f>COUNT(E34:AN34)</f>
        <v>11</v>
      </c>
      <c r="AQ34" s="68"/>
      <c r="AR34" s="68"/>
      <c r="AS34" s="68"/>
      <c r="AT34" s="68">
        <f xml:space="preserve"> COUNTIFS(AQ34:AS34,"A")</f>
        <v>0</v>
      </c>
      <c r="AU34" s="69">
        <f>AT34+AP34</f>
        <v>11</v>
      </c>
    </row>
    <row r="35" spans="2:47" s="1" customFormat="1" ht="12" customHeight="1" x14ac:dyDescent="0.2">
      <c r="B35" s="25" t="s">
        <v>52</v>
      </c>
      <c r="C35" s="25" t="s">
        <v>53</v>
      </c>
      <c r="D35" s="29" t="s">
        <v>15</v>
      </c>
      <c r="E35" s="27">
        <v>85</v>
      </c>
      <c r="F35" s="27">
        <v>90</v>
      </c>
      <c r="G35" s="27"/>
      <c r="H35" s="29"/>
      <c r="I35" s="27"/>
      <c r="J35" s="27">
        <v>110</v>
      </c>
      <c r="K35" s="27">
        <v>105</v>
      </c>
      <c r="L35" s="27">
        <v>98</v>
      </c>
      <c r="M35" s="29">
        <v>110</v>
      </c>
      <c r="N35" s="29">
        <v>140</v>
      </c>
      <c r="O35" s="29">
        <v>115</v>
      </c>
      <c r="P35" s="29"/>
      <c r="Q35" s="29">
        <v>120</v>
      </c>
      <c r="R35" s="29"/>
      <c r="S35" s="29">
        <v>175</v>
      </c>
      <c r="T35" s="29">
        <v>105</v>
      </c>
      <c r="U35" s="27"/>
      <c r="V35" s="27"/>
      <c r="W35" s="27"/>
      <c r="X35" s="27">
        <v>340</v>
      </c>
      <c r="Y35" s="29"/>
      <c r="Z35" s="29"/>
      <c r="AA35" s="29"/>
      <c r="AB35" s="65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66"/>
      <c r="AO35" s="29">
        <f>SUM(E35:AN35)</f>
        <v>1593</v>
      </c>
      <c r="AP35" s="67">
        <f>COUNT(E35:AN35)</f>
        <v>12</v>
      </c>
      <c r="AQ35" s="68" t="s">
        <v>15</v>
      </c>
      <c r="AR35" s="68"/>
      <c r="AS35" s="68"/>
      <c r="AT35" s="68">
        <f xml:space="preserve"> COUNTIFS(AQ35:AS35,"A")</f>
        <v>1</v>
      </c>
      <c r="AU35" s="69">
        <f>AT35+AP35</f>
        <v>13</v>
      </c>
    </row>
    <row r="36" spans="2:47" s="1" customFormat="1" ht="12" customHeight="1" x14ac:dyDescent="0.2">
      <c r="B36" s="25" t="s">
        <v>52</v>
      </c>
      <c r="C36" s="25" t="s">
        <v>54</v>
      </c>
      <c r="D36" s="29" t="s">
        <v>18</v>
      </c>
      <c r="E36" s="27">
        <v>50</v>
      </c>
      <c r="F36" s="27"/>
      <c r="G36" s="27">
        <v>65</v>
      </c>
      <c r="H36" s="29">
        <v>70</v>
      </c>
      <c r="I36" s="27">
        <v>75</v>
      </c>
      <c r="J36" s="27">
        <v>75</v>
      </c>
      <c r="K36" s="27">
        <v>80</v>
      </c>
      <c r="L36" s="27">
        <v>80</v>
      </c>
      <c r="M36" s="29">
        <v>80</v>
      </c>
      <c r="N36" s="29">
        <v>85</v>
      </c>
      <c r="O36" s="29"/>
      <c r="P36" s="29"/>
      <c r="Q36" s="29">
        <v>90</v>
      </c>
      <c r="R36" s="29">
        <v>95</v>
      </c>
      <c r="S36" s="29">
        <v>130</v>
      </c>
      <c r="T36" s="29">
        <v>110</v>
      </c>
      <c r="U36" s="27">
        <v>120</v>
      </c>
      <c r="V36" s="27"/>
      <c r="W36" s="27"/>
      <c r="X36" s="27">
        <v>305</v>
      </c>
      <c r="Y36" s="27"/>
      <c r="Z36" s="27"/>
      <c r="AA36" s="27"/>
      <c r="AB36" s="65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66"/>
      <c r="AO36" s="29">
        <f>SUM(E36:AN36)</f>
        <v>1510</v>
      </c>
      <c r="AP36" s="67">
        <f>COUNT(E36:AN36)</f>
        <v>15</v>
      </c>
      <c r="AQ36" s="68" t="s">
        <v>15</v>
      </c>
      <c r="AR36" s="68"/>
      <c r="AS36" s="68"/>
      <c r="AT36" s="68">
        <f xml:space="preserve"> COUNTIFS(AQ36:AS36,"A")</f>
        <v>1</v>
      </c>
      <c r="AU36" s="69">
        <f>AT36+AP36</f>
        <v>16</v>
      </c>
    </row>
    <row r="37" spans="2:47" s="1" customFormat="1" ht="12" customHeight="1" x14ac:dyDescent="0.2">
      <c r="B37" s="25" t="s">
        <v>55</v>
      </c>
      <c r="C37" s="25" t="s">
        <v>56</v>
      </c>
      <c r="D37" s="29" t="s">
        <v>18</v>
      </c>
      <c r="E37" s="27">
        <v>50</v>
      </c>
      <c r="F37" s="27"/>
      <c r="G37" s="27"/>
      <c r="H37" s="29"/>
      <c r="I37" s="27"/>
      <c r="J37" s="27"/>
      <c r="K37" s="27"/>
      <c r="L37" s="27"/>
      <c r="M37" s="29"/>
      <c r="N37" s="29"/>
      <c r="O37" s="29"/>
      <c r="P37" s="29"/>
      <c r="Q37" s="29"/>
      <c r="R37" s="29"/>
      <c r="S37" s="29"/>
      <c r="T37" s="29"/>
      <c r="U37" s="27"/>
      <c r="V37" s="27"/>
      <c r="W37" s="27"/>
      <c r="X37" s="27"/>
      <c r="Y37" s="27"/>
      <c r="Z37" s="27"/>
      <c r="AA37" s="27"/>
      <c r="AB37" s="65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66"/>
      <c r="AO37" s="29">
        <f>SUM(E37:AN37)</f>
        <v>50</v>
      </c>
      <c r="AP37" s="67">
        <f>COUNT(E37:AN37)</f>
        <v>1</v>
      </c>
      <c r="AQ37" s="68"/>
      <c r="AR37" s="68"/>
      <c r="AS37" s="68"/>
      <c r="AT37" s="68">
        <f xml:space="preserve"> COUNTIFS(AQ37:AS37,"A")</f>
        <v>0</v>
      </c>
      <c r="AU37" s="69">
        <f>AT37+AP37</f>
        <v>1</v>
      </c>
    </row>
    <row r="38" spans="2:47" s="1" customFormat="1" ht="12" customHeight="1" x14ac:dyDescent="0.2">
      <c r="B38" s="25" t="s">
        <v>57</v>
      </c>
      <c r="C38" s="25" t="s">
        <v>58</v>
      </c>
      <c r="D38" s="29" t="s">
        <v>15</v>
      </c>
      <c r="E38" s="27">
        <v>85</v>
      </c>
      <c r="F38" s="27">
        <v>90</v>
      </c>
      <c r="G38" s="27">
        <v>95</v>
      </c>
      <c r="H38" s="29">
        <v>105</v>
      </c>
      <c r="I38" s="27">
        <v>105</v>
      </c>
      <c r="J38" s="27">
        <v>110</v>
      </c>
      <c r="K38" s="27">
        <v>105</v>
      </c>
      <c r="L38" s="27">
        <v>130</v>
      </c>
      <c r="M38" s="29">
        <v>110</v>
      </c>
      <c r="N38" s="29">
        <v>140</v>
      </c>
      <c r="O38" s="29"/>
      <c r="P38" s="29">
        <v>125</v>
      </c>
      <c r="Q38" s="29">
        <v>120</v>
      </c>
      <c r="R38" s="29">
        <v>105</v>
      </c>
      <c r="S38" s="29"/>
      <c r="T38" s="29">
        <v>105</v>
      </c>
      <c r="U38" s="27"/>
      <c r="V38" s="27">
        <v>120</v>
      </c>
      <c r="W38" s="27"/>
      <c r="X38" s="27">
        <v>340</v>
      </c>
      <c r="Y38" s="27"/>
      <c r="Z38" s="27"/>
      <c r="AA38" s="27"/>
      <c r="AB38" s="65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66"/>
      <c r="AO38" s="29">
        <f>SUM(E38:AN38)</f>
        <v>1990</v>
      </c>
      <c r="AP38" s="67">
        <f>COUNT(E38:AN38)</f>
        <v>16</v>
      </c>
      <c r="AQ38" s="68" t="s">
        <v>15</v>
      </c>
      <c r="AR38" s="68"/>
      <c r="AS38" s="68"/>
      <c r="AT38" s="68">
        <f xml:space="preserve"> COUNTIFS(AQ38:AS38,"A")</f>
        <v>1</v>
      </c>
      <c r="AU38" s="69">
        <f>AT38+AP38</f>
        <v>17</v>
      </c>
    </row>
    <row r="39" spans="2:47" s="1" customFormat="1" ht="12" customHeight="1" x14ac:dyDescent="0.2">
      <c r="B39" s="25" t="s">
        <v>59</v>
      </c>
      <c r="C39" s="25" t="s">
        <v>60</v>
      </c>
      <c r="D39" s="29" t="s">
        <v>14</v>
      </c>
      <c r="E39" s="27">
        <v>75</v>
      </c>
      <c r="F39" s="27">
        <v>80</v>
      </c>
      <c r="G39" s="27"/>
      <c r="H39" s="29">
        <v>92</v>
      </c>
      <c r="I39" s="27">
        <v>100</v>
      </c>
      <c r="J39" s="27"/>
      <c r="K39" s="29"/>
      <c r="L39" s="29">
        <v>98</v>
      </c>
      <c r="M39" s="29"/>
      <c r="N39" s="29"/>
      <c r="O39" s="29"/>
      <c r="P39" s="29">
        <v>135</v>
      </c>
      <c r="Q39" s="29"/>
      <c r="R39" s="29"/>
      <c r="S39" s="29">
        <v>175</v>
      </c>
      <c r="T39" s="29">
        <v>105</v>
      </c>
      <c r="U39" s="27"/>
      <c r="V39" s="27">
        <v>120</v>
      </c>
      <c r="W39" s="27"/>
      <c r="X39" s="27">
        <v>340</v>
      </c>
      <c r="Y39" s="29"/>
      <c r="Z39" s="29"/>
      <c r="AA39" s="29"/>
      <c r="AB39" s="72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66"/>
      <c r="AO39" s="29">
        <f>SUM(E39:AN39)</f>
        <v>1320</v>
      </c>
      <c r="AP39" s="67">
        <f>COUNT(E39:AN39)</f>
        <v>10</v>
      </c>
      <c r="AQ39" s="68" t="s">
        <v>15</v>
      </c>
      <c r="AR39" s="68"/>
      <c r="AS39" s="68"/>
      <c r="AT39" s="68">
        <f xml:space="preserve"> COUNTIFS(AQ39:AS39,"A")</f>
        <v>1</v>
      </c>
      <c r="AU39" s="69">
        <f>AT39+AP39</f>
        <v>11</v>
      </c>
    </row>
    <row r="40" spans="2:47" s="1" customFormat="1" ht="12" customHeight="1" x14ac:dyDescent="0.2">
      <c r="B40" s="25" t="s">
        <v>61</v>
      </c>
      <c r="C40" s="25" t="s">
        <v>62</v>
      </c>
      <c r="D40" s="29" t="s">
        <v>15</v>
      </c>
      <c r="E40" s="27">
        <v>85</v>
      </c>
      <c r="F40" s="27"/>
      <c r="G40" s="27"/>
      <c r="H40" s="29">
        <v>105</v>
      </c>
      <c r="I40" s="27"/>
      <c r="J40" s="27">
        <v>110</v>
      </c>
      <c r="K40" s="27">
        <v>105</v>
      </c>
      <c r="L40" s="27">
        <v>130</v>
      </c>
      <c r="M40" s="29">
        <v>110</v>
      </c>
      <c r="N40" s="29"/>
      <c r="O40" s="29"/>
      <c r="P40" s="29"/>
      <c r="Q40" s="29">
        <v>120</v>
      </c>
      <c r="R40" s="29">
        <v>105</v>
      </c>
      <c r="S40" s="29">
        <v>175</v>
      </c>
      <c r="T40" s="29">
        <v>105</v>
      </c>
      <c r="U40" s="29"/>
      <c r="V40" s="27"/>
      <c r="W40" s="29"/>
      <c r="X40" s="29"/>
      <c r="Y40" s="29"/>
      <c r="Z40" s="29"/>
      <c r="AA40" s="29"/>
      <c r="AB40" s="72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66"/>
      <c r="AO40" s="29">
        <f>SUM(E40:AN40)</f>
        <v>1150</v>
      </c>
      <c r="AP40" s="67">
        <f>COUNT(E40:AN40)</f>
        <v>10</v>
      </c>
      <c r="AQ40" s="68"/>
      <c r="AR40" s="68"/>
      <c r="AS40" s="68"/>
      <c r="AT40" s="68">
        <f xml:space="preserve"> COUNTIFS(AQ40:AS40,"A")</f>
        <v>0</v>
      </c>
      <c r="AU40" s="69">
        <f>AT40+AP40</f>
        <v>10</v>
      </c>
    </row>
    <row r="41" spans="2:47" s="1" customFormat="1" ht="12" customHeight="1" x14ac:dyDescent="0.2">
      <c r="B41" s="25" t="s">
        <v>63</v>
      </c>
      <c r="C41" s="25" t="s">
        <v>41</v>
      </c>
      <c r="D41" s="29" t="s">
        <v>14</v>
      </c>
      <c r="E41" s="27"/>
      <c r="F41" s="27">
        <v>80</v>
      </c>
      <c r="G41" s="27">
        <v>30</v>
      </c>
      <c r="H41" s="29">
        <v>92</v>
      </c>
      <c r="I41" s="27">
        <v>100</v>
      </c>
      <c r="J41" s="27"/>
      <c r="K41" s="27">
        <v>95</v>
      </c>
      <c r="L41" s="27">
        <v>98</v>
      </c>
      <c r="M41" s="29">
        <v>90</v>
      </c>
      <c r="N41" s="29">
        <v>106</v>
      </c>
      <c r="O41" s="29">
        <v>115</v>
      </c>
      <c r="P41" s="29"/>
      <c r="Q41" s="29"/>
      <c r="R41" s="29"/>
      <c r="S41" s="29">
        <v>175</v>
      </c>
      <c r="T41" s="29"/>
      <c r="U41" s="29"/>
      <c r="V41" s="27"/>
      <c r="W41" s="29"/>
      <c r="X41" s="29">
        <v>340</v>
      </c>
      <c r="Y41" s="29"/>
      <c r="Z41" s="29"/>
      <c r="AA41" s="29"/>
      <c r="AB41" s="72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66"/>
      <c r="AO41" s="29">
        <f>SUM(E41:AN41)</f>
        <v>1321</v>
      </c>
      <c r="AP41" s="67">
        <f>COUNT(E41:AN41)</f>
        <v>11</v>
      </c>
      <c r="AQ41" s="68" t="s">
        <v>15</v>
      </c>
      <c r="AR41" s="68"/>
      <c r="AS41" s="68"/>
      <c r="AT41" s="68">
        <f xml:space="preserve"> COUNTIFS(AQ41:AS41,"A")</f>
        <v>1</v>
      </c>
      <c r="AU41" s="69">
        <f>AT41+AP41</f>
        <v>12</v>
      </c>
    </row>
    <row r="42" spans="2:47" s="1" customFormat="1" ht="12" customHeight="1" x14ac:dyDescent="0.2">
      <c r="B42" s="25" t="s">
        <v>64</v>
      </c>
      <c r="C42" s="25" t="s">
        <v>32</v>
      </c>
      <c r="D42" s="29" t="s">
        <v>14</v>
      </c>
      <c r="E42" s="27">
        <v>75</v>
      </c>
      <c r="F42" s="27">
        <v>80</v>
      </c>
      <c r="G42" s="27"/>
      <c r="H42" s="29"/>
      <c r="I42" s="27"/>
      <c r="J42" s="27"/>
      <c r="K42" s="27">
        <v>95</v>
      </c>
      <c r="L42" s="27"/>
      <c r="M42" s="29"/>
      <c r="N42" s="29"/>
      <c r="O42" s="29"/>
      <c r="P42" s="29"/>
      <c r="Q42" s="29"/>
      <c r="R42" s="29">
        <v>105</v>
      </c>
      <c r="S42" s="29">
        <v>175</v>
      </c>
      <c r="T42" s="29"/>
      <c r="U42" s="29"/>
      <c r="V42" s="27"/>
      <c r="W42" s="29"/>
      <c r="X42" s="29">
        <v>340</v>
      </c>
      <c r="Y42" s="29"/>
      <c r="Z42" s="29"/>
      <c r="AA42" s="29"/>
      <c r="AB42" s="72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66"/>
      <c r="AO42" s="29">
        <f>SUM(E42:AN42)</f>
        <v>870</v>
      </c>
      <c r="AP42" s="67">
        <f>COUNT(E42:AN42)</f>
        <v>6</v>
      </c>
      <c r="AQ42" s="68"/>
      <c r="AR42" s="68"/>
      <c r="AS42" s="68"/>
      <c r="AT42" s="68">
        <f xml:space="preserve"> COUNTIFS(AQ42:AS42,"A")</f>
        <v>0</v>
      </c>
      <c r="AU42" s="69">
        <f>AT42+AP42</f>
        <v>6</v>
      </c>
    </row>
    <row r="43" spans="2:47" s="1" customFormat="1" ht="12" customHeight="1" x14ac:dyDescent="0.2">
      <c r="B43" s="25" t="s">
        <v>64</v>
      </c>
      <c r="C43" s="25" t="s">
        <v>17</v>
      </c>
      <c r="D43" s="29"/>
      <c r="E43" s="27"/>
      <c r="F43" s="27"/>
      <c r="G43" s="27"/>
      <c r="H43" s="29"/>
      <c r="I43" s="27"/>
      <c r="J43" s="73">
        <v>110</v>
      </c>
      <c r="K43" s="27"/>
      <c r="L43" s="27"/>
      <c r="M43" s="29"/>
      <c r="N43" s="29"/>
      <c r="O43" s="70">
        <v>145</v>
      </c>
      <c r="P43" s="29"/>
      <c r="Q43" s="29"/>
      <c r="R43" s="29"/>
      <c r="S43" s="70">
        <v>175</v>
      </c>
      <c r="T43" s="29"/>
      <c r="U43" s="27"/>
      <c r="V43" s="27"/>
      <c r="W43" s="27"/>
      <c r="X43" s="27">
        <v>340</v>
      </c>
      <c r="Y43" s="27"/>
      <c r="Z43" s="27"/>
      <c r="AA43" s="27"/>
      <c r="AB43" s="65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66"/>
      <c r="AO43" s="29">
        <f>SUM(E43:AN43)</f>
        <v>770</v>
      </c>
      <c r="AP43" s="67">
        <f>COUNT(E43:AN43)</f>
        <v>4</v>
      </c>
      <c r="AQ43" s="68" t="s">
        <v>15</v>
      </c>
      <c r="AR43" s="68"/>
      <c r="AS43" s="68"/>
      <c r="AT43" s="68">
        <f xml:space="preserve"> COUNTIFS(AQ43:AS43,"A")</f>
        <v>1</v>
      </c>
      <c r="AU43" s="69">
        <f>AT43+AP43</f>
        <v>5</v>
      </c>
    </row>
    <row r="44" spans="2:47" s="1" customFormat="1" ht="12" customHeight="1" x14ac:dyDescent="0.2">
      <c r="B44" s="25" t="s">
        <v>65</v>
      </c>
      <c r="C44" s="25" t="s">
        <v>66</v>
      </c>
      <c r="D44" s="29" t="s">
        <v>15</v>
      </c>
      <c r="E44" s="27">
        <v>85</v>
      </c>
      <c r="F44" s="27"/>
      <c r="G44" s="27">
        <v>95</v>
      </c>
      <c r="H44" s="29">
        <v>105</v>
      </c>
      <c r="I44" s="27"/>
      <c r="J44" s="27">
        <v>110</v>
      </c>
      <c r="K44" s="27">
        <v>105</v>
      </c>
      <c r="L44" s="27"/>
      <c r="M44" s="70">
        <v>110</v>
      </c>
      <c r="N44" s="29">
        <v>140</v>
      </c>
      <c r="O44" s="29">
        <v>145</v>
      </c>
      <c r="P44" s="29"/>
      <c r="Q44" s="29"/>
      <c r="R44" s="29">
        <v>105</v>
      </c>
      <c r="S44" s="29"/>
      <c r="T44" s="29">
        <v>105</v>
      </c>
      <c r="U44" s="29"/>
      <c r="V44" s="27"/>
      <c r="W44" s="29"/>
      <c r="X44" s="29"/>
      <c r="Y44" s="29"/>
      <c r="Z44" s="29"/>
      <c r="AA44" s="29"/>
      <c r="AB44" s="72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66"/>
      <c r="AO44" s="29">
        <f>SUM(E44:AN44)</f>
        <v>1105</v>
      </c>
      <c r="AP44" s="67">
        <f>COUNT(E44:AN44)</f>
        <v>10</v>
      </c>
      <c r="AQ44" s="68"/>
      <c r="AR44" s="68"/>
      <c r="AS44" s="68"/>
      <c r="AT44" s="68">
        <f xml:space="preserve"> COUNTIFS(AQ44:AS44,"A")</f>
        <v>0</v>
      </c>
      <c r="AU44" s="69">
        <f>AT44+AP44</f>
        <v>10</v>
      </c>
    </row>
    <row r="45" spans="2:47" s="1" customFormat="1" ht="12" customHeight="1" x14ac:dyDescent="0.2">
      <c r="B45" s="25" t="s">
        <v>65</v>
      </c>
      <c r="C45" s="25" t="s">
        <v>67</v>
      </c>
      <c r="D45" s="29" t="s">
        <v>15</v>
      </c>
      <c r="E45" s="27">
        <v>85</v>
      </c>
      <c r="F45" s="27">
        <v>90</v>
      </c>
      <c r="G45" s="27">
        <v>95</v>
      </c>
      <c r="H45" s="29">
        <v>105</v>
      </c>
      <c r="I45" s="27"/>
      <c r="J45" s="27">
        <v>110</v>
      </c>
      <c r="K45" s="27">
        <v>105</v>
      </c>
      <c r="L45" s="27"/>
      <c r="M45" s="29">
        <v>110</v>
      </c>
      <c r="N45" s="29">
        <v>140</v>
      </c>
      <c r="O45" s="29">
        <v>115</v>
      </c>
      <c r="P45" s="29"/>
      <c r="Q45" s="29">
        <v>120</v>
      </c>
      <c r="R45" s="29">
        <v>105</v>
      </c>
      <c r="S45" s="29">
        <v>175</v>
      </c>
      <c r="T45" s="29">
        <v>105</v>
      </c>
      <c r="U45" s="27"/>
      <c r="V45" s="73">
        <v>120</v>
      </c>
      <c r="W45" s="27"/>
      <c r="X45" s="27"/>
      <c r="Y45" s="29"/>
      <c r="Z45" s="29"/>
      <c r="AA45" s="29"/>
      <c r="AB45" s="72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66"/>
      <c r="AO45" s="29">
        <f>SUM(E45:AN45)</f>
        <v>1580</v>
      </c>
      <c r="AP45" s="67">
        <f>COUNT(E45:AN45)</f>
        <v>14</v>
      </c>
      <c r="AQ45" s="68" t="s">
        <v>15</v>
      </c>
      <c r="AR45" s="68"/>
      <c r="AS45" s="68"/>
      <c r="AT45" s="68">
        <f xml:space="preserve"> COUNTIFS(AQ45:AS45,"A")</f>
        <v>1</v>
      </c>
      <c r="AU45" s="69">
        <f>AT45+AP45</f>
        <v>15</v>
      </c>
    </row>
    <row r="46" spans="2:47" s="1" customFormat="1" ht="12" customHeight="1" x14ac:dyDescent="0.2">
      <c r="B46" s="25" t="s">
        <v>68</v>
      </c>
      <c r="C46" s="25" t="s">
        <v>69</v>
      </c>
      <c r="D46" s="29" t="s">
        <v>15</v>
      </c>
      <c r="E46" s="27">
        <v>85</v>
      </c>
      <c r="F46" s="27">
        <v>90</v>
      </c>
      <c r="G46" s="27">
        <v>95</v>
      </c>
      <c r="H46" s="29">
        <v>105</v>
      </c>
      <c r="I46" s="27">
        <v>105</v>
      </c>
      <c r="J46" s="27">
        <v>110</v>
      </c>
      <c r="K46" s="27"/>
      <c r="L46" s="27">
        <v>130</v>
      </c>
      <c r="M46" s="29">
        <v>110</v>
      </c>
      <c r="N46" s="29">
        <v>140</v>
      </c>
      <c r="O46" s="29">
        <v>145</v>
      </c>
      <c r="P46" s="29">
        <v>125</v>
      </c>
      <c r="Q46" s="29">
        <v>120</v>
      </c>
      <c r="R46" s="29">
        <v>105</v>
      </c>
      <c r="S46" s="29"/>
      <c r="T46" s="29">
        <v>105</v>
      </c>
      <c r="U46" s="27">
        <v>110</v>
      </c>
      <c r="V46" s="27">
        <v>120</v>
      </c>
      <c r="W46" s="27"/>
      <c r="X46" s="27"/>
      <c r="Y46" s="27"/>
      <c r="Z46" s="27"/>
      <c r="AA46" s="27"/>
      <c r="AB46" s="65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66"/>
      <c r="AO46" s="29">
        <f>SUM(E46:AN46)</f>
        <v>1800</v>
      </c>
      <c r="AP46" s="67">
        <f>COUNT(E46:AN46)</f>
        <v>16</v>
      </c>
      <c r="AQ46" s="68"/>
      <c r="AR46" s="68"/>
      <c r="AS46" s="68"/>
      <c r="AT46" s="68">
        <f xml:space="preserve"> COUNTIFS(AQ46:AS46,"A")</f>
        <v>0</v>
      </c>
      <c r="AU46" s="69">
        <f>AT46+AP46</f>
        <v>16</v>
      </c>
    </row>
    <row r="47" spans="2:47" s="1" customFormat="1" ht="12" customHeight="1" x14ac:dyDescent="0.2">
      <c r="B47" s="25" t="s">
        <v>70</v>
      </c>
      <c r="C47" s="25" t="s">
        <v>39</v>
      </c>
      <c r="D47" s="29" t="s">
        <v>18</v>
      </c>
      <c r="E47" s="27">
        <v>50</v>
      </c>
      <c r="F47" s="27">
        <v>60</v>
      </c>
      <c r="G47" s="27">
        <v>65</v>
      </c>
      <c r="H47" s="29">
        <v>70</v>
      </c>
      <c r="I47" s="27">
        <v>75</v>
      </c>
      <c r="J47" s="27">
        <v>75</v>
      </c>
      <c r="K47" s="27"/>
      <c r="L47" s="27">
        <v>80</v>
      </c>
      <c r="M47" s="29">
        <v>80</v>
      </c>
      <c r="N47" s="29"/>
      <c r="O47" s="29">
        <v>90</v>
      </c>
      <c r="P47" s="29"/>
      <c r="Q47" s="29">
        <v>90</v>
      </c>
      <c r="R47" s="29">
        <v>95</v>
      </c>
      <c r="S47" s="29">
        <v>60</v>
      </c>
      <c r="T47" s="29"/>
      <c r="U47" s="27">
        <v>60</v>
      </c>
      <c r="V47" s="27"/>
      <c r="W47" s="27"/>
      <c r="X47" s="27">
        <v>305</v>
      </c>
      <c r="Y47" s="27"/>
      <c r="Z47" s="27"/>
      <c r="AA47" s="27"/>
      <c r="AB47" s="65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66"/>
      <c r="AO47" s="29">
        <f>SUM(E47:AN47)</f>
        <v>1255</v>
      </c>
      <c r="AP47" s="67">
        <f>COUNT(E47:AN47)</f>
        <v>14</v>
      </c>
      <c r="AQ47" s="68" t="s">
        <v>15</v>
      </c>
      <c r="AR47" s="68"/>
      <c r="AS47" s="68"/>
      <c r="AT47" s="68">
        <f xml:space="preserve"> COUNTIFS(AQ47:AS47,"A")</f>
        <v>1</v>
      </c>
      <c r="AU47" s="69">
        <f>AT47+AP47</f>
        <v>15</v>
      </c>
    </row>
    <row r="48" spans="2:47" s="1" customFormat="1" ht="12" customHeight="1" x14ac:dyDescent="0.2">
      <c r="B48" s="25" t="s">
        <v>71</v>
      </c>
      <c r="C48" s="25" t="s">
        <v>72</v>
      </c>
      <c r="D48" s="29" t="s">
        <v>18</v>
      </c>
      <c r="E48" s="27">
        <v>50</v>
      </c>
      <c r="F48" s="27">
        <v>60</v>
      </c>
      <c r="G48" s="27">
        <v>65</v>
      </c>
      <c r="H48" s="29">
        <v>70</v>
      </c>
      <c r="I48" s="27"/>
      <c r="J48" s="27"/>
      <c r="K48" s="29"/>
      <c r="L48" s="29">
        <v>80</v>
      </c>
      <c r="M48" s="29">
        <v>80</v>
      </c>
      <c r="N48" s="29">
        <v>85</v>
      </c>
      <c r="O48" s="29"/>
      <c r="P48" s="29">
        <v>100</v>
      </c>
      <c r="Q48" s="29">
        <v>90</v>
      </c>
      <c r="R48" s="29">
        <v>95</v>
      </c>
      <c r="S48" s="29">
        <v>130</v>
      </c>
      <c r="T48" s="29">
        <v>110</v>
      </c>
      <c r="U48" s="29">
        <v>120</v>
      </c>
      <c r="V48" s="27">
        <v>125</v>
      </c>
      <c r="W48" s="29"/>
      <c r="X48" s="27">
        <v>305</v>
      </c>
      <c r="Y48" s="29"/>
      <c r="Z48" s="29"/>
      <c r="AA48" s="29"/>
      <c r="AB48" s="72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66"/>
      <c r="AO48" s="29">
        <f>SUM(E48:AN48)</f>
        <v>1565</v>
      </c>
      <c r="AP48" s="67">
        <f>COUNT(E48:AN48)</f>
        <v>15</v>
      </c>
      <c r="AQ48" s="68" t="s">
        <v>15</v>
      </c>
      <c r="AR48" s="68"/>
      <c r="AS48" s="68"/>
      <c r="AT48" s="68">
        <f xml:space="preserve"> COUNTIFS(AQ48:AS48,"A")</f>
        <v>1</v>
      </c>
      <c r="AU48" s="69">
        <f>AT48+AP48</f>
        <v>16</v>
      </c>
    </row>
    <row r="49" spans="2:47" s="1" customFormat="1" ht="12" customHeight="1" x14ac:dyDescent="0.2">
      <c r="B49" s="25" t="s">
        <v>71</v>
      </c>
      <c r="C49" s="25" t="s">
        <v>21</v>
      </c>
      <c r="D49" s="29"/>
      <c r="E49" s="73">
        <v>85</v>
      </c>
      <c r="F49" s="27"/>
      <c r="G49" s="73">
        <v>95</v>
      </c>
      <c r="H49" s="70">
        <v>105</v>
      </c>
      <c r="I49" s="73">
        <v>105</v>
      </c>
      <c r="J49" s="27"/>
      <c r="K49" s="73">
        <v>105</v>
      </c>
      <c r="L49" s="73">
        <v>130</v>
      </c>
      <c r="M49" s="29"/>
      <c r="N49" s="70">
        <v>140</v>
      </c>
      <c r="O49" s="29"/>
      <c r="P49" s="29"/>
      <c r="Q49" s="70">
        <v>120</v>
      </c>
      <c r="R49" s="29"/>
      <c r="S49" s="29"/>
      <c r="T49" s="29"/>
      <c r="U49" s="70">
        <v>110</v>
      </c>
      <c r="V49" s="27"/>
      <c r="W49" s="29"/>
      <c r="X49" s="29"/>
      <c r="Y49" s="29"/>
      <c r="Z49" s="29"/>
      <c r="AA49" s="29"/>
      <c r="AB49" s="7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66"/>
      <c r="AO49" s="29">
        <f>SUM(E49:AN49)</f>
        <v>995</v>
      </c>
      <c r="AP49" s="67">
        <f>COUNT(E49:AN49)</f>
        <v>9</v>
      </c>
      <c r="AQ49" s="68" t="s">
        <v>15</v>
      </c>
      <c r="AR49" s="68"/>
      <c r="AS49" s="68"/>
      <c r="AT49" s="68">
        <f xml:space="preserve"> COUNTIFS(AQ49:AS49,"A")</f>
        <v>1</v>
      </c>
      <c r="AU49" s="69">
        <f>AT49+AP49</f>
        <v>10</v>
      </c>
    </row>
    <row r="50" spans="2:47" s="1" customFormat="1" ht="12" customHeight="1" x14ac:dyDescent="0.2">
      <c r="B50" s="25" t="s">
        <v>73</v>
      </c>
      <c r="C50" s="25" t="s">
        <v>74</v>
      </c>
      <c r="D50" s="71" t="s">
        <v>18</v>
      </c>
      <c r="E50" s="27"/>
      <c r="F50" s="27">
        <v>60</v>
      </c>
      <c r="G50" s="29">
        <v>65</v>
      </c>
      <c r="H50" s="29">
        <v>70</v>
      </c>
      <c r="I50" s="29"/>
      <c r="J50" s="29">
        <v>75</v>
      </c>
      <c r="K50" s="29"/>
      <c r="L50" s="29">
        <v>80</v>
      </c>
      <c r="M50" s="29">
        <v>80</v>
      </c>
      <c r="N50" s="29">
        <v>85</v>
      </c>
      <c r="O50" s="29"/>
      <c r="P50" s="29">
        <v>100</v>
      </c>
      <c r="Q50" s="29">
        <v>90</v>
      </c>
      <c r="R50" s="29">
        <v>95</v>
      </c>
      <c r="S50" s="29"/>
      <c r="T50" s="29">
        <v>110</v>
      </c>
      <c r="U50" s="27"/>
      <c r="V50" s="27"/>
      <c r="W50" s="27"/>
      <c r="X50" s="27"/>
      <c r="Y50" s="29"/>
      <c r="Z50" s="29"/>
      <c r="AA50" s="29"/>
      <c r="AB50" s="72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66"/>
      <c r="AO50" s="29">
        <f>SUM(E50:AN50)</f>
        <v>910</v>
      </c>
      <c r="AP50" s="67">
        <f>COUNT(E50:AN50)</f>
        <v>11</v>
      </c>
      <c r="AQ50" s="68"/>
      <c r="AR50" s="68"/>
      <c r="AS50" s="68"/>
      <c r="AT50" s="68">
        <f xml:space="preserve"> COUNTIFS(AQ50:AS50,"A")</f>
        <v>0</v>
      </c>
      <c r="AU50" s="69">
        <f>AT50+AP50</f>
        <v>11</v>
      </c>
    </row>
    <row r="51" spans="2:47" s="1" customFormat="1" ht="12" customHeight="1" x14ac:dyDescent="0.2">
      <c r="B51" s="25" t="s">
        <v>75</v>
      </c>
      <c r="C51" s="25" t="s">
        <v>41</v>
      </c>
      <c r="D51" s="29" t="s">
        <v>15</v>
      </c>
      <c r="E51" s="27">
        <v>85</v>
      </c>
      <c r="F51" s="27"/>
      <c r="G51" s="27"/>
      <c r="H51" s="29"/>
      <c r="I51" s="27"/>
      <c r="J51" s="27"/>
      <c r="K51" s="27"/>
      <c r="L51" s="27"/>
      <c r="M51" s="29"/>
      <c r="N51" s="29"/>
      <c r="O51" s="29"/>
      <c r="P51" s="29"/>
      <c r="Q51" s="29"/>
      <c r="R51" s="29"/>
      <c r="S51" s="29"/>
      <c r="T51" s="29"/>
      <c r="U51" s="29"/>
      <c r="V51" s="27"/>
      <c r="W51" s="29"/>
      <c r="X51" s="29"/>
      <c r="Y51" s="29"/>
      <c r="Z51" s="29"/>
      <c r="AA51" s="29"/>
      <c r="AB51" s="72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66"/>
      <c r="AO51" s="29">
        <f>SUM(E51:AN51)</f>
        <v>85</v>
      </c>
      <c r="AP51" s="67">
        <f>COUNT(E51:AN51)</f>
        <v>1</v>
      </c>
      <c r="AQ51" s="68"/>
      <c r="AR51" s="68"/>
      <c r="AS51" s="68"/>
      <c r="AT51" s="68">
        <f xml:space="preserve"> COUNTIFS(AQ51:AS51,"A")</f>
        <v>0</v>
      </c>
      <c r="AU51" s="69">
        <f>AT51+AP51</f>
        <v>1</v>
      </c>
    </row>
    <row r="52" spans="2:47" s="1" customFormat="1" ht="12" customHeight="1" x14ac:dyDescent="0.2">
      <c r="B52" s="25" t="s">
        <v>75</v>
      </c>
      <c r="C52" s="25" t="s">
        <v>76</v>
      </c>
      <c r="D52" s="29" t="s">
        <v>15</v>
      </c>
      <c r="E52" s="27">
        <v>85</v>
      </c>
      <c r="F52" s="27"/>
      <c r="G52" s="27"/>
      <c r="H52" s="29"/>
      <c r="I52" s="27">
        <v>105</v>
      </c>
      <c r="J52" s="27">
        <v>110</v>
      </c>
      <c r="K52" s="27"/>
      <c r="L52" s="27"/>
      <c r="M52" s="29"/>
      <c r="N52" s="29">
        <v>140</v>
      </c>
      <c r="O52" s="29"/>
      <c r="P52" s="29"/>
      <c r="Q52" s="29">
        <v>120</v>
      </c>
      <c r="R52" s="29">
        <v>105</v>
      </c>
      <c r="S52" s="29"/>
      <c r="T52" s="29"/>
      <c r="U52" s="29">
        <v>110</v>
      </c>
      <c r="V52" s="27"/>
      <c r="W52" s="29"/>
      <c r="X52" s="29">
        <v>340</v>
      </c>
      <c r="Y52" s="29"/>
      <c r="Z52" s="29"/>
      <c r="AA52" s="29"/>
      <c r="AB52" s="72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66"/>
      <c r="AO52" s="29">
        <f>SUM(E52:AN52)</f>
        <v>1115</v>
      </c>
      <c r="AP52" s="67">
        <f>COUNT(E52:AN52)</f>
        <v>8</v>
      </c>
      <c r="AQ52" s="68"/>
      <c r="AR52" s="68"/>
      <c r="AS52" s="68"/>
      <c r="AT52" s="68">
        <f xml:space="preserve"> COUNTIFS(AQ52:AS52,"A")</f>
        <v>0</v>
      </c>
      <c r="AU52" s="69">
        <f>AT52+AP52</f>
        <v>8</v>
      </c>
    </row>
    <row r="53" spans="2:47" s="1" customFormat="1" ht="12" customHeight="1" x14ac:dyDescent="0.2">
      <c r="B53" s="25" t="s">
        <v>77</v>
      </c>
      <c r="C53" s="25" t="s">
        <v>53</v>
      </c>
      <c r="D53" s="29" t="s">
        <v>14</v>
      </c>
      <c r="E53" s="27">
        <v>75</v>
      </c>
      <c r="F53" s="27">
        <v>80</v>
      </c>
      <c r="G53" s="27">
        <v>85</v>
      </c>
      <c r="H53" s="29">
        <v>92</v>
      </c>
      <c r="I53" s="27">
        <v>100</v>
      </c>
      <c r="J53" s="29">
        <v>95</v>
      </c>
      <c r="K53" s="29">
        <v>95</v>
      </c>
      <c r="L53" s="29">
        <v>98</v>
      </c>
      <c r="M53" s="29">
        <v>90</v>
      </c>
      <c r="N53" s="29">
        <v>106</v>
      </c>
      <c r="O53" s="29">
        <v>115</v>
      </c>
      <c r="P53" s="29">
        <v>135</v>
      </c>
      <c r="Q53" s="29">
        <v>95</v>
      </c>
      <c r="R53" s="29">
        <v>105</v>
      </c>
      <c r="S53" s="29">
        <v>175</v>
      </c>
      <c r="T53" s="29">
        <v>105</v>
      </c>
      <c r="U53" s="27"/>
      <c r="V53" s="27">
        <v>120</v>
      </c>
      <c r="W53" s="27"/>
      <c r="X53" s="27">
        <v>340</v>
      </c>
      <c r="Y53" s="27"/>
      <c r="Z53" s="27"/>
      <c r="AA53" s="27"/>
      <c r="AB53" s="65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66"/>
      <c r="AO53" s="29">
        <f>SUM(E53:AN53)</f>
        <v>2106</v>
      </c>
      <c r="AP53" s="67">
        <f>COUNT(E53:AN53)</f>
        <v>18</v>
      </c>
      <c r="AQ53" s="68" t="s">
        <v>15</v>
      </c>
      <c r="AR53" s="68"/>
      <c r="AS53" s="68"/>
      <c r="AT53" s="68">
        <f xml:space="preserve"> COUNTIFS(AQ53:AS53,"A")</f>
        <v>1</v>
      </c>
      <c r="AU53" s="69">
        <f>AT53+AP53</f>
        <v>19</v>
      </c>
    </row>
    <row r="54" spans="2:47" s="1" customFormat="1" ht="12" customHeight="1" x14ac:dyDescent="0.2">
      <c r="B54" s="25" t="s">
        <v>78</v>
      </c>
      <c r="C54" s="25" t="s">
        <v>79</v>
      </c>
      <c r="D54" s="29" t="s">
        <v>18</v>
      </c>
      <c r="E54" s="27">
        <v>50</v>
      </c>
      <c r="F54" s="27">
        <v>60</v>
      </c>
      <c r="G54" s="27">
        <v>65</v>
      </c>
      <c r="H54" s="29">
        <v>70</v>
      </c>
      <c r="I54" s="27">
        <v>75</v>
      </c>
      <c r="J54" s="27">
        <v>75</v>
      </c>
      <c r="K54" s="27">
        <v>80</v>
      </c>
      <c r="L54" s="27">
        <v>80</v>
      </c>
      <c r="M54" s="29">
        <v>80</v>
      </c>
      <c r="N54" s="29">
        <v>85</v>
      </c>
      <c r="O54" s="29"/>
      <c r="P54" s="29">
        <v>100</v>
      </c>
      <c r="Q54" s="29">
        <v>90</v>
      </c>
      <c r="R54" s="29"/>
      <c r="S54" s="29">
        <v>130</v>
      </c>
      <c r="T54" s="29">
        <v>110</v>
      </c>
      <c r="U54" s="29">
        <v>120</v>
      </c>
      <c r="V54" s="27">
        <v>125</v>
      </c>
      <c r="W54" s="27"/>
      <c r="X54" s="27">
        <v>305</v>
      </c>
      <c r="Y54" s="29"/>
      <c r="Z54" s="29"/>
      <c r="AA54" s="29"/>
      <c r="AB54" s="72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66"/>
      <c r="AO54" s="29">
        <f>SUM(E54:AN54)</f>
        <v>1700</v>
      </c>
      <c r="AP54" s="67">
        <f>COUNT(E54:AN54)</f>
        <v>17</v>
      </c>
      <c r="AQ54" s="68" t="s">
        <v>15</v>
      </c>
      <c r="AR54" s="68"/>
      <c r="AS54" s="68"/>
      <c r="AT54" s="68">
        <f xml:space="preserve"> COUNTIFS(AQ54:AS54,"A")</f>
        <v>1</v>
      </c>
      <c r="AU54" s="69">
        <f>AT54+AP54</f>
        <v>18</v>
      </c>
    </row>
    <row r="55" spans="2:47" s="1" customFormat="1" ht="12" customHeight="1" x14ac:dyDescent="0.2">
      <c r="B55" s="25" t="s">
        <v>78</v>
      </c>
      <c r="C55" s="25" t="s">
        <v>80</v>
      </c>
      <c r="D55" s="29" t="s">
        <v>18</v>
      </c>
      <c r="E55" s="27">
        <v>50</v>
      </c>
      <c r="F55" s="27">
        <v>60</v>
      </c>
      <c r="G55" s="27">
        <v>65</v>
      </c>
      <c r="H55" s="29"/>
      <c r="I55" s="27">
        <v>75</v>
      </c>
      <c r="J55" s="27"/>
      <c r="K55" s="27">
        <v>80</v>
      </c>
      <c r="L55" s="27"/>
      <c r="M55" s="29"/>
      <c r="N55" s="29">
        <v>85</v>
      </c>
      <c r="O55" s="29"/>
      <c r="P55" s="29"/>
      <c r="Q55" s="29"/>
      <c r="R55" s="29"/>
      <c r="S55" s="29"/>
      <c r="T55" s="29"/>
      <c r="U55" s="27"/>
      <c r="V55" s="27"/>
      <c r="W55" s="27"/>
      <c r="X55" s="27"/>
      <c r="Y55" s="29"/>
      <c r="Z55" s="29"/>
      <c r="AA55" s="29"/>
      <c r="AB55" s="72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66"/>
      <c r="AO55" s="29">
        <f>SUM(E55:AN55)</f>
        <v>415</v>
      </c>
      <c r="AP55" s="67">
        <f>COUNT(E55:AN55)</f>
        <v>6</v>
      </c>
      <c r="AQ55" s="68"/>
      <c r="AR55" s="68"/>
      <c r="AS55" s="68"/>
      <c r="AT55" s="68">
        <f xml:space="preserve"> COUNTIFS(AQ55:AS55,"A")</f>
        <v>0</v>
      </c>
      <c r="AU55" s="69">
        <f>AT55+AP55</f>
        <v>6</v>
      </c>
    </row>
    <row r="56" spans="2:47" s="1" customFormat="1" ht="12" customHeight="1" x14ac:dyDescent="0.2">
      <c r="B56" s="25" t="s">
        <v>78</v>
      </c>
      <c r="C56" s="25" t="s">
        <v>81</v>
      </c>
      <c r="D56" s="29" t="s">
        <v>14</v>
      </c>
      <c r="E56" s="27">
        <v>75</v>
      </c>
      <c r="F56" s="27">
        <v>80</v>
      </c>
      <c r="G56" s="27"/>
      <c r="H56" s="29">
        <v>92</v>
      </c>
      <c r="I56" s="27">
        <v>100</v>
      </c>
      <c r="J56" s="27"/>
      <c r="K56" s="27">
        <v>95</v>
      </c>
      <c r="L56" s="27">
        <v>98</v>
      </c>
      <c r="M56" s="29">
        <v>90</v>
      </c>
      <c r="N56" s="29">
        <v>106</v>
      </c>
      <c r="O56" s="29">
        <v>115</v>
      </c>
      <c r="P56" s="29"/>
      <c r="Q56" s="29">
        <v>95</v>
      </c>
      <c r="R56" s="29">
        <v>105</v>
      </c>
      <c r="S56" s="29">
        <v>175</v>
      </c>
      <c r="T56" s="29">
        <v>105</v>
      </c>
      <c r="U56" s="29"/>
      <c r="V56" s="27"/>
      <c r="W56" s="29"/>
      <c r="X56" s="27">
        <v>340</v>
      </c>
      <c r="Y56" s="29"/>
      <c r="Z56" s="29"/>
      <c r="AA56" s="29"/>
      <c r="AB56" s="72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80"/>
      <c r="AO56" s="29">
        <f>SUM(E56:AN56)</f>
        <v>1671</v>
      </c>
      <c r="AP56" s="67">
        <f>COUNT(E56:AN56)</f>
        <v>14</v>
      </c>
      <c r="AQ56" s="68"/>
      <c r="AR56" s="68"/>
      <c r="AS56" s="68"/>
      <c r="AT56" s="68">
        <f xml:space="preserve"> COUNTIFS(AQ56:AS56,"A")</f>
        <v>0</v>
      </c>
      <c r="AU56" s="69">
        <f>AT56+AP56</f>
        <v>14</v>
      </c>
    </row>
    <row r="57" spans="2:47" s="1" customFormat="1" ht="12" customHeight="1" x14ac:dyDescent="0.2">
      <c r="B57" s="25" t="s">
        <v>82</v>
      </c>
      <c r="C57" s="25" t="s">
        <v>81</v>
      </c>
      <c r="D57" s="29" t="s">
        <v>14</v>
      </c>
      <c r="E57" s="27">
        <v>75</v>
      </c>
      <c r="F57" s="27"/>
      <c r="G57" s="27">
        <v>85</v>
      </c>
      <c r="H57" s="29">
        <v>70</v>
      </c>
      <c r="I57" s="27"/>
      <c r="J57" s="27"/>
      <c r="K57" s="27"/>
      <c r="L57" s="27"/>
      <c r="M57" s="29"/>
      <c r="N57" s="29">
        <v>85</v>
      </c>
      <c r="O57" s="29">
        <v>90</v>
      </c>
      <c r="P57" s="29"/>
      <c r="Q57" s="29"/>
      <c r="R57" s="29"/>
      <c r="S57" s="29">
        <v>130</v>
      </c>
      <c r="T57" s="29">
        <v>110</v>
      </c>
      <c r="U57" s="29">
        <v>120</v>
      </c>
      <c r="V57" s="27">
        <v>125</v>
      </c>
      <c r="W57" s="29"/>
      <c r="X57" s="29">
        <v>60</v>
      </c>
      <c r="Y57" s="29"/>
      <c r="Z57" s="29"/>
      <c r="AA57" s="29"/>
      <c r="AB57" s="72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80"/>
      <c r="AO57" s="29">
        <f>SUM(E57:AN57)</f>
        <v>950</v>
      </c>
      <c r="AP57" s="67">
        <f>COUNT(E57:AN57)</f>
        <v>10</v>
      </c>
      <c r="AQ57" s="68" t="s">
        <v>15</v>
      </c>
      <c r="AR57" s="68"/>
      <c r="AS57" s="68"/>
      <c r="AT57" s="68">
        <f xml:space="preserve"> COUNTIFS(AQ57:AS57,"A")</f>
        <v>1</v>
      </c>
      <c r="AU57" s="69">
        <f>AT57+AP57</f>
        <v>11</v>
      </c>
    </row>
    <row r="58" spans="2:47" s="1" customFormat="1" ht="12" customHeight="1" x14ac:dyDescent="0.2">
      <c r="B58" s="25" t="s">
        <v>83</v>
      </c>
      <c r="C58" s="25" t="s">
        <v>84</v>
      </c>
      <c r="D58" s="29" t="s">
        <v>18</v>
      </c>
      <c r="E58" s="27">
        <v>50</v>
      </c>
      <c r="F58" s="27">
        <v>60</v>
      </c>
      <c r="G58" s="27">
        <v>65</v>
      </c>
      <c r="H58" s="29">
        <v>70</v>
      </c>
      <c r="I58" s="27">
        <v>75</v>
      </c>
      <c r="J58" s="27">
        <v>75</v>
      </c>
      <c r="K58" s="27">
        <v>80</v>
      </c>
      <c r="L58" s="27">
        <v>80</v>
      </c>
      <c r="M58" s="29">
        <v>80</v>
      </c>
      <c r="N58" s="29">
        <v>85</v>
      </c>
      <c r="O58" s="29">
        <v>90</v>
      </c>
      <c r="P58" s="29">
        <v>100</v>
      </c>
      <c r="Q58" s="29">
        <v>90</v>
      </c>
      <c r="R58" s="29"/>
      <c r="S58" s="29">
        <v>130</v>
      </c>
      <c r="T58" s="29">
        <v>110</v>
      </c>
      <c r="U58" s="29">
        <v>120</v>
      </c>
      <c r="V58" s="27">
        <v>125</v>
      </c>
      <c r="W58" s="29"/>
      <c r="X58" s="27">
        <v>305</v>
      </c>
      <c r="Y58" s="29"/>
      <c r="Z58" s="29"/>
      <c r="AA58" s="29"/>
      <c r="AB58" s="72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66"/>
      <c r="AO58" s="29">
        <f>SUM(E58:AN58)</f>
        <v>1790</v>
      </c>
      <c r="AP58" s="67">
        <f>COUNT(E58:AN58)</f>
        <v>18</v>
      </c>
      <c r="AQ58" s="68"/>
      <c r="AR58" s="68"/>
      <c r="AS58" s="68"/>
      <c r="AT58" s="68">
        <f xml:space="preserve"> COUNTIFS(AQ58:AS58,"A")</f>
        <v>0</v>
      </c>
      <c r="AU58" s="69">
        <f>AT58+AP58</f>
        <v>18</v>
      </c>
    </row>
    <row r="59" spans="2:47" s="1" customFormat="1" ht="12" customHeight="1" x14ac:dyDescent="0.2">
      <c r="B59" s="25" t="s">
        <v>85</v>
      </c>
      <c r="C59" s="25" t="s">
        <v>86</v>
      </c>
      <c r="D59" s="29" t="s">
        <v>14</v>
      </c>
      <c r="E59" s="27">
        <v>75</v>
      </c>
      <c r="F59" s="27">
        <v>80</v>
      </c>
      <c r="G59" s="27">
        <v>85</v>
      </c>
      <c r="H59" s="29">
        <v>92</v>
      </c>
      <c r="I59" s="27">
        <v>100</v>
      </c>
      <c r="J59" s="27">
        <v>95</v>
      </c>
      <c r="K59" s="27"/>
      <c r="L59" s="27">
        <v>98</v>
      </c>
      <c r="M59" s="29">
        <v>90</v>
      </c>
      <c r="N59" s="29">
        <v>106</v>
      </c>
      <c r="O59" s="29"/>
      <c r="P59" s="29">
        <v>125</v>
      </c>
      <c r="Q59" s="29">
        <v>95</v>
      </c>
      <c r="R59" s="29">
        <v>105</v>
      </c>
      <c r="S59" s="29">
        <v>175</v>
      </c>
      <c r="T59" s="29">
        <v>105</v>
      </c>
      <c r="U59" s="29"/>
      <c r="V59" s="27"/>
      <c r="W59" s="29"/>
      <c r="X59" s="29"/>
      <c r="Y59" s="29"/>
      <c r="Z59" s="29"/>
      <c r="AA59" s="29"/>
      <c r="AB59" s="72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66"/>
      <c r="AO59" s="29">
        <f>SUM(E59:AN59)</f>
        <v>1426</v>
      </c>
      <c r="AP59" s="67">
        <f>COUNT(E59:AN59)</f>
        <v>14</v>
      </c>
      <c r="AQ59" s="68"/>
      <c r="AR59" s="68"/>
      <c r="AS59" s="68"/>
      <c r="AT59" s="68">
        <f xml:space="preserve"> COUNTIFS(AQ59:AS59,"A")</f>
        <v>0</v>
      </c>
      <c r="AU59" s="69">
        <f>AT59+AP59</f>
        <v>14</v>
      </c>
    </row>
    <row r="60" spans="2:47" s="1" customFormat="1" ht="12" customHeight="1" x14ac:dyDescent="0.2">
      <c r="B60" s="25" t="s">
        <v>87</v>
      </c>
      <c r="C60" s="25" t="s">
        <v>39</v>
      </c>
      <c r="D60" s="29" t="s">
        <v>14</v>
      </c>
      <c r="E60" s="27">
        <v>75</v>
      </c>
      <c r="F60" s="27">
        <v>80</v>
      </c>
      <c r="G60" s="27">
        <v>85</v>
      </c>
      <c r="H60" s="29">
        <v>92</v>
      </c>
      <c r="I60" s="27">
        <v>100</v>
      </c>
      <c r="J60" s="27">
        <v>95</v>
      </c>
      <c r="K60" s="27">
        <v>95</v>
      </c>
      <c r="L60" s="27">
        <v>98</v>
      </c>
      <c r="M60" s="29">
        <v>90</v>
      </c>
      <c r="N60" s="29">
        <v>106</v>
      </c>
      <c r="O60" s="29"/>
      <c r="P60" s="29">
        <v>135</v>
      </c>
      <c r="Q60" s="29">
        <v>95</v>
      </c>
      <c r="R60" s="29">
        <v>105</v>
      </c>
      <c r="S60" s="29">
        <v>175</v>
      </c>
      <c r="T60" s="29">
        <v>105</v>
      </c>
      <c r="U60" s="29">
        <v>110</v>
      </c>
      <c r="V60" s="27"/>
      <c r="W60" s="29"/>
      <c r="X60" s="27">
        <v>90</v>
      </c>
      <c r="Y60" s="29"/>
      <c r="Z60" s="29"/>
      <c r="AA60" s="29"/>
      <c r="AB60" s="72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66"/>
      <c r="AO60" s="29">
        <f>SUM(E60:AN60)</f>
        <v>1731</v>
      </c>
      <c r="AP60" s="67">
        <f>COUNT(E60:AN60)</f>
        <v>17</v>
      </c>
      <c r="AQ60" s="68" t="s">
        <v>15</v>
      </c>
      <c r="AR60" s="68"/>
      <c r="AS60" s="68"/>
      <c r="AT60" s="68">
        <f xml:space="preserve"> COUNTIFS(AQ60:AS60,"A")</f>
        <v>1</v>
      </c>
      <c r="AU60" s="69">
        <f>AT60+AP60</f>
        <v>18</v>
      </c>
    </row>
    <row r="61" spans="2:47" s="1" customFormat="1" ht="12" customHeight="1" x14ac:dyDescent="0.2">
      <c r="B61" s="25" t="s">
        <v>88</v>
      </c>
      <c r="C61" s="25" t="s">
        <v>89</v>
      </c>
      <c r="D61" s="29" t="s">
        <v>18</v>
      </c>
      <c r="E61" s="27">
        <v>50</v>
      </c>
      <c r="F61" s="27">
        <v>60</v>
      </c>
      <c r="G61" s="27">
        <v>65</v>
      </c>
      <c r="H61" s="29">
        <v>70</v>
      </c>
      <c r="I61" s="27">
        <v>75</v>
      </c>
      <c r="J61" s="27"/>
      <c r="K61" s="27">
        <v>80</v>
      </c>
      <c r="L61" s="27">
        <v>80</v>
      </c>
      <c r="M61" s="29"/>
      <c r="N61" s="29">
        <v>85</v>
      </c>
      <c r="O61" s="29"/>
      <c r="P61" s="29">
        <v>100</v>
      </c>
      <c r="Q61" s="29">
        <v>90</v>
      </c>
      <c r="R61" s="29">
        <v>95</v>
      </c>
      <c r="S61" s="29">
        <v>130</v>
      </c>
      <c r="T61" s="29">
        <v>110</v>
      </c>
      <c r="U61" s="29">
        <v>120</v>
      </c>
      <c r="V61" s="27">
        <v>125</v>
      </c>
      <c r="W61" s="29"/>
      <c r="X61" s="27">
        <v>305</v>
      </c>
      <c r="Y61" s="27"/>
      <c r="Z61" s="27"/>
      <c r="AA61" s="27"/>
      <c r="AB61" s="72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66"/>
      <c r="AO61" s="29">
        <f>SUM(E61:AN61)</f>
        <v>1640</v>
      </c>
      <c r="AP61" s="67">
        <f>COUNT(E61:AN61)</f>
        <v>16</v>
      </c>
      <c r="AQ61" s="68" t="s">
        <v>15</v>
      </c>
      <c r="AR61" s="68"/>
      <c r="AS61" s="68"/>
      <c r="AT61" s="68">
        <f xml:space="preserve"> COUNTIFS(AQ61:AS61,"A")</f>
        <v>1</v>
      </c>
      <c r="AU61" s="69">
        <f>AT61+AP61</f>
        <v>17</v>
      </c>
    </row>
    <row r="62" spans="2:47" s="1" customFormat="1" ht="12" customHeight="1" x14ac:dyDescent="0.2">
      <c r="B62" s="25" t="s">
        <v>90</v>
      </c>
      <c r="C62" s="25" t="s">
        <v>91</v>
      </c>
      <c r="D62" s="29" t="s">
        <v>18</v>
      </c>
      <c r="E62" s="27">
        <v>50</v>
      </c>
      <c r="F62" s="27"/>
      <c r="G62" s="27">
        <v>65</v>
      </c>
      <c r="H62" s="29">
        <v>70</v>
      </c>
      <c r="I62" s="27"/>
      <c r="J62" s="27">
        <v>75</v>
      </c>
      <c r="K62" s="27">
        <v>80</v>
      </c>
      <c r="L62" s="27">
        <v>80</v>
      </c>
      <c r="M62" s="29">
        <v>80</v>
      </c>
      <c r="N62" s="29">
        <v>85</v>
      </c>
      <c r="O62" s="29"/>
      <c r="P62" s="29"/>
      <c r="Q62" s="29">
        <v>90</v>
      </c>
      <c r="R62" s="29"/>
      <c r="S62" s="29"/>
      <c r="T62" s="29"/>
      <c r="U62" s="29"/>
      <c r="V62" s="27"/>
      <c r="W62" s="29"/>
      <c r="X62" s="27"/>
      <c r="Y62" s="27"/>
      <c r="Z62" s="27"/>
      <c r="AA62" s="27"/>
      <c r="AB62" s="72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66"/>
      <c r="AO62" s="29">
        <f>SUM(E62:AN62)</f>
        <v>675</v>
      </c>
      <c r="AP62" s="67">
        <f>COUNT(E62:AN62)</f>
        <v>9</v>
      </c>
      <c r="AQ62" s="68"/>
      <c r="AR62" s="68"/>
      <c r="AS62" s="68"/>
      <c r="AT62" s="68">
        <f xml:space="preserve"> COUNTIFS(AQ62:AS62,"A")</f>
        <v>0</v>
      </c>
      <c r="AU62" s="69">
        <f>AT62+AP62</f>
        <v>9</v>
      </c>
    </row>
    <row r="63" spans="2:47" s="1" customFormat="1" ht="12" customHeight="1" x14ac:dyDescent="0.2">
      <c r="B63" s="25" t="s">
        <v>92</v>
      </c>
      <c r="C63" s="25" t="s">
        <v>93</v>
      </c>
      <c r="D63" s="29" t="s">
        <v>18</v>
      </c>
      <c r="E63" s="27">
        <v>50</v>
      </c>
      <c r="F63" s="27"/>
      <c r="G63" s="27"/>
      <c r="H63" s="29">
        <v>70</v>
      </c>
      <c r="I63" s="27"/>
      <c r="J63" s="27"/>
      <c r="K63" s="27"/>
      <c r="L63" s="27"/>
      <c r="M63" s="29"/>
      <c r="N63" s="29"/>
      <c r="O63" s="29"/>
      <c r="P63" s="29"/>
      <c r="Q63" s="29"/>
      <c r="R63" s="29"/>
      <c r="S63" s="29"/>
      <c r="T63" s="29"/>
      <c r="U63" s="27"/>
      <c r="V63" s="27"/>
      <c r="W63" s="27"/>
      <c r="X63" s="27">
        <v>60</v>
      </c>
      <c r="Y63" s="27"/>
      <c r="Z63" s="27"/>
      <c r="AA63" s="27"/>
      <c r="AB63" s="72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66"/>
      <c r="AO63" s="29">
        <f>SUM(E63:AN63)</f>
        <v>180</v>
      </c>
      <c r="AP63" s="67">
        <f>COUNT(E63:AN63)</f>
        <v>3</v>
      </c>
      <c r="AQ63" s="68"/>
      <c r="AR63" s="68"/>
      <c r="AS63" s="68"/>
      <c r="AT63" s="68">
        <f xml:space="preserve"> COUNTIFS(AQ63:AS63,"A")</f>
        <v>0</v>
      </c>
      <c r="AU63" s="69">
        <f>AT63+AP63</f>
        <v>3</v>
      </c>
    </row>
    <row r="64" spans="2:47" s="1" customFormat="1" ht="12" customHeight="1" x14ac:dyDescent="0.2">
      <c r="B64" s="25" t="s">
        <v>94</v>
      </c>
      <c r="C64" s="25" t="s">
        <v>95</v>
      </c>
      <c r="D64" s="29" t="s">
        <v>14</v>
      </c>
      <c r="E64" s="27"/>
      <c r="F64" s="27">
        <v>60</v>
      </c>
      <c r="G64" s="27">
        <v>65</v>
      </c>
      <c r="H64" s="29"/>
      <c r="I64" s="27"/>
      <c r="J64" s="27"/>
      <c r="K64" s="27"/>
      <c r="L64" s="27"/>
      <c r="M64" s="29"/>
      <c r="N64" s="29">
        <v>85</v>
      </c>
      <c r="O64" s="29"/>
      <c r="P64" s="29"/>
      <c r="Q64" s="29"/>
      <c r="R64" s="29">
        <v>95</v>
      </c>
      <c r="S64" s="29"/>
      <c r="T64" s="29">
        <v>110</v>
      </c>
      <c r="U64" s="27"/>
      <c r="V64" s="27"/>
      <c r="W64" s="27"/>
      <c r="X64" s="27"/>
      <c r="Y64" s="27"/>
      <c r="Z64" s="27"/>
      <c r="AA64" s="27"/>
      <c r="AB64" s="72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66"/>
      <c r="AO64" s="29">
        <f>SUM(E64:AN64)</f>
        <v>415</v>
      </c>
      <c r="AP64" s="67">
        <f>COUNT(E64:AN64)</f>
        <v>5</v>
      </c>
      <c r="AQ64" s="68"/>
      <c r="AR64" s="68"/>
      <c r="AS64" s="68"/>
      <c r="AT64" s="68">
        <f xml:space="preserve"> COUNTIFS(AQ64:AS64,"A")</f>
        <v>0</v>
      </c>
      <c r="AU64" s="69">
        <f>AT64+AP64</f>
        <v>5</v>
      </c>
    </row>
    <row r="65" spans="2:47" s="1" customFormat="1" ht="12" customHeight="1" x14ac:dyDescent="0.2">
      <c r="B65" s="25" t="s">
        <v>96</v>
      </c>
      <c r="C65" s="25" t="s">
        <v>97</v>
      </c>
      <c r="D65" s="29" t="s">
        <v>18</v>
      </c>
      <c r="E65" s="27">
        <v>50</v>
      </c>
      <c r="F65" s="27">
        <v>60</v>
      </c>
      <c r="G65" s="27">
        <v>65</v>
      </c>
      <c r="H65" s="29">
        <v>70</v>
      </c>
      <c r="I65" s="27">
        <v>75</v>
      </c>
      <c r="J65" s="27">
        <v>75</v>
      </c>
      <c r="K65" s="27">
        <v>80</v>
      </c>
      <c r="L65" s="27"/>
      <c r="M65" s="29"/>
      <c r="N65" s="29"/>
      <c r="O65" s="29">
        <v>90</v>
      </c>
      <c r="P65" s="29">
        <v>100</v>
      </c>
      <c r="Q65" s="29">
        <v>90</v>
      </c>
      <c r="R65" s="29">
        <v>95</v>
      </c>
      <c r="S65" s="29"/>
      <c r="T65" s="29">
        <v>110</v>
      </c>
      <c r="U65" s="27">
        <v>120</v>
      </c>
      <c r="V65" s="27"/>
      <c r="W65" s="27"/>
      <c r="X65" s="27"/>
      <c r="Y65" s="29"/>
      <c r="Z65" s="29"/>
      <c r="AA65" s="29"/>
      <c r="AB65" s="72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66"/>
      <c r="AO65" s="29">
        <f>SUM(E65:AN65)</f>
        <v>1080</v>
      </c>
      <c r="AP65" s="67">
        <f>COUNT(E65:AN65)</f>
        <v>13</v>
      </c>
      <c r="AQ65" s="68"/>
      <c r="AR65" s="68"/>
      <c r="AS65" s="68"/>
      <c r="AT65" s="68">
        <f xml:space="preserve"> COUNTIFS(AQ65:AS65,"A")</f>
        <v>0</v>
      </c>
      <c r="AU65" s="69">
        <f>AT65+AP65</f>
        <v>13</v>
      </c>
    </row>
    <row r="66" spans="2:47" s="1" customFormat="1" ht="12" customHeight="1" x14ac:dyDescent="0.2">
      <c r="B66" s="25" t="s">
        <v>96</v>
      </c>
      <c r="C66" s="25" t="s">
        <v>66</v>
      </c>
      <c r="D66" s="29" t="s">
        <v>14</v>
      </c>
      <c r="E66" s="27">
        <v>75</v>
      </c>
      <c r="F66" s="27">
        <v>80</v>
      </c>
      <c r="G66" s="27">
        <v>85</v>
      </c>
      <c r="H66" s="29">
        <v>92</v>
      </c>
      <c r="I66" s="27"/>
      <c r="J66" s="27">
        <v>95</v>
      </c>
      <c r="K66" s="27"/>
      <c r="L66" s="27">
        <v>98</v>
      </c>
      <c r="M66" s="29">
        <v>90</v>
      </c>
      <c r="N66" s="29">
        <v>106</v>
      </c>
      <c r="O66" s="29">
        <v>115</v>
      </c>
      <c r="P66" s="29">
        <v>135</v>
      </c>
      <c r="Q66" s="29">
        <v>95</v>
      </c>
      <c r="R66" s="29">
        <v>105</v>
      </c>
      <c r="S66" s="29">
        <v>175</v>
      </c>
      <c r="T66" s="29">
        <v>105</v>
      </c>
      <c r="U66" s="27"/>
      <c r="V66" s="27">
        <v>120</v>
      </c>
      <c r="W66" s="27"/>
      <c r="X66" s="27">
        <v>340</v>
      </c>
      <c r="Y66" s="29"/>
      <c r="Z66" s="29"/>
      <c r="AA66" s="29"/>
      <c r="AB66" s="72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66"/>
      <c r="AO66" s="29">
        <f>SUM(E66:AN66)</f>
        <v>1911</v>
      </c>
      <c r="AP66" s="67">
        <f>COUNT(E66:AN66)</f>
        <v>16</v>
      </c>
      <c r="AQ66" s="68"/>
      <c r="AR66" s="68"/>
      <c r="AS66" s="68"/>
      <c r="AT66" s="68">
        <f xml:space="preserve"> COUNTIFS(AQ66:AS66,"A")</f>
        <v>0</v>
      </c>
      <c r="AU66" s="69">
        <f>AT66+AP66</f>
        <v>16</v>
      </c>
    </row>
    <row r="67" spans="2:47" s="1" customFormat="1" ht="12" customHeight="1" x14ac:dyDescent="0.2">
      <c r="B67" s="25" t="s">
        <v>96</v>
      </c>
      <c r="C67" s="25" t="s">
        <v>98</v>
      </c>
      <c r="D67" s="29" t="s">
        <v>18</v>
      </c>
      <c r="E67" s="27">
        <v>50</v>
      </c>
      <c r="F67" s="27">
        <v>60</v>
      </c>
      <c r="G67" s="27">
        <v>65</v>
      </c>
      <c r="H67" s="29">
        <v>70</v>
      </c>
      <c r="I67" s="27">
        <v>75</v>
      </c>
      <c r="J67" s="27">
        <v>75</v>
      </c>
      <c r="K67" s="27">
        <v>80</v>
      </c>
      <c r="L67" s="27">
        <v>80</v>
      </c>
      <c r="M67" s="29">
        <v>80</v>
      </c>
      <c r="N67" s="29">
        <v>85</v>
      </c>
      <c r="O67" s="29">
        <v>90</v>
      </c>
      <c r="P67" s="29"/>
      <c r="Q67" s="29">
        <v>90</v>
      </c>
      <c r="R67" s="29">
        <v>95</v>
      </c>
      <c r="S67" s="29"/>
      <c r="T67" s="29">
        <v>110</v>
      </c>
      <c r="U67" s="29">
        <v>120</v>
      </c>
      <c r="V67" s="27"/>
      <c r="W67" s="29"/>
      <c r="X67" s="27">
        <v>60</v>
      </c>
      <c r="Y67" s="29"/>
      <c r="Z67" s="29"/>
      <c r="AA67" s="29"/>
      <c r="AB67" s="72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66"/>
      <c r="AO67" s="29">
        <f>SUM(E67:AN67)</f>
        <v>1285</v>
      </c>
      <c r="AP67" s="67">
        <f>COUNT(E67:AN67)</f>
        <v>16</v>
      </c>
      <c r="AQ67" s="68" t="s">
        <v>15</v>
      </c>
      <c r="AR67" s="68"/>
      <c r="AS67" s="68"/>
      <c r="AT67" s="68">
        <f xml:space="preserve"> COUNTIFS(AQ67:AS67,"A")</f>
        <v>1</v>
      </c>
      <c r="AU67" s="69">
        <f>AT67+AP67</f>
        <v>17</v>
      </c>
    </row>
    <row r="68" spans="2:47" s="1" customFormat="1" ht="12" customHeight="1" x14ac:dyDescent="0.2">
      <c r="B68" s="25" t="s">
        <v>96</v>
      </c>
      <c r="C68" s="25" t="s">
        <v>99</v>
      </c>
      <c r="D68" s="29" t="s">
        <v>18</v>
      </c>
      <c r="E68" s="27"/>
      <c r="F68" s="27"/>
      <c r="G68" s="27"/>
      <c r="H68" s="29"/>
      <c r="I68" s="27"/>
      <c r="J68" s="27"/>
      <c r="K68" s="27"/>
      <c r="L68" s="27"/>
      <c r="M68" s="29"/>
      <c r="N68" s="29"/>
      <c r="O68" s="29"/>
      <c r="P68" s="29"/>
      <c r="Q68" s="29"/>
      <c r="R68" s="29"/>
      <c r="S68" s="29"/>
      <c r="T68" s="29"/>
      <c r="U68" s="29"/>
      <c r="V68" s="27"/>
      <c r="W68" s="29"/>
      <c r="X68" s="29"/>
      <c r="Y68" s="29"/>
      <c r="Z68" s="29"/>
      <c r="AA68" s="29"/>
      <c r="AB68" s="72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66"/>
      <c r="AO68" s="29">
        <f>SUM(E68:AN68)</f>
        <v>0</v>
      </c>
      <c r="AP68" s="67">
        <f>COUNT(E68:AN68)</f>
        <v>0</v>
      </c>
      <c r="AQ68" s="68"/>
      <c r="AR68" s="68"/>
      <c r="AS68" s="68"/>
      <c r="AT68" s="68">
        <f xml:space="preserve"> COUNTIFS(AQ68:AS68,"A")</f>
        <v>0</v>
      </c>
      <c r="AU68" s="69">
        <f>AT68+AP68</f>
        <v>0</v>
      </c>
    </row>
    <row r="69" spans="2:47" s="1" customFormat="1" ht="12" customHeight="1" x14ac:dyDescent="0.2">
      <c r="B69" s="25" t="s">
        <v>96</v>
      </c>
      <c r="C69" s="25" t="s">
        <v>100</v>
      </c>
      <c r="D69" s="29" t="s">
        <v>15</v>
      </c>
      <c r="E69" s="27">
        <v>85</v>
      </c>
      <c r="F69" s="27"/>
      <c r="G69" s="27"/>
      <c r="H69" s="29"/>
      <c r="I69" s="27">
        <v>105</v>
      </c>
      <c r="J69" s="27"/>
      <c r="K69" s="27">
        <v>105</v>
      </c>
      <c r="L69" s="27"/>
      <c r="M69" s="29">
        <v>110</v>
      </c>
      <c r="N69" s="29"/>
      <c r="O69" s="29">
        <v>145</v>
      </c>
      <c r="P69" s="29"/>
      <c r="Q69" s="29">
        <v>120</v>
      </c>
      <c r="R69" s="29"/>
      <c r="S69" s="29"/>
      <c r="T69" s="29"/>
      <c r="U69" s="27">
        <v>110</v>
      </c>
      <c r="V69" s="27"/>
      <c r="W69" s="27"/>
      <c r="X69" s="27"/>
      <c r="Y69" s="27"/>
      <c r="Z69" s="27"/>
      <c r="AA69" s="27"/>
      <c r="AB69" s="65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66"/>
      <c r="AO69" s="29">
        <f>SUM(E69:AN69)</f>
        <v>780</v>
      </c>
      <c r="AP69" s="67">
        <f>COUNT(E69:AN69)</f>
        <v>7</v>
      </c>
      <c r="AQ69" s="68"/>
      <c r="AR69" s="68"/>
      <c r="AS69" s="68"/>
      <c r="AT69" s="68">
        <f xml:space="preserve"> COUNTIFS(AQ69:AS69,"A")</f>
        <v>0</v>
      </c>
      <c r="AU69" s="69">
        <f>AT69+AP69</f>
        <v>7</v>
      </c>
    </row>
    <row r="70" spans="2:47" s="1" customFormat="1" ht="12" customHeight="1" x14ac:dyDescent="0.2">
      <c r="B70" s="25" t="s">
        <v>101</v>
      </c>
      <c r="C70" s="25" t="s">
        <v>41</v>
      </c>
      <c r="D70" s="29" t="s">
        <v>14</v>
      </c>
      <c r="E70" s="27">
        <v>75</v>
      </c>
      <c r="F70" s="27">
        <v>80</v>
      </c>
      <c r="G70" s="27">
        <v>85</v>
      </c>
      <c r="H70" s="29">
        <v>92</v>
      </c>
      <c r="I70" s="27"/>
      <c r="J70" s="27"/>
      <c r="K70" s="27"/>
      <c r="L70" s="27"/>
      <c r="M70" s="29"/>
      <c r="N70" s="29"/>
      <c r="O70" s="29">
        <v>115</v>
      </c>
      <c r="P70" s="29"/>
      <c r="Q70" s="29"/>
      <c r="R70" s="29"/>
      <c r="S70" s="29"/>
      <c r="T70" s="29"/>
      <c r="U70" s="27"/>
      <c r="V70" s="27"/>
      <c r="W70" s="27"/>
      <c r="X70" s="27"/>
      <c r="Y70" s="29"/>
      <c r="Z70" s="29"/>
      <c r="AA70" s="29"/>
      <c r="AB70" s="72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66"/>
      <c r="AO70" s="29">
        <f>SUM(E70:AN70)</f>
        <v>447</v>
      </c>
      <c r="AP70" s="67">
        <f>COUNT(E70:AN70)</f>
        <v>5</v>
      </c>
      <c r="AQ70" s="68"/>
      <c r="AR70" s="68"/>
      <c r="AS70" s="68"/>
      <c r="AT70" s="68">
        <f xml:space="preserve"> COUNTIFS(AQ70:AS70,"A")</f>
        <v>0</v>
      </c>
      <c r="AU70" s="69">
        <f>AT70+AP70</f>
        <v>5</v>
      </c>
    </row>
    <row r="71" spans="2:47" s="1" customFormat="1" ht="12" customHeight="1" x14ac:dyDescent="0.2">
      <c r="B71" s="25" t="s">
        <v>102</v>
      </c>
      <c r="C71" s="25" t="s">
        <v>103</v>
      </c>
      <c r="D71" s="29" t="s">
        <v>15</v>
      </c>
      <c r="E71" s="27">
        <v>85</v>
      </c>
      <c r="F71" s="27">
        <v>90</v>
      </c>
      <c r="G71" s="27">
        <v>95</v>
      </c>
      <c r="H71" s="29">
        <v>105</v>
      </c>
      <c r="I71" s="27">
        <v>105</v>
      </c>
      <c r="J71" s="27">
        <v>110</v>
      </c>
      <c r="K71" s="27">
        <v>105</v>
      </c>
      <c r="L71" s="27">
        <v>130</v>
      </c>
      <c r="M71" s="29">
        <v>110</v>
      </c>
      <c r="N71" s="29">
        <v>140</v>
      </c>
      <c r="O71" s="29"/>
      <c r="P71" s="29"/>
      <c r="Q71" s="29">
        <v>120</v>
      </c>
      <c r="R71" s="29">
        <v>105</v>
      </c>
      <c r="S71" s="29">
        <v>175</v>
      </c>
      <c r="T71" s="29">
        <v>105</v>
      </c>
      <c r="U71" s="29">
        <v>110</v>
      </c>
      <c r="V71" s="27"/>
      <c r="W71" s="29"/>
      <c r="X71" s="27">
        <v>340</v>
      </c>
      <c r="Y71" s="29"/>
      <c r="Z71" s="29"/>
      <c r="AA71" s="29"/>
      <c r="AB71" s="72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66"/>
      <c r="AO71" s="29">
        <f>SUM(E71:AN71)</f>
        <v>2030</v>
      </c>
      <c r="AP71" s="67">
        <f>COUNT(E71:AN71)</f>
        <v>16</v>
      </c>
      <c r="AQ71" s="68" t="s">
        <v>15</v>
      </c>
      <c r="AR71" s="68"/>
      <c r="AS71" s="68"/>
      <c r="AT71" s="68">
        <f xml:space="preserve"> COUNTIFS(AQ71:AS71,"A")</f>
        <v>1</v>
      </c>
      <c r="AU71" s="69">
        <f>AT71+AP71</f>
        <v>17</v>
      </c>
    </row>
    <row r="72" spans="2:47" s="1" customFormat="1" ht="12" customHeight="1" x14ac:dyDescent="0.2">
      <c r="B72" s="25" t="s">
        <v>104</v>
      </c>
      <c r="C72" s="25" t="s">
        <v>105</v>
      </c>
      <c r="D72" s="29" t="s">
        <v>14</v>
      </c>
      <c r="E72" s="27">
        <v>75</v>
      </c>
      <c r="F72" s="27"/>
      <c r="G72" s="27">
        <v>25</v>
      </c>
      <c r="H72" s="29">
        <v>92</v>
      </c>
      <c r="I72" s="27"/>
      <c r="J72" s="27"/>
      <c r="K72" s="27"/>
      <c r="L72" s="27">
        <v>98</v>
      </c>
      <c r="M72" s="29">
        <v>90</v>
      </c>
      <c r="N72" s="29"/>
      <c r="O72" s="29">
        <v>115</v>
      </c>
      <c r="P72" s="29"/>
      <c r="Q72" s="29">
        <v>95</v>
      </c>
      <c r="R72" s="29"/>
      <c r="S72" s="29"/>
      <c r="T72" s="29">
        <v>87</v>
      </c>
      <c r="U72" s="29"/>
      <c r="V72" s="27"/>
      <c r="W72" s="29"/>
      <c r="X72" s="27">
        <v>340</v>
      </c>
      <c r="Y72" s="29"/>
      <c r="Z72" s="29"/>
      <c r="AA72" s="29"/>
      <c r="AB72" s="72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66"/>
      <c r="AO72" s="29">
        <f>SUM(E72:AN72)</f>
        <v>1017</v>
      </c>
      <c r="AP72" s="67">
        <f>COUNT(E72:AN72)</f>
        <v>9</v>
      </c>
      <c r="AQ72" s="68" t="s">
        <v>15</v>
      </c>
      <c r="AR72" s="68"/>
      <c r="AS72" s="68"/>
      <c r="AT72" s="68">
        <f xml:space="preserve"> COUNTIFS(AQ72:AS72,"A")</f>
        <v>1</v>
      </c>
      <c r="AU72" s="69">
        <f>AT72+AP72</f>
        <v>10</v>
      </c>
    </row>
    <row r="73" spans="2:47" s="1" customFormat="1" ht="12" customHeight="1" x14ac:dyDescent="0.2">
      <c r="B73" s="25" t="s">
        <v>104</v>
      </c>
      <c r="C73" s="25" t="s">
        <v>106</v>
      </c>
      <c r="D73" s="29" t="s">
        <v>14</v>
      </c>
      <c r="E73" s="27">
        <v>75</v>
      </c>
      <c r="F73" s="27"/>
      <c r="G73" s="27">
        <v>85</v>
      </c>
      <c r="H73" s="29">
        <v>92</v>
      </c>
      <c r="I73" s="27">
        <v>100</v>
      </c>
      <c r="J73" s="27"/>
      <c r="K73" s="27"/>
      <c r="L73" s="27">
        <v>98</v>
      </c>
      <c r="M73" s="29">
        <v>90</v>
      </c>
      <c r="N73" s="29"/>
      <c r="O73" s="29">
        <v>115</v>
      </c>
      <c r="P73" s="29"/>
      <c r="Q73" s="29">
        <v>95</v>
      </c>
      <c r="R73" s="29"/>
      <c r="S73" s="29"/>
      <c r="T73" s="29">
        <v>87</v>
      </c>
      <c r="U73" s="27">
        <v>110</v>
      </c>
      <c r="V73" s="27"/>
      <c r="W73" s="27"/>
      <c r="X73" s="27">
        <v>340</v>
      </c>
      <c r="Y73" s="29"/>
      <c r="Z73" s="29"/>
      <c r="AA73" s="29"/>
      <c r="AB73" s="72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66"/>
      <c r="AO73" s="29">
        <f>SUM(E73:AN73)</f>
        <v>1287</v>
      </c>
      <c r="AP73" s="67">
        <f>COUNT(E73:AN73)</f>
        <v>11</v>
      </c>
      <c r="AQ73" s="68" t="s">
        <v>15</v>
      </c>
      <c r="AR73" s="68"/>
      <c r="AS73" s="68"/>
      <c r="AT73" s="68">
        <f xml:space="preserve"> COUNTIFS(AQ73:AS73,"A")</f>
        <v>1</v>
      </c>
      <c r="AU73" s="69">
        <f>AT73+AP73</f>
        <v>12</v>
      </c>
    </row>
    <row r="74" spans="2:47" s="1" customFormat="1" ht="12" customHeight="1" x14ac:dyDescent="0.2">
      <c r="B74" s="25" t="s">
        <v>107</v>
      </c>
      <c r="C74" s="25" t="s">
        <v>108</v>
      </c>
      <c r="D74" s="29" t="s">
        <v>15</v>
      </c>
      <c r="E74" s="27">
        <v>85</v>
      </c>
      <c r="F74" s="27">
        <v>90</v>
      </c>
      <c r="G74" s="27">
        <v>95</v>
      </c>
      <c r="H74" s="29">
        <v>105</v>
      </c>
      <c r="I74" s="27">
        <v>105</v>
      </c>
      <c r="J74" s="27">
        <v>110</v>
      </c>
      <c r="K74" s="27">
        <v>105</v>
      </c>
      <c r="L74" s="27">
        <v>98</v>
      </c>
      <c r="M74" s="29">
        <v>110</v>
      </c>
      <c r="N74" s="29">
        <v>140</v>
      </c>
      <c r="O74" s="29">
        <v>145</v>
      </c>
      <c r="P74" s="29">
        <v>125</v>
      </c>
      <c r="Q74" s="29">
        <v>120</v>
      </c>
      <c r="R74" s="29">
        <v>105</v>
      </c>
      <c r="S74" s="29">
        <v>175</v>
      </c>
      <c r="T74" s="29">
        <v>105</v>
      </c>
      <c r="U74" s="29"/>
      <c r="V74" s="27">
        <v>120</v>
      </c>
      <c r="W74" s="29"/>
      <c r="X74" s="27">
        <v>340</v>
      </c>
      <c r="Y74" s="29"/>
      <c r="Z74" s="29"/>
      <c r="AA74" s="29"/>
      <c r="AB74" s="72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66"/>
      <c r="AO74" s="29">
        <f>SUM(E74:AN74)</f>
        <v>2278</v>
      </c>
      <c r="AP74" s="67">
        <f>COUNT(E74:AN74)</f>
        <v>18</v>
      </c>
      <c r="AQ74" s="68" t="s">
        <v>15</v>
      </c>
      <c r="AR74" s="68"/>
      <c r="AS74" s="68"/>
      <c r="AT74" s="68">
        <f xml:space="preserve"> COUNTIFS(AQ74:AS74,"A")</f>
        <v>1</v>
      </c>
      <c r="AU74" s="69">
        <f>AT74+AP74</f>
        <v>19</v>
      </c>
    </row>
    <row r="75" spans="2:47" s="1" customFormat="1" ht="12" customHeight="1" x14ac:dyDescent="0.2">
      <c r="B75" s="25" t="s">
        <v>107</v>
      </c>
      <c r="C75" s="25" t="s">
        <v>109</v>
      </c>
      <c r="D75" s="29" t="s">
        <v>15</v>
      </c>
      <c r="E75" s="27">
        <v>85</v>
      </c>
      <c r="F75" s="27">
        <v>90</v>
      </c>
      <c r="G75" s="27">
        <v>95</v>
      </c>
      <c r="H75" s="29">
        <v>105</v>
      </c>
      <c r="I75" s="27">
        <v>105</v>
      </c>
      <c r="J75" s="27">
        <v>110</v>
      </c>
      <c r="K75" s="27">
        <v>105</v>
      </c>
      <c r="L75" s="27">
        <v>130</v>
      </c>
      <c r="M75" s="29">
        <v>110</v>
      </c>
      <c r="N75" s="29">
        <v>140</v>
      </c>
      <c r="O75" s="29">
        <v>145</v>
      </c>
      <c r="P75" s="29">
        <v>125</v>
      </c>
      <c r="Q75" s="29">
        <v>120</v>
      </c>
      <c r="R75" s="29">
        <v>105</v>
      </c>
      <c r="S75" s="29">
        <v>175</v>
      </c>
      <c r="T75" s="29">
        <v>105</v>
      </c>
      <c r="U75" s="27">
        <v>110</v>
      </c>
      <c r="V75" s="27">
        <v>120</v>
      </c>
      <c r="W75" s="27"/>
      <c r="X75" s="27">
        <v>340</v>
      </c>
      <c r="Y75" s="27"/>
      <c r="Z75" s="27"/>
      <c r="AA75" s="27"/>
      <c r="AB75" s="65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66"/>
      <c r="AO75" s="29">
        <f>SUM(E75:AN75)</f>
        <v>2420</v>
      </c>
      <c r="AP75" s="67">
        <f>COUNT(E75:AN75)</f>
        <v>19</v>
      </c>
      <c r="AQ75" s="68" t="s">
        <v>15</v>
      </c>
      <c r="AR75" s="68"/>
      <c r="AS75" s="68"/>
      <c r="AT75" s="68">
        <f xml:space="preserve"> COUNTIFS(AQ75:AS75,"A")</f>
        <v>1</v>
      </c>
      <c r="AU75" s="69">
        <f>AT75+AP75</f>
        <v>20</v>
      </c>
    </row>
    <row r="76" spans="2:47" s="1" customFormat="1" ht="12" customHeight="1" x14ac:dyDescent="0.2">
      <c r="B76" s="25" t="s">
        <v>110</v>
      </c>
      <c r="C76" s="25" t="s">
        <v>17</v>
      </c>
      <c r="D76" s="29" t="s">
        <v>18</v>
      </c>
      <c r="E76" s="27">
        <v>50</v>
      </c>
      <c r="F76" s="27">
        <v>60</v>
      </c>
      <c r="G76" s="27">
        <v>65</v>
      </c>
      <c r="H76" s="29">
        <v>70</v>
      </c>
      <c r="I76" s="27">
        <v>75</v>
      </c>
      <c r="J76" s="27"/>
      <c r="K76" s="27">
        <v>80</v>
      </c>
      <c r="L76" s="27">
        <v>80</v>
      </c>
      <c r="M76" s="29">
        <v>80</v>
      </c>
      <c r="N76" s="29">
        <v>85</v>
      </c>
      <c r="O76" s="29">
        <v>90</v>
      </c>
      <c r="P76" s="29"/>
      <c r="Q76" s="29">
        <v>90</v>
      </c>
      <c r="R76" s="29">
        <v>95</v>
      </c>
      <c r="S76" s="29">
        <v>130</v>
      </c>
      <c r="T76" s="29">
        <v>110</v>
      </c>
      <c r="U76" s="27">
        <v>60</v>
      </c>
      <c r="V76" s="27"/>
      <c r="W76" s="27"/>
      <c r="X76" s="27">
        <v>60</v>
      </c>
      <c r="Y76" s="29"/>
      <c r="Z76" s="29"/>
      <c r="AA76" s="29"/>
      <c r="AB76" s="72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7"/>
      <c r="AO76" s="29">
        <f>SUM(E76:AN76)</f>
        <v>1280</v>
      </c>
      <c r="AP76" s="67">
        <f>COUNT(E76:AN76)</f>
        <v>16</v>
      </c>
      <c r="AQ76" s="68"/>
      <c r="AR76" s="68"/>
      <c r="AS76" s="68"/>
      <c r="AT76" s="68">
        <f xml:space="preserve"> COUNTIFS(AQ76:AS76,"A")</f>
        <v>0</v>
      </c>
      <c r="AU76" s="69">
        <f>AT76+AP76</f>
        <v>16</v>
      </c>
    </row>
    <row r="77" spans="2:47" s="1" customFormat="1" ht="12" customHeight="1" x14ac:dyDescent="0.2">
      <c r="B77" s="25" t="s">
        <v>111</v>
      </c>
      <c r="C77" s="25" t="s">
        <v>112</v>
      </c>
      <c r="D77" s="29" t="s">
        <v>18</v>
      </c>
      <c r="E77" s="27"/>
      <c r="F77" s="27"/>
      <c r="G77" s="27">
        <v>65</v>
      </c>
      <c r="H77" s="29"/>
      <c r="I77" s="27">
        <v>75</v>
      </c>
      <c r="J77" s="27"/>
      <c r="K77" s="27">
        <v>80</v>
      </c>
      <c r="L77" s="27">
        <v>80</v>
      </c>
      <c r="M77" s="29"/>
      <c r="N77" s="29">
        <v>85</v>
      </c>
      <c r="O77" s="29">
        <v>90</v>
      </c>
      <c r="P77" s="29"/>
      <c r="Q77" s="29">
        <v>90</v>
      </c>
      <c r="R77" s="29"/>
      <c r="S77" s="29"/>
      <c r="T77" s="29"/>
      <c r="U77" s="27"/>
      <c r="V77" s="27"/>
      <c r="W77" s="27"/>
      <c r="X77" s="27"/>
      <c r="Y77" s="29"/>
      <c r="Z77" s="29"/>
      <c r="AA77" s="29"/>
      <c r="AB77" s="72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7"/>
      <c r="AO77" s="29">
        <f>SUM(E77:AN77)</f>
        <v>565</v>
      </c>
      <c r="AP77" s="67">
        <f>COUNT(E77:AN77)</f>
        <v>7</v>
      </c>
      <c r="AQ77" s="68"/>
      <c r="AR77" s="68"/>
      <c r="AS77" s="68"/>
      <c r="AT77" s="68">
        <f xml:space="preserve"> COUNTIFS(AQ77:AS77,"A")</f>
        <v>0</v>
      </c>
      <c r="AU77" s="69">
        <f>AT77+AP77</f>
        <v>7</v>
      </c>
    </row>
    <row r="78" spans="2:47" s="1" customFormat="1" ht="12" customHeight="1" x14ac:dyDescent="0.2">
      <c r="B78" s="25" t="s">
        <v>113</v>
      </c>
      <c r="C78" s="25" t="s">
        <v>66</v>
      </c>
      <c r="D78" s="29" t="s">
        <v>18</v>
      </c>
      <c r="E78" s="27"/>
      <c r="F78" s="27"/>
      <c r="G78" s="27"/>
      <c r="H78" s="29"/>
      <c r="I78" s="27"/>
      <c r="J78" s="27"/>
      <c r="K78" s="27"/>
      <c r="L78" s="27"/>
      <c r="M78" s="29"/>
      <c r="N78" s="29"/>
      <c r="O78" s="29"/>
      <c r="P78" s="29"/>
      <c r="Q78" s="29"/>
      <c r="R78" s="29"/>
      <c r="S78" s="29"/>
      <c r="T78" s="29"/>
      <c r="U78" s="27"/>
      <c r="V78" s="27"/>
      <c r="W78" s="27"/>
      <c r="X78" s="27"/>
      <c r="Y78" s="29"/>
      <c r="Z78" s="29"/>
      <c r="AA78" s="29"/>
      <c r="AB78" s="72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66"/>
      <c r="AO78" s="29">
        <f>SUM(E78:AN78)</f>
        <v>0</v>
      </c>
      <c r="AP78" s="67">
        <f>COUNT(E78:AN78)</f>
        <v>0</v>
      </c>
      <c r="AQ78" s="68"/>
      <c r="AR78" s="68"/>
      <c r="AS78" s="68"/>
      <c r="AT78" s="68">
        <f xml:space="preserve"> COUNTIFS(AQ78:AS78,"A")</f>
        <v>0</v>
      </c>
      <c r="AU78" s="69">
        <f>AT78+AP78</f>
        <v>0</v>
      </c>
    </row>
    <row r="79" spans="2:47" s="1" customFormat="1" ht="12" customHeight="1" x14ac:dyDescent="0.2">
      <c r="B79" s="25" t="s">
        <v>113</v>
      </c>
      <c r="C79" s="25" t="s">
        <v>114</v>
      </c>
      <c r="D79" s="29" t="s">
        <v>15</v>
      </c>
      <c r="E79" s="27">
        <v>85</v>
      </c>
      <c r="F79" s="27">
        <v>90</v>
      </c>
      <c r="G79" s="27">
        <v>95</v>
      </c>
      <c r="H79" s="29"/>
      <c r="I79" s="27"/>
      <c r="J79" s="27"/>
      <c r="K79" s="27">
        <v>105</v>
      </c>
      <c r="L79" s="27">
        <v>130</v>
      </c>
      <c r="M79" s="29">
        <v>110</v>
      </c>
      <c r="N79" s="29">
        <v>140</v>
      </c>
      <c r="O79" s="29"/>
      <c r="P79" s="70">
        <v>125</v>
      </c>
      <c r="Q79" s="29">
        <v>120</v>
      </c>
      <c r="R79" s="29">
        <v>105</v>
      </c>
      <c r="S79" s="29"/>
      <c r="T79" s="29">
        <v>105</v>
      </c>
      <c r="U79" s="27"/>
      <c r="V79" s="27"/>
      <c r="W79" s="27"/>
      <c r="X79" s="27"/>
      <c r="Y79" s="29"/>
      <c r="Z79" s="29"/>
      <c r="AA79" s="29"/>
      <c r="AB79" s="72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66"/>
      <c r="AO79" s="29">
        <f>SUM(E79:AN79)</f>
        <v>1210</v>
      </c>
      <c r="AP79" s="67">
        <f>COUNT(E79:AN79)</f>
        <v>11</v>
      </c>
      <c r="AQ79" s="68"/>
      <c r="AR79" s="68"/>
      <c r="AS79" s="68"/>
      <c r="AT79" s="68">
        <f xml:space="preserve"> COUNTIFS(AQ79:AS79,"A")</f>
        <v>0</v>
      </c>
      <c r="AU79" s="69">
        <f>AT79+AP79</f>
        <v>11</v>
      </c>
    </row>
    <row r="80" spans="2:47" s="1" customFormat="1" ht="12" customHeight="1" x14ac:dyDescent="0.2">
      <c r="B80" s="25" t="s">
        <v>115</v>
      </c>
      <c r="C80" s="25" t="s">
        <v>116</v>
      </c>
      <c r="D80" s="29" t="s">
        <v>14</v>
      </c>
      <c r="E80" s="27">
        <v>75</v>
      </c>
      <c r="F80" s="27">
        <v>80</v>
      </c>
      <c r="G80" s="27">
        <v>85</v>
      </c>
      <c r="H80" s="29">
        <v>92</v>
      </c>
      <c r="I80" s="27"/>
      <c r="J80" s="27">
        <v>95</v>
      </c>
      <c r="K80" s="27">
        <v>95</v>
      </c>
      <c r="L80" s="27"/>
      <c r="M80" s="29"/>
      <c r="N80" s="29"/>
      <c r="O80" s="29"/>
      <c r="P80" s="29"/>
      <c r="Q80" s="29"/>
      <c r="R80" s="29"/>
      <c r="S80" s="29"/>
      <c r="T80" s="29"/>
      <c r="U80" s="29"/>
      <c r="V80" s="27"/>
      <c r="W80" s="29"/>
      <c r="X80" s="29"/>
      <c r="Y80" s="29"/>
      <c r="Z80" s="29"/>
      <c r="AA80" s="29"/>
      <c r="AB80" s="72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66"/>
      <c r="AO80" s="29">
        <f>SUM(E80:AN80)</f>
        <v>522</v>
      </c>
      <c r="AP80" s="67">
        <f>COUNT(E80:AN80)</f>
        <v>6</v>
      </c>
      <c r="AQ80" s="68"/>
      <c r="AR80" s="68"/>
      <c r="AS80" s="68"/>
      <c r="AT80" s="68">
        <f xml:space="preserve"> COUNTIFS(AQ80:AS80,"A")</f>
        <v>0</v>
      </c>
      <c r="AU80" s="69">
        <f>AT80+AP80</f>
        <v>6</v>
      </c>
    </row>
    <row r="81" spans="2:47" s="1" customFormat="1" ht="12" customHeight="1" x14ac:dyDescent="0.2">
      <c r="B81" s="25" t="s">
        <v>117</v>
      </c>
      <c r="C81" s="25" t="s">
        <v>32</v>
      </c>
      <c r="D81" s="29" t="s">
        <v>15</v>
      </c>
      <c r="E81" s="27">
        <v>85</v>
      </c>
      <c r="F81" s="27">
        <v>90</v>
      </c>
      <c r="G81" s="27">
        <v>95</v>
      </c>
      <c r="H81" s="29">
        <v>105</v>
      </c>
      <c r="I81" s="27">
        <v>105</v>
      </c>
      <c r="J81" s="27"/>
      <c r="K81" s="27"/>
      <c r="L81" s="27">
        <v>130</v>
      </c>
      <c r="M81" s="29">
        <v>110</v>
      </c>
      <c r="N81" s="29">
        <v>140</v>
      </c>
      <c r="O81" s="29">
        <v>145</v>
      </c>
      <c r="P81" s="29"/>
      <c r="Q81" s="29"/>
      <c r="R81" s="29">
        <v>105</v>
      </c>
      <c r="S81" s="29"/>
      <c r="T81" s="29">
        <v>105</v>
      </c>
      <c r="U81" s="29"/>
      <c r="V81" s="27"/>
      <c r="W81" s="29"/>
      <c r="X81" s="29"/>
      <c r="Y81" s="29"/>
      <c r="Z81" s="29"/>
      <c r="AA81" s="29"/>
      <c r="AB81" s="72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66"/>
      <c r="AO81" s="29">
        <f>SUM(E81:AN81)</f>
        <v>1215</v>
      </c>
      <c r="AP81" s="67">
        <f>COUNT(E81:AN81)</f>
        <v>11</v>
      </c>
      <c r="AQ81" s="68" t="s">
        <v>15</v>
      </c>
      <c r="AR81" s="68"/>
      <c r="AS81" s="68"/>
      <c r="AT81" s="68">
        <f xml:space="preserve"> COUNTIFS(AQ81:AS81,"A")</f>
        <v>1</v>
      </c>
      <c r="AU81" s="69">
        <f>AT81+AP81</f>
        <v>12</v>
      </c>
    </row>
    <row r="82" spans="2:47" s="1" customFormat="1" ht="12" customHeight="1" x14ac:dyDescent="0.2">
      <c r="B82" s="25" t="s">
        <v>117</v>
      </c>
      <c r="C82" s="25" t="s">
        <v>98</v>
      </c>
      <c r="D82" s="71" t="s">
        <v>18</v>
      </c>
      <c r="E82" s="27">
        <v>50</v>
      </c>
      <c r="F82" s="27">
        <v>60</v>
      </c>
      <c r="G82" s="29">
        <v>65</v>
      </c>
      <c r="H82" s="29"/>
      <c r="I82" s="29">
        <v>50</v>
      </c>
      <c r="J82" s="29">
        <v>75</v>
      </c>
      <c r="K82" s="29"/>
      <c r="L82" s="29">
        <v>80</v>
      </c>
      <c r="M82" s="29"/>
      <c r="N82" s="29">
        <v>85</v>
      </c>
      <c r="O82" s="29">
        <v>90</v>
      </c>
      <c r="P82" s="29"/>
      <c r="Q82" s="29"/>
      <c r="R82" s="29"/>
      <c r="S82" s="29">
        <v>60</v>
      </c>
      <c r="T82" s="29"/>
      <c r="U82" s="27">
        <v>60</v>
      </c>
      <c r="V82" s="27"/>
      <c r="W82" s="27"/>
      <c r="X82" s="27">
        <v>60</v>
      </c>
      <c r="Y82" s="29"/>
      <c r="Z82" s="29"/>
      <c r="AA82" s="29"/>
      <c r="AB82" s="72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66"/>
      <c r="AO82" s="29">
        <f>SUM(E82:AN82)</f>
        <v>735</v>
      </c>
      <c r="AP82" s="67">
        <f>COUNT(E82:AN82)</f>
        <v>11</v>
      </c>
      <c r="AQ82" s="68"/>
      <c r="AR82" s="68"/>
      <c r="AS82" s="68"/>
      <c r="AT82" s="68">
        <f xml:space="preserve"> COUNTIFS(AQ82:AS82,"A")</f>
        <v>0</v>
      </c>
      <c r="AU82" s="69">
        <f>AT82+AP82</f>
        <v>11</v>
      </c>
    </row>
    <row r="83" spans="2:47" s="1" customFormat="1" ht="12" customHeight="1" x14ac:dyDescent="0.2">
      <c r="B83" s="25" t="s">
        <v>118</v>
      </c>
      <c r="C83" s="25" t="s">
        <v>119</v>
      </c>
      <c r="D83" s="29" t="s">
        <v>15</v>
      </c>
      <c r="E83" s="29">
        <v>85</v>
      </c>
      <c r="F83" s="29"/>
      <c r="G83" s="29">
        <v>95</v>
      </c>
      <c r="H83" s="29"/>
      <c r="I83" s="29"/>
      <c r="J83" s="29"/>
      <c r="K83" s="29">
        <v>105</v>
      </c>
      <c r="L83" s="29"/>
      <c r="M83" s="29"/>
      <c r="N83" s="29"/>
      <c r="O83" s="29"/>
      <c r="P83" s="29"/>
      <c r="Q83" s="29">
        <v>120</v>
      </c>
      <c r="R83" s="74"/>
      <c r="S83" s="29"/>
      <c r="T83" s="29"/>
      <c r="U83" s="29"/>
      <c r="V83" s="29"/>
      <c r="W83" s="29"/>
      <c r="X83" s="29"/>
      <c r="Y83" s="29"/>
      <c r="Z83" s="29"/>
      <c r="AA83" s="29"/>
      <c r="AB83" s="72"/>
      <c r="AC83" s="75"/>
      <c r="AD83" s="75"/>
      <c r="AE83" s="76"/>
      <c r="AF83" s="76"/>
      <c r="AG83" s="75"/>
      <c r="AH83" s="75"/>
      <c r="AI83" s="75"/>
      <c r="AJ83" s="75"/>
      <c r="AK83" s="75"/>
      <c r="AL83" s="75"/>
      <c r="AM83" s="75"/>
      <c r="AN83" s="77"/>
      <c r="AO83" s="29">
        <f>SUM(E83:AN83)</f>
        <v>405</v>
      </c>
      <c r="AP83" s="67">
        <f>COUNT(E83:AN83)</f>
        <v>4</v>
      </c>
      <c r="AQ83" s="68"/>
      <c r="AR83" s="68"/>
      <c r="AS83" s="78"/>
      <c r="AT83" s="68">
        <f xml:space="preserve"> COUNTIFS(AQ83:AS83,"A")</f>
        <v>0</v>
      </c>
      <c r="AU83" s="69">
        <f>AT83+AP83</f>
        <v>4</v>
      </c>
    </row>
    <row r="84" spans="2:47" s="1" customFormat="1" ht="12" customHeight="1" x14ac:dyDescent="0.2">
      <c r="B84" s="81" t="s">
        <v>120</v>
      </c>
      <c r="C84" s="82"/>
      <c r="D84" s="83"/>
      <c r="E84" s="82"/>
      <c r="F84" s="84"/>
      <c r="G84" s="63"/>
      <c r="H84" s="84"/>
      <c r="I84" s="85"/>
      <c r="J84" s="63"/>
      <c r="K84" s="63"/>
      <c r="L84" s="86"/>
      <c r="M84" s="87"/>
      <c r="O84" s="88"/>
      <c r="P84" s="89"/>
      <c r="Q84" s="89"/>
      <c r="R84" s="89"/>
      <c r="S84" s="86"/>
      <c r="T84" s="86"/>
      <c r="U84" s="87"/>
      <c r="V84" s="90"/>
      <c r="W84" s="88"/>
      <c r="X84" s="88"/>
      <c r="Y84" s="91"/>
      <c r="Z84" s="63"/>
      <c r="AA84" s="63"/>
      <c r="AB84" s="79"/>
      <c r="AE84" s="63"/>
      <c r="AF84" s="63"/>
      <c r="AP84" s="92"/>
      <c r="AQ84" s="93"/>
      <c r="AR84" s="93"/>
      <c r="AS84" s="93"/>
      <c r="AT84" s="93"/>
      <c r="AU84" s="94"/>
    </row>
    <row r="85" spans="2:47" ht="14.25" customHeight="1" x14ac:dyDescent="0.3">
      <c r="B85" s="95"/>
      <c r="C85" s="95"/>
      <c r="D85" s="96"/>
      <c r="E85" s="95"/>
      <c r="F85" s="95"/>
      <c r="G85" s="95"/>
      <c r="H85" s="95"/>
      <c r="I85" s="95"/>
      <c r="J85" s="95"/>
      <c r="K85" s="97"/>
      <c r="L85" s="98"/>
      <c r="M85" s="95"/>
      <c r="P85" s="95"/>
      <c r="Q85" s="97"/>
      <c r="R85" s="95"/>
      <c r="S85" s="98"/>
      <c r="T85" s="98"/>
      <c r="U85" s="95"/>
      <c r="V85" s="95"/>
      <c r="W85" s="95"/>
      <c r="X85" s="95"/>
      <c r="Y85" s="100"/>
      <c r="Z85" s="95"/>
      <c r="AA85" s="95"/>
      <c r="AB85" s="101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</row>
    <row r="86" spans="2:47" ht="14.25" customHeight="1" x14ac:dyDescent="0.3">
      <c r="B86" s="105"/>
      <c r="C86" s="95"/>
      <c r="D86" s="96"/>
      <c r="E86" s="95"/>
      <c r="F86" s="95"/>
      <c r="U86" s="95"/>
      <c r="V86" s="95"/>
      <c r="W86" s="95"/>
      <c r="X86" s="95"/>
      <c r="Y86" s="100"/>
      <c r="Z86" s="95"/>
      <c r="AA86" s="95"/>
      <c r="AB86" s="101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</row>
    <row r="87" spans="2:47" ht="14.25" customHeight="1" x14ac:dyDescent="0.3">
      <c r="B87" s="105"/>
      <c r="C87" s="105"/>
      <c r="D87" s="107"/>
      <c r="E87" s="105"/>
      <c r="K87" s="108"/>
      <c r="L87" s="109"/>
      <c r="M87" s="105"/>
      <c r="S87" s="109"/>
      <c r="T87" s="109"/>
      <c r="U87" s="105"/>
      <c r="V87" s="105"/>
      <c r="W87" s="105"/>
      <c r="X87" s="105"/>
      <c r="Y87" s="110"/>
      <c r="Z87" s="105"/>
      <c r="AA87" s="105"/>
      <c r="AB87" s="101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</row>
    <row r="88" spans="2:47" ht="14.25" customHeight="1" x14ac:dyDescent="0.3">
      <c r="H88" s="105"/>
      <c r="I88" s="105"/>
      <c r="Z88" s="105"/>
      <c r="AA88" s="105"/>
      <c r="AB88" s="101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</row>
    <row r="89" spans="2:47" ht="14.25" customHeight="1" x14ac:dyDescent="0.3">
      <c r="B89" s="105"/>
      <c r="C89" s="105"/>
      <c r="D89" s="107"/>
      <c r="E89" s="105"/>
      <c r="F89" s="105"/>
      <c r="G89" s="105"/>
      <c r="H89" s="105"/>
      <c r="I89" s="105"/>
      <c r="Z89" s="105"/>
      <c r="AA89" s="105"/>
      <c r="AB89" s="101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</row>
    <row r="90" spans="2:47" ht="14.25" customHeight="1" x14ac:dyDescent="0.3">
      <c r="B90" s="105"/>
      <c r="C90" s="105"/>
      <c r="D90" s="107"/>
      <c r="E90" s="105"/>
      <c r="F90" s="105"/>
      <c r="G90" s="105"/>
      <c r="H90" s="105"/>
      <c r="I90" s="105"/>
      <c r="Z90" s="105"/>
      <c r="AA90" s="105"/>
      <c r="AB90" s="101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</row>
    <row r="91" spans="2:47" x14ac:dyDescent="0.3">
      <c r="U91" s="17"/>
      <c r="V91" s="17"/>
      <c r="W91" s="17"/>
      <c r="X91" s="17"/>
    </row>
    <row r="92" spans="2:47" x14ac:dyDescent="0.3">
      <c r="L92" s="17"/>
      <c r="M92" s="17"/>
      <c r="N92" s="17"/>
      <c r="O92" s="17"/>
      <c r="P92" s="17"/>
      <c r="R92" s="17"/>
      <c r="S92" s="17"/>
      <c r="T92" s="17"/>
      <c r="U92" s="17"/>
      <c r="V92" s="17"/>
      <c r="W92" s="17"/>
      <c r="X92" s="17"/>
    </row>
    <row r="93" spans="2:47" x14ac:dyDescent="0.3">
      <c r="L93" s="17"/>
      <c r="M93" s="17"/>
      <c r="N93" s="17"/>
      <c r="O93" s="17"/>
      <c r="P93" s="17"/>
      <c r="R93" s="17"/>
      <c r="S93" s="17"/>
      <c r="T93" s="17"/>
      <c r="U93" s="17"/>
      <c r="V93" s="17"/>
      <c r="W93" s="17"/>
      <c r="X93" s="17"/>
    </row>
    <row r="94" spans="2:47" x14ac:dyDescent="0.3">
      <c r="L94" s="17"/>
      <c r="M94" s="17"/>
      <c r="N94" s="17"/>
      <c r="O94" s="17"/>
      <c r="P94" s="17"/>
      <c r="R94" s="17"/>
      <c r="S94" s="17"/>
      <c r="T94" s="17"/>
      <c r="U94" s="17"/>
      <c r="V94" s="17"/>
      <c r="W94" s="17"/>
      <c r="X94" s="17"/>
    </row>
    <row r="96" spans="2:47" x14ac:dyDescent="0.3">
      <c r="L96" s="17"/>
      <c r="M96" s="17"/>
      <c r="N96" s="17"/>
      <c r="S96" s="17"/>
      <c r="T96" s="17"/>
    </row>
    <row r="97" spans="12:20" x14ac:dyDescent="0.3">
      <c r="L97" s="17"/>
      <c r="M97" s="17"/>
      <c r="N97" s="17"/>
      <c r="S97" s="17"/>
      <c r="T97" s="17"/>
    </row>
    <row r="98" spans="12:20" x14ac:dyDescent="0.3">
      <c r="L98" s="17"/>
      <c r="M98" s="17"/>
      <c r="N98" s="17"/>
      <c r="S98" s="17"/>
      <c r="T98" s="17"/>
    </row>
    <row r="99" spans="12:20" x14ac:dyDescent="0.3">
      <c r="L99" s="17"/>
      <c r="M99" s="17"/>
      <c r="N99" s="17"/>
      <c r="S99" s="17"/>
      <c r="T99" s="17"/>
    </row>
    <row r="100" spans="12:20" x14ac:dyDescent="0.3">
      <c r="L100" s="17"/>
      <c r="M100" s="17"/>
      <c r="N100" s="17"/>
      <c r="S100" s="17"/>
      <c r="T100" s="17"/>
    </row>
  </sheetData>
  <autoFilter ref="D10:D84" xr:uid="{00000000-0009-0000-0000-000000000000}"/>
  <mergeCells count="8">
    <mergeCell ref="AU1:AU10"/>
    <mergeCell ref="P84:R84"/>
    <mergeCell ref="B1:C1"/>
    <mergeCell ref="AP1:AP6"/>
    <mergeCell ref="AQ1:AQ10"/>
    <mergeCell ref="AR1:AR10"/>
    <mergeCell ref="AS1:AS10"/>
    <mergeCell ref="AT1:AT10"/>
  </mergeCells>
  <conditionalFormatting sqref="D1:D10 D84:D65568">
    <cfRule type="cellIs" dxfId="2" priority="2" stopIfTrue="1" operator="equal">
      <formula>"("</formula>
    </cfRule>
    <cfRule type="cellIs" dxfId="1" priority="3" stopIfTrue="1" operator="equal">
      <formula>"&amp;"</formula>
    </cfRule>
  </conditionalFormatting>
  <conditionalFormatting sqref="AU11:AU83">
    <cfRule type="cellIs" dxfId="0" priority="1" operator="greaterThanOrEqual">
      <formula>15</formula>
    </cfRule>
  </conditionalFormatting>
  <printOptions horizontalCentered="1" verticalCentered="1"/>
  <pageMargins left="0.25" right="0.25" top="0.75" bottom="0.75" header="0.3" footer="0.3"/>
  <pageSetup paperSize="8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Sheet1</vt:lpstr>
      <vt:lpstr>Sheet1!Afdrukbereik</vt:lpstr>
      <vt:lpstr>bereik</vt:lpstr>
      <vt:lpstr>internet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Van Tichelen</dc:creator>
  <cp:lastModifiedBy>Tim Van Tichelen</cp:lastModifiedBy>
  <dcterms:created xsi:type="dcterms:W3CDTF">2025-07-15T06:41:01Z</dcterms:created>
  <dcterms:modified xsi:type="dcterms:W3CDTF">2025-07-15T06:41:01Z</dcterms:modified>
</cp:coreProperties>
</file>