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cory0\OneDrive\Desktop\"/>
    </mc:Choice>
  </mc:AlternateContent>
  <xr:revisionPtr revIDLastSave="0" documentId="13_ncr:1_{F2463DE5-68CD-4AAC-96EB-78563992CC74}" xr6:coauthVersionLast="47" xr6:coauthVersionMax="47" xr10:uidLastSave="{00000000-0000-0000-0000-000000000000}"/>
  <bookViews>
    <workbookView xWindow="-28920" yWindow="-3120" windowWidth="29040" windowHeight="16440" xr2:uid="{6B144B02-7AFC-4BA8-B3B7-1E2CB7444BB7}"/>
  </bookViews>
  <sheets>
    <sheet name="Sheet1" sheetId="1" r:id="rId1"/>
  </sheets>
  <definedNames>
    <definedName name="_xlnm.Print_Area" localSheetId="0">Sheet1!$B$2:$S$61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P51" i="1"/>
  <c r="L18" i="1"/>
  <c r="F41" i="1" s="1"/>
  <c r="F50" i="1"/>
  <c r="D50" i="1"/>
  <c r="F43" i="1"/>
  <c r="F44" i="1"/>
  <c r="K40" i="1"/>
  <c r="K29" i="1"/>
  <c r="F48" i="1" s="1"/>
  <c r="P33" i="1"/>
  <c r="F31" i="1" s="1"/>
  <c r="P56" i="1"/>
  <c r="P55" i="1"/>
  <c r="F29" i="1"/>
  <c r="F49" i="1" s="1"/>
  <c r="F33" i="1"/>
  <c r="F40" i="1"/>
  <c r="P21" i="1"/>
  <c r="F30" i="1" s="1"/>
  <c r="L19" i="1"/>
  <c r="F42" i="1" s="1"/>
  <c r="G19" i="1"/>
  <c r="F46" i="1" s="1"/>
  <c r="Q30" i="1"/>
  <c r="K32" i="1" s="1"/>
  <c r="Q18" i="1"/>
  <c r="F45" i="1" l="1"/>
  <c r="K30" i="1"/>
  <c r="F21" i="1"/>
  <c r="K21" i="1"/>
  <c r="F34" i="1"/>
  <c r="K31" i="1"/>
  <c r="F32" i="1" l="1"/>
  <c r="F47" i="1" s="1"/>
  <c r="I22" i="1"/>
  <c r="K34" i="1"/>
  <c r="I35" i="1" s="1"/>
  <c r="K41" i="1" l="1"/>
  <c r="K42" i="1" s="1"/>
  <c r="F51" i="1"/>
  <c r="K45" i="1" s="1"/>
  <c r="K44" i="1" s="1"/>
</calcChain>
</file>

<file path=xl/sharedStrings.xml><?xml version="1.0" encoding="utf-8"?>
<sst xmlns="http://schemas.openxmlformats.org/spreadsheetml/2006/main" count="106" uniqueCount="85">
  <si>
    <t>Fix and Flip Calculator</t>
  </si>
  <si>
    <t xml:space="preserve">Address: </t>
  </si>
  <si>
    <t xml:space="preserve">Type: </t>
  </si>
  <si>
    <t xml:space="preserve">By: </t>
  </si>
  <si>
    <t xml:space="preserve">For: </t>
  </si>
  <si>
    <t>Purchase Price</t>
  </si>
  <si>
    <t>After Repair Value</t>
  </si>
  <si>
    <t>Rehab Budget</t>
  </si>
  <si>
    <t>Holding Costs</t>
  </si>
  <si>
    <t>Project Months</t>
  </si>
  <si>
    <t>Loan Amount</t>
  </si>
  <si>
    <t>Points</t>
  </si>
  <si>
    <t>Fees</t>
  </si>
  <si>
    <t>Rate</t>
  </si>
  <si>
    <t>Interest Type</t>
  </si>
  <si>
    <t>RE Commissions</t>
  </si>
  <si>
    <t xml:space="preserve">Description &amp; Memo: </t>
  </si>
  <si>
    <t>Down Payment</t>
  </si>
  <si>
    <t>Monthly I/O</t>
  </si>
  <si>
    <t xml:space="preserve"> Acquisition Summary</t>
  </si>
  <si>
    <t>Cash to Close</t>
  </si>
  <si>
    <t>2nd/GAP Financing, If Applicable</t>
  </si>
  <si>
    <t>Projected ARV</t>
  </si>
  <si>
    <t>Total</t>
  </si>
  <si>
    <t>ARV - Closing Costs</t>
  </si>
  <si>
    <t>Flooring</t>
  </si>
  <si>
    <t>Paint</t>
  </si>
  <si>
    <t>Kitchen</t>
  </si>
  <si>
    <t>Bath 1</t>
  </si>
  <si>
    <t>Exterior</t>
  </si>
  <si>
    <t>Yard</t>
  </si>
  <si>
    <t>Rehab Costs Estimator</t>
  </si>
  <si>
    <t>Interest-Only</t>
  </si>
  <si>
    <t>Monthly Cost</t>
  </si>
  <si>
    <t>Rate | Term (mo)</t>
  </si>
  <si>
    <t>Acq. Closing Costs</t>
  </si>
  <si>
    <t>NET, W/O Debt</t>
  </si>
  <si>
    <t>HML/1st Acquisition Financing</t>
  </si>
  <si>
    <t>1st Loan Origination</t>
  </si>
  <si>
    <t>2nd Loan Origination</t>
  </si>
  <si>
    <t>Execution Costs</t>
  </si>
  <si>
    <t>Total Cash Req</t>
  </si>
  <si>
    <t>For Rehab</t>
  </si>
  <si>
    <t>=</t>
  </si>
  <si>
    <t>Detail &amp; Scope</t>
  </si>
  <si>
    <t xml:space="preserve">Disposition Summary </t>
  </si>
  <si>
    <t>Proceeds</t>
  </si>
  <si>
    <t>HML/1st Loan</t>
  </si>
  <si>
    <t>2nd/GAP Loan</t>
  </si>
  <si>
    <t>*If yes, cash required will adjust</t>
  </si>
  <si>
    <t>*Interest Only financing</t>
  </si>
  <si>
    <t>Total Financing Cost</t>
  </si>
  <si>
    <t>Rehab Out of Pocket</t>
  </si>
  <si>
    <t>Execution Total</t>
  </si>
  <si>
    <t xml:space="preserve">C2C Total </t>
  </si>
  <si>
    <t>Acquisition LTV</t>
  </si>
  <si>
    <t>Proceeds @ Close</t>
  </si>
  <si>
    <t>TOTAL PROFIT</t>
  </si>
  <si>
    <t>Footnotes</t>
  </si>
  <si>
    <t>Total Square Feet</t>
  </si>
  <si>
    <t>SF</t>
  </si>
  <si>
    <t>Disposition LTV</t>
  </si>
  <si>
    <t>70% Rule (Y/N)</t>
  </si>
  <si>
    <t>Rehab $/PSF Estimator</t>
  </si>
  <si>
    <t>Acq. &amp; Holding Costs</t>
  </si>
  <si>
    <t>Ttl Loan Payments</t>
  </si>
  <si>
    <t>ROI</t>
  </si>
  <si>
    <t>Resale/Title Costs</t>
  </si>
  <si>
    <t>Fixtures</t>
  </si>
  <si>
    <t>Annualized ROI</t>
  </si>
  <si>
    <t>Fix and Flip</t>
  </si>
  <si>
    <t>No</t>
  </si>
  <si>
    <t>Ttl HML 1 Pmt</t>
  </si>
  <si>
    <t>Ttl 2nd Loan Pmt</t>
  </si>
  <si>
    <t>Escrow Closing Costs</t>
  </si>
  <si>
    <t>LTV Test</t>
  </si>
  <si>
    <t>Junk Removal</t>
  </si>
  <si>
    <t>Feasibility</t>
  </si>
  <si>
    <t>Doors &amp; Trim</t>
  </si>
  <si>
    <t>Heating/Cooling</t>
  </si>
  <si>
    <t>Unknown</t>
  </si>
  <si>
    <t>-</t>
  </si>
  <si>
    <t>Other</t>
  </si>
  <si>
    <t>Excluding HML/Financing Costs, include projected utilities, insurance, taxes, etc</t>
  </si>
  <si>
    <t>© Constant Commercial Real Estate Inc 2023. Disclaimer: This  is for informational use only. Such information shall not be construed as legal, tax, investment, solicitation, recommendation, or endorsement. Users and viewers shall solely rely on their own knowledge. Any inputs in this analysis by Constant Commercial Real Estate Inc  is not guaranteed and should be independently verified. This is property of Constant Commercial Real Estate Inc and is not to be altered, sold or used for profit by unafilliated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</si>
</sst>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quot;$&quot;#,##0.0"/>
    <numFmt numFmtId="166" formatCode="&quot;$&quot;#,##0"/>
    <numFmt numFmtId="167" formatCode="0.0"/>
    <numFmt numFmtId="168" formatCode="0.0%"/>
  </numFmts>
  <fonts count="18" x14ac:knownFonts="1">
    <font>
      <sz val="11"/>
      <color theme="1"/>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rgb="FF7C0D0E"/>
      <name val="Calibri"/>
      <family val="2"/>
      <scheme val="minor"/>
    </font>
    <font>
      <b/>
      <sz val="11"/>
      <color theme="0"/>
      <name val="Calibri Light"/>
      <family val="2"/>
      <scheme val="major"/>
    </font>
    <font>
      <sz val="11"/>
      <name val="Calibri Light"/>
      <family val="2"/>
      <scheme val="major"/>
    </font>
    <font>
      <b/>
      <sz val="12"/>
      <color theme="1"/>
      <name val="Calibri Light"/>
      <family val="2"/>
      <scheme val="major"/>
    </font>
    <font>
      <sz val="10"/>
      <color theme="1"/>
      <name val="Calibri Light"/>
      <family val="2"/>
      <scheme val="major"/>
    </font>
    <font>
      <sz val="9"/>
      <color theme="1"/>
      <name val="Calibri Light"/>
      <family val="2"/>
      <scheme val="major"/>
    </font>
    <font>
      <b/>
      <sz val="14"/>
      <color theme="1"/>
      <name val="Calibri Light"/>
      <family val="2"/>
      <scheme val="major"/>
    </font>
    <font>
      <b/>
      <sz val="12"/>
      <color theme="0"/>
      <name val="Calibri Light"/>
      <family val="2"/>
      <scheme val="major"/>
    </font>
    <font>
      <b/>
      <sz val="22"/>
      <color rgb="FFC4A47F"/>
      <name val="Calibri Light"/>
      <family val="2"/>
      <scheme val="major"/>
    </font>
    <font>
      <sz val="10"/>
      <color rgb="FF7C0D0E"/>
      <name val="Calibri Light"/>
      <family val="2"/>
      <scheme val="major"/>
    </font>
    <font>
      <b/>
      <sz val="10"/>
      <color rgb="FF7C0D0E"/>
      <name val="Calibri Light"/>
      <family val="2"/>
      <scheme val="major"/>
    </font>
    <font>
      <sz val="11"/>
      <color rgb="FF7C0D0E"/>
      <name val="Calibri Light"/>
      <family val="2"/>
      <scheme val="major"/>
    </font>
    <font>
      <b/>
      <sz val="11"/>
      <color rgb="FFF6F1E7"/>
      <name val="Calibri Light"/>
      <family val="2"/>
      <scheme val="major"/>
    </font>
    <font>
      <sz val="7"/>
      <color rgb="FF7C0D0E"/>
      <name val="Calibri"/>
      <family val="2"/>
      <scheme val="minor"/>
    </font>
  </fonts>
  <fills count="6">
    <fill>
      <patternFill patternType="none"/>
    </fill>
    <fill>
      <patternFill patternType="gray125"/>
    </fill>
    <fill>
      <patternFill patternType="solid">
        <fgColor rgb="FF010047"/>
        <bgColor indexed="64"/>
      </patternFill>
    </fill>
    <fill>
      <patternFill patternType="solid">
        <fgColor rgb="FFF6F1E7"/>
        <bgColor indexed="64"/>
      </patternFill>
    </fill>
    <fill>
      <patternFill patternType="solid">
        <fgColor rgb="FF7C0D0E"/>
        <bgColor indexed="64"/>
      </patternFill>
    </fill>
    <fill>
      <patternFill patternType="solid">
        <fgColor rgb="FF7A7E8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0" fillId="2" borderId="0" xfId="0" applyFill="1"/>
    <xf numFmtId="0" fontId="2" fillId="2" borderId="0" xfId="0" applyFont="1" applyFill="1"/>
    <xf numFmtId="0" fontId="2" fillId="0" borderId="0" xfId="0" applyFont="1" applyAlignment="1">
      <alignment horizontal="center"/>
    </xf>
    <xf numFmtId="0" fontId="2" fillId="0" borderId="0" xfId="0" applyFont="1"/>
    <xf numFmtId="0" fontId="2" fillId="3" borderId="1" xfId="0" applyFont="1" applyFill="1" applyBorder="1" applyAlignment="1">
      <alignment horizontal="center"/>
    </xf>
    <xf numFmtId="9" fontId="2" fillId="3" borderId="1" xfId="1" applyFont="1" applyFill="1" applyBorder="1" applyAlignment="1">
      <alignment horizontal="center" vertical="center"/>
    </xf>
    <xf numFmtId="166" fontId="2" fillId="0" borderId="1" xfId="0" applyNumberFormat="1" applyFont="1" applyBorder="1" applyAlignment="1">
      <alignment horizontal="center" vertical="center"/>
    </xf>
    <xf numFmtId="166" fontId="2" fillId="0" borderId="1" xfId="0" applyNumberFormat="1" applyFont="1" applyBorder="1" applyAlignment="1">
      <alignment horizontal="center"/>
    </xf>
    <xf numFmtId="0" fontId="2" fillId="0" borderId="1" xfId="0" applyFont="1" applyBorder="1" applyAlignment="1">
      <alignment horizontal="center"/>
    </xf>
    <xf numFmtId="0" fontId="2" fillId="2" borderId="0" xfId="0" applyFont="1" applyFill="1" applyAlignment="1">
      <alignment horizontal="center"/>
    </xf>
    <xf numFmtId="0" fontId="3" fillId="0" borderId="0" xfId="0" applyFont="1" applyAlignment="1">
      <alignment horizontal="center"/>
    </xf>
    <xf numFmtId="166" fontId="2" fillId="0" borderId="1" xfId="1" applyNumberFormat="1" applyFont="1" applyFill="1" applyBorder="1" applyAlignment="1">
      <alignment horizontal="center"/>
    </xf>
    <xf numFmtId="166" fontId="2" fillId="0" borderId="1" xfId="1" applyNumberFormat="1" applyFont="1" applyFill="1" applyBorder="1" applyAlignment="1">
      <alignment horizontal="center" vertical="center"/>
    </xf>
    <xf numFmtId="167" fontId="2" fillId="3" borderId="1" xfId="1" applyNumberFormat="1" applyFont="1" applyFill="1" applyBorder="1" applyAlignment="1">
      <alignment horizontal="center" vertical="center"/>
    </xf>
    <xf numFmtId="10" fontId="2" fillId="3" borderId="1" xfId="1" applyNumberFormat="1" applyFont="1" applyFill="1" applyBorder="1" applyAlignment="1">
      <alignment horizontal="center" vertical="center"/>
    </xf>
    <xf numFmtId="0" fontId="0" fillId="5" borderId="0" xfId="0" applyFill="1"/>
    <xf numFmtId="10" fontId="2" fillId="3" borderId="1" xfId="1" applyNumberFormat="1" applyFont="1" applyFill="1" applyBorder="1" applyAlignment="1">
      <alignment horizontal="center"/>
    </xf>
    <xf numFmtId="0" fontId="8"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165" fontId="2" fillId="0" borderId="1" xfId="0" applyNumberFormat="1" applyFont="1" applyBorder="1" applyAlignment="1">
      <alignment horizontal="center" vertical="center"/>
    </xf>
    <xf numFmtId="166" fontId="5" fillId="4" borderId="1" xfId="0" quotePrefix="1" applyNumberFormat="1" applyFont="1" applyFill="1" applyBorder="1" applyAlignment="1">
      <alignment horizontal="center"/>
    </xf>
    <xf numFmtId="166" fontId="5" fillId="4" borderId="1" xfId="0" quotePrefix="1" applyNumberFormat="1" applyFont="1" applyFill="1" applyBorder="1" applyAlignment="1">
      <alignment horizontal="center" vertical="center"/>
    </xf>
    <xf numFmtId="9" fontId="2" fillId="3" borderId="0" xfId="1" applyFont="1" applyFill="1" applyAlignment="1">
      <alignment horizontal="center"/>
    </xf>
    <xf numFmtId="0" fontId="4" fillId="0" borderId="0" xfId="0" applyFont="1" applyAlignment="1">
      <alignment wrapText="1"/>
    </xf>
    <xf numFmtId="0" fontId="11" fillId="0" borderId="0" xfId="0" quotePrefix="1" applyFont="1" applyAlignment="1">
      <alignment horizontal="center"/>
    </xf>
    <xf numFmtId="166" fontId="2" fillId="0" borderId="1" xfId="0" applyNumberFormat="1" applyFont="1" applyBorder="1" applyAlignment="1">
      <alignment horizontal="center"/>
    </xf>
    <xf numFmtId="0" fontId="2" fillId="0" borderId="1" xfId="0" applyFont="1" applyBorder="1" applyAlignment="1">
      <alignment horizontal="center"/>
    </xf>
    <xf numFmtId="0" fontId="0" fillId="0" borderId="0" xfId="0" applyAlignment="1">
      <alignment horizontal="center"/>
    </xf>
    <xf numFmtId="9" fontId="0" fillId="0" borderId="0" xfId="1" applyFont="1" applyFill="1" applyAlignment="1">
      <alignment horizontal="center"/>
    </xf>
    <xf numFmtId="166" fontId="2" fillId="0" borderId="6" xfId="0" applyNumberFormat="1" applyFont="1" applyBorder="1" applyAlignment="1">
      <alignment horizontal="center"/>
    </xf>
    <xf numFmtId="166" fontId="2" fillId="0" borderId="8"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Alignment="1">
      <alignment horizontal="left" vertical="center"/>
    </xf>
    <xf numFmtId="166" fontId="2" fillId="3" borderId="1" xfId="0" applyNumberFormat="1" applyFont="1" applyFill="1" applyBorder="1" applyAlignment="1">
      <alignment horizontal="center" vertical="center"/>
    </xf>
    <xf numFmtId="9" fontId="2" fillId="3" borderId="1" xfId="1" applyFont="1" applyFill="1" applyBorder="1" applyAlignment="1">
      <alignment horizontal="center" vertical="center"/>
    </xf>
    <xf numFmtId="0" fontId="12" fillId="2" borderId="0" xfId="0" applyFont="1" applyFill="1" applyAlignment="1">
      <alignment horizontal="center" vertical="center"/>
    </xf>
    <xf numFmtId="0" fontId="2" fillId="3" borderId="1" xfId="0" applyFont="1" applyFill="1" applyBorder="1" applyAlignment="1">
      <alignment horizontal="center"/>
    </xf>
    <xf numFmtId="166" fontId="2" fillId="3" borderId="1" xfId="0" applyNumberFormat="1"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0" borderId="0" xfId="0" applyFont="1" applyAlignment="1">
      <alignment horizontal="left" vertical="center"/>
    </xf>
    <xf numFmtId="0" fontId="2" fillId="3" borderId="1" xfId="0" applyFont="1" applyFill="1" applyBorder="1" applyAlignment="1">
      <alignment horizontal="center" vertical="center"/>
    </xf>
    <xf numFmtId="0" fontId="3" fillId="0" borderId="0" xfId="0" applyFont="1" applyAlignment="1">
      <alignment horizontal="center"/>
    </xf>
    <xf numFmtId="166" fontId="5" fillId="4" borderId="1" xfId="0" applyNumberFormat="1" applyFont="1" applyFill="1" applyBorder="1" applyAlignment="1">
      <alignment horizontal="center"/>
    </xf>
    <xf numFmtId="16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xf>
    <xf numFmtId="164" fontId="2" fillId="0" borderId="1" xfId="0" applyNumberFormat="1"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lignment vertical="center"/>
    </xf>
    <xf numFmtId="0" fontId="6" fillId="3" borderId="0" xfId="0" applyFont="1" applyFill="1" applyAlignment="1">
      <alignment horizontal="left"/>
    </xf>
    <xf numFmtId="166" fontId="6" fillId="3" borderId="1" xfId="0" applyNumberFormat="1" applyFont="1" applyFill="1" applyBorder="1" applyAlignment="1">
      <alignment horizontal="center"/>
    </xf>
    <xf numFmtId="0" fontId="6" fillId="3" borderId="1" xfId="0" applyFont="1" applyFill="1" applyBorder="1" applyAlignment="1">
      <alignment horizontal="center"/>
    </xf>
    <xf numFmtId="0" fontId="2" fillId="3" borderId="1" xfId="0" applyFont="1" applyFill="1" applyBorder="1" applyAlignment="1">
      <alignment horizontal="left" vertical="center" indent="1"/>
    </xf>
    <xf numFmtId="0" fontId="3" fillId="0" borderId="1" xfId="0" applyFont="1" applyBorder="1" applyAlignment="1">
      <alignment horizontal="left" vertical="center" indent="1"/>
    </xf>
    <xf numFmtId="166" fontId="3" fillId="0" borderId="1" xfId="0" applyNumberFormat="1" applyFont="1" applyBorder="1" applyAlignment="1">
      <alignment horizontal="center" vertical="center"/>
    </xf>
    <xf numFmtId="166" fontId="2" fillId="0" borderId="1" xfId="1" applyNumberFormat="1" applyFont="1" applyBorder="1" applyAlignment="1">
      <alignment horizontal="center"/>
    </xf>
    <xf numFmtId="9" fontId="2" fillId="0" borderId="1" xfId="1" applyFont="1" applyBorder="1" applyAlignment="1">
      <alignment horizontal="center"/>
    </xf>
    <xf numFmtId="166" fontId="2" fillId="0" borderId="9" xfId="0" applyNumberFormat="1" applyFont="1" applyBorder="1" applyAlignment="1">
      <alignment horizontal="center"/>
    </xf>
    <xf numFmtId="0" fontId="2" fillId="0" borderId="9" xfId="0" applyFont="1" applyBorder="1" applyAlignment="1">
      <alignment horizontal="center"/>
    </xf>
    <xf numFmtId="166" fontId="5" fillId="4" borderId="9" xfId="0" applyNumberFormat="1" applyFont="1" applyFill="1" applyBorder="1" applyAlignment="1">
      <alignment horizontal="center"/>
    </xf>
    <xf numFmtId="0" fontId="5" fillId="4" borderId="9" xfId="0" applyFont="1" applyFill="1" applyBorder="1" applyAlignment="1">
      <alignment horizontal="center"/>
    </xf>
    <xf numFmtId="0" fontId="5" fillId="4" borderId="11" xfId="0" applyFont="1" applyFill="1" applyBorder="1" applyAlignment="1">
      <alignment horizontal="center"/>
    </xf>
    <xf numFmtId="0" fontId="5" fillId="4" borderId="1" xfId="0" applyFont="1" applyFill="1" applyBorder="1" applyAlignment="1">
      <alignment horizontal="center"/>
    </xf>
    <xf numFmtId="166" fontId="11" fillId="4" borderId="1" xfId="0" applyNumberFormat="1" applyFont="1" applyFill="1" applyBorder="1" applyAlignment="1">
      <alignment horizontal="center"/>
    </xf>
    <xf numFmtId="0" fontId="11" fillId="4" borderId="6" xfId="0" applyFont="1" applyFill="1" applyBorder="1" applyAlignment="1">
      <alignment horizontal="center"/>
    </xf>
    <xf numFmtId="0" fontId="13" fillId="0" borderId="0" xfId="0" applyFont="1" applyAlignment="1">
      <alignment horizontal="left"/>
    </xf>
    <xf numFmtId="0" fontId="16" fillId="4" borderId="1" xfId="0" applyFont="1" applyFill="1" applyBorder="1" applyAlignment="1">
      <alignment horizontal="left"/>
    </xf>
    <xf numFmtId="166" fontId="16" fillId="4" borderId="1" xfId="0" applyNumberFormat="1" applyFont="1" applyFill="1" applyBorder="1" applyAlignment="1">
      <alignment horizontal="center"/>
    </xf>
    <xf numFmtId="0" fontId="16" fillId="4" borderId="1" xfId="0" applyFont="1" applyFill="1" applyBorder="1" applyAlignment="1">
      <alignment horizontal="center"/>
    </xf>
    <xf numFmtId="0" fontId="14" fillId="0" borderId="0" xfId="0" applyFont="1" applyAlignment="1">
      <alignment horizontal="left"/>
    </xf>
    <xf numFmtId="0" fontId="17" fillId="0" borderId="0" xfId="0" applyFont="1" applyAlignment="1">
      <alignment horizontal="left" vertical="top" wrapText="1"/>
    </xf>
    <xf numFmtId="0" fontId="5" fillId="0" borderId="12" xfId="0" applyFont="1" applyBorder="1" applyAlignment="1">
      <alignment horizontal="center"/>
    </xf>
    <xf numFmtId="0" fontId="5" fillId="0" borderId="13" xfId="0" applyFont="1" applyBorder="1" applyAlignment="1">
      <alignment horizontal="center"/>
    </xf>
    <xf numFmtId="166" fontId="15" fillId="0" borderId="14" xfId="0" applyNumberFormat="1" applyFont="1" applyBorder="1" applyAlignment="1">
      <alignment horizontal="center"/>
    </xf>
    <xf numFmtId="166" fontId="15" fillId="0" borderId="12" xfId="0" applyNumberFormat="1" applyFont="1" applyBorder="1" applyAlignment="1">
      <alignment horizontal="center"/>
    </xf>
    <xf numFmtId="166" fontId="5" fillId="4" borderId="6" xfId="0" applyNumberFormat="1" applyFont="1" applyFill="1" applyBorder="1" applyAlignment="1">
      <alignment horizontal="center"/>
    </xf>
    <xf numFmtId="0" fontId="5" fillId="4" borderId="8" xfId="0" applyFont="1" applyFill="1" applyBorder="1" applyAlignment="1">
      <alignment horizontal="center"/>
    </xf>
    <xf numFmtId="9" fontId="2" fillId="0" borderId="6" xfId="1" applyFont="1" applyBorder="1" applyAlignment="1">
      <alignment horizontal="center"/>
    </xf>
    <xf numFmtId="9" fontId="2" fillId="0" borderId="8" xfId="1" applyFont="1" applyBorder="1" applyAlignment="1">
      <alignment horizontal="center"/>
    </xf>
    <xf numFmtId="0" fontId="3" fillId="0" borderId="0" xfId="0" quotePrefix="1" applyFont="1" applyAlignment="1">
      <alignment horizontal="center"/>
    </xf>
    <xf numFmtId="168" fontId="2" fillId="0" borderId="1" xfId="1" applyNumberFormat="1" applyFont="1" applyBorder="1" applyAlignment="1">
      <alignment horizontal="center"/>
    </xf>
    <xf numFmtId="0" fontId="2" fillId="2" borderId="0" xfId="0" applyFont="1" applyFill="1" applyAlignment="1">
      <alignment horizontal="center"/>
    </xf>
    <xf numFmtId="0" fontId="9" fillId="0" borderId="0" xfId="0" applyFont="1" applyAlignment="1">
      <alignment horizontal="center" vertical="center"/>
    </xf>
    <xf numFmtId="166" fontId="2" fillId="0" borderId="10" xfId="0" applyNumberFormat="1" applyFont="1" applyBorder="1" applyAlignment="1">
      <alignment horizontal="center"/>
    </xf>
    <xf numFmtId="0" fontId="2" fillId="0" borderId="10" xfId="0" applyFont="1" applyBorder="1" applyAlignment="1">
      <alignment horizontal="center"/>
    </xf>
    <xf numFmtId="0" fontId="6" fillId="0" borderId="0" xfId="0" applyFont="1" applyAlignment="1">
      <alignment horizontal="left"/>
    </xf>
    <xf numFmtId="0" fontId="5" fillId="4" borderId="10" xfId="0" applyFont="1" applyFill="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66" fontId="2" fillId="0" borderId="14" xfId="0" applyNumberFormat="1" applyFont="1" applyBorder="1" applyAlignment="1">
      <alignment horizontal="center"/>
    </xf>
    <xf numFmtId="166" fontId="2" fillId="0" borderId="12" xfId="0" applyNumberFormat="1" applyFont="1" applyBorder="1" applyAlignment="1">
      <alignment horizontal="center"/>
    </xf>
    <xf numFmtId="0" fontId="11" fillId="4" borderId="1" xfId="0" applyFont="1" applyFill="1" applyBorder="1" applyAlignment="1">
      <alignment horizontal="center"/>
    </xf>
    <xf numFmtId="0" fontId="9"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6F1E7"/>
      <color rgb="FFDAD0B8"/>
      <color rgb="FF7C0D0E"/>
      <color rgb="FF7A7E81"/>
      <color rgb="FF010047"/>
      <color rgb="FFC4A4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xdr:col>
      <xdr:colOff>12345</xdr:colOff>
      <xdr:row>1</xdr:row>
      <xdr:rowOff>95250</xdr:rowOff>
    </xdr:from>
    <xdr:to>
      <xdr:col>4</xdr:col>
      <xdr:colOff>455639</xdr:colOff>
      <xdr:row>5</xdr:row>
      <xdr:rowOff>93345</xdr:rowOff>
    </xdr:to>
    <xdr:pic>
      <xdr:nvPicPr>
        <xdr:cNvPr id="5" name="Picture 4">
          <a:extLst>
            <a:ext uri="{FF2B5EF4-FFF2-40B4-BE49-F238E27FC236}">
              <a16:creationId xmlns:a16="http://schemas.microsoft.com/office/drawing/2014/main" id="{E0F24100-390D-8F73-22FD-1C6E21C313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945" y="276225"/>
          <a:ext cx="1262444" cy="7296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71EFA-A357-4103-A520-A96FDA7127BC}">
  <sheetPr>
    <pageSetUpPr fitToPage="1"/>
  </sheetPr>
  <dimension ref="A1:U62"/>
  <sheetViews>
    <sheetView tabSelected="1" workbookViewId="0">
      <selection activeCell="D54" sqref="D54:L54"/>
    </sheetView>
  </sheetViews>
  <sheetFormatPr defaultRowHeight="14.4" x14ac:dyDescent="0.3"/>
  <cols>
    <col min="1" max="1" width="17" customWidth="1"/>
    <col min="2" max="2" width="3" customWidth="1"/>
    <col min="3" max="3" width="3.109375" customWidth="1"/>
    <col min="8" max="8" width="3.21875" customWidth="1"/>
    <col min="11" max="11" width="8.88671875" customWidth="1"/>
    <col min="13" max="13" width="3.21875" customWidth="1"/>
    <col min="18" max="18" width="3.109375" customWidth="1"/>
    <col min="19" max="19" width="3.21875" customWidth="1"/>
  </cols>
  <sheetData>
    <row r="1" spans="1:21" x14ac:dyDescent="0.3">
      <c r="A1" s="16"/>
      <c r="B1" s="16"/>
      <c r="C1" s="16"/>
      <c r="D1" s="16"/>
      <c r="E1" s="16"/>
      <c r="F1" s="16"/>
      <c r="G1" s="16"/>
      <c r="H1" s="16"/>
      <c r="I1" s="16"/>
      <c r="J1" s="16"/>
      <c r="K1" s="16"/>
      <c r="L1" s="16"/>
      <c r="M1" s="16"/>
      <c r="N1" s="16"/>
      <c r="O1" s="16"/>
      <c r="P1" s="16"/>
      <c r="Q1" s="16"/>
      <c r="R1" s="16"/>
      <c r="S1" s="16"/>
      <c r="T1" s="16"/>
      <c r="U1" s="16"/>
    </row>
    <row r="2" spans="1:21" ht="14.4" customHeight="1" x14ac:dyDescent="0.3">
      <c r="A2" s="16"/>
      <c r="B2" s="1"/>
      <c r="C2" s="48" t="s">
        <v>0</v>
      </c>
      <c r="D2" s="48"/>
      <c r="E2" s="48"/>
      <c r="F2" s="48"/>
      <c r="G2" s="48"/>
      <c r="H2" s="48"/>
      <c r="I2" s="48"/>
      <c r="J2" s="48"/>
      <c r="K2" s="48"/>
      <c r="L2" s="48"/>
      <c r="M2" s="48"/>
      <c r="N2" s="48"/>
      <c r="O2" s="48"/>
      <c r="P2" s="48"/>
      <c r="Q2" s="48"/>
      <c r="R2" s="48"/>
      <c r="S2" s="1"/>
      <c r="T2" s="16"/>
      <c r="U2" s="16"/>
    </row>
    <row r="3" spans="1:21" ht="14.4" customHeight="1" x14ac:dyDescent="0.3">
      <c r="A3" s="16"/>
      <c r="B3" s="1"/>
      <c r="C3" s="48"/>
      <c r="D3" s="48"/>
      <c r="E3" s="48"/>
      <c r="F3" s="48"/>
      <c r="G3" s="48"/>
      <c r="H3" s="48"/>
      <c r="I3" s="48"/>
      <c r="J3" s="48"/>
      <c r="K3" s="48"/>
      <c r="L3" s="48"/>
      <c r="M3" s="48"/>
      <c r="N3" s="48"/>
      <c r="O3" s="48"/>
      <c r="P3" s="48"/>
      <c r="Q3" s="48"/>
      <c r="R3" s="48"/>
      <c r="S3" s="1"/>
      <c r="T3" s="16"/>
      <c r="U3" s="16"/>
    </row>
    <row r="4" spans="1:21" ht="14.4" customHeight="1" x14ac:dyDescent="0.3">
      <c r="A4" s="16"/>
      <c r="B4" s="1"/>
      <c r="C4" s="48"/>
      <c r="D4" s="48"/>
      <c r="E4" s="48"/>
      <c r="F4" s="48"/>
      <c r="G4" s="48"/>
      <c r="H4" s="48"/>
      <c r="I4" s="48"/>
      <c r="J4" s="48"/>
      <c r="K4" s="48"/>
      <c r="L4" s="48"/>
      <c r="M4" s="48"/>
      <c r="N4" s="48"/>
      <c r="O4" s="48"/>
      <c r="P4" s="48"/>
      <c r="Q4" s="48"/>
      <c r="R4" s="48"/>
      <c r="S4" s="1"/>
      <c r="T4" s="16"/>
      <c r="U4" s="16"/>
    </row>
    <row r="5" spans="1:21" ht="14.4" customHeight="1" x14ac:dyDescent="0.3">
      <c r="A5" s="16"/>
      <c r="B5" s="1"/>
      <c r="C5" s="48"/>
      <c r="D5" s="48"/>
      <c r="E5" s="48"/>
      <c r="F5" s="48"/>
      <c r="G5" s="48"/>
      <c r="H5" s="48"/>
      <c r="I5" s="48"/>
      <c r="J5" s="48"/>
      <c r="K5" s="48"/>
      <c r="L5" s="48"/>
      <c r="M5" s="48"/>
      <c r="N5" s="48"/>
      <c r="O5" s="48"/>
      <c r="P5" s="48"/>
      <c r="Q5" s="48"/>
      <c r="R5" s="48"/>
      <c r="S5" s="1"/>
      <c r="T5" s="16"/>
      <c r="U5" s="16"/>
    </row>
    <row r="6" spans="1:21" ht="14.4" customHeight="1" x14ac:dyDescent="0.3">
      <c r="A6" s="16"/>
      <c r="B6" s="1"/>
      <c r="C6" s="48"/>
      <c r="D6" s="48"/>
      <c r="E6" s="48"/>
      <c r="F6" s="48"/>
      <c r="G6" s="48"/>
      <c r="H6" s="48"/>
      <c r="I6" s="48"/>
      <c r="J6" s="48"/>
      <c r="K6" s="48"/>
      <c r="L6" s="48"/>
      <c r="M6" s="48"/>
      <c r="N6" s="48"/>
      <c r="O6" s="48"/>
      <c r="P6" s="48"/>
      <c r="Q6" s="48"/>
      <c r="R6" s="48"/>
      <c r="S6" s="1"/>
      <c r="T6" s="16"/>
      <c r="U6" s="16"/>
    </row>
    <row r="7" spans="1:21" ht="4.8" customHeight="1" x14ac:dyDescent="0.3">
      <c r="A7" s="16"/>
      <c r="B7" s="1"/>
      <c r="C7" s="34"/>
      <c r="D7" s="34"/>
      <c r="E7" s="34"/>
      <c r="F7" s="34"/>
      <c r="G7" s="34"/>
      <c r="H7" s="34"/>
      <c r="I7" s="34"/>
      <c r="J7" s="34"/>
      <c r="K7" s="34"/>
      <c r="L7" s="34"/>
      <c r="M7" s="34"/>
      <c r="N7" s="34"/>
      <c r="O7" s="34"/>
      <c r="P7" s="34"/>
      <c r="Q7" s="34"/>
      <c r="R7" s="34"/>
      <c r="S7" s="1"/>
      <c r="T7" s="16"/>
      <c r="U7" s="16"/>
    </row>
    <row r="8" spans="1:21" x14ac:dyDescent="0.3">
      <c r="A8" s="16"/>
      <c r="B8" s="1"/>
      <c r="C8" s="4"/>
      <c r="D8" s="37" t="s">
        <v>1</v>
      </c>
      <c r="E8" s="37"/>
      <c r="F8" s="38"/>
      <c r="G8" s="38"/>
      <c r="H8" s="38"/>
      <c r="I8" s="38"/>
      <c r="J8" s="38"/>
      <c r="K8" s="40" t="s">
        <v>16</v>
      </c>
      <c r="L8" s="41"/>
      <c r="M8" s="42"/>
      <c r="N8" s="42"/>
      <c r="O8" s="42"/>
      <c r="P8" s="42"/>
      <c r="Q8" s="42"/>
      <c r="R8" s="4"/>
      <c r="S8" s="1"/>
      <c r="T8" s="16"/>
      <c r="U8" s="16"/>
    </row>
    <row r="9" spans="1:21" x14ac:dyDescent="0.3">
      <c r="A9" s="16"/>
      <c r="B9" s="1"/>
      <c r="C9" s="4"/>
      <c r="D9" s="37"/>
      <c r="E9" s="37"/>
      <c r="F9" s="38"/>
      <c r="G9" s="38"/>
      <c r="H9" s="38"/>
      <c r="I9" s="38"/>
      <c r="J9" s="38"/>
      <c r="K9" s="40"/>
      <c r="L9" s="41"/>
      <c r="M9" s="42"/>
      <c r="N9" s="42"/>
      <c r="O9" s="42"/>
      <c r="P9" s="42"/>
      <c r="Q9" s="42"/>
      <c r="R9" s="4"/>
      <c r="S9" s="1"/>
      <c r="T9" s="16"/>
      <c r="U9" s="16"/>
    </row>
    <row r="10" spans="1:21" x14ac:dyDescent="0.3">
      <c r="A10" s="16"/>
      <c r="B10" s="1"/>
      <c r="C10" s="4"/>
      <c r="D10" s="37" t="s">
        <v>2</v>
      </c>
      <c r="E10" s="37"/>
      <c r="F10" s="39" t="s">
        <v>70</v>
      </c>
      <c r="G10" s="39"/>
      <c r="H10" s="39"/>
      <c r="I10" s="39"/>
      <c r="J10" s="39"/>
      <c r="K10" s="43" t="s">
        <v>3</v>
      </c>
      <c r="L10" s="44"/>
      <c r="M10" s="51"/>
      <c r="N10" s="51"/>
      <c r="O10" s="51"/>
      <c r="P10" s="51"/>
      <c r="Q10" s="52"/>
      <c r="R10" s="4"/>
      <c r="S10" s="1"/>
      <c r="T10" s="16"/>
      <c r="U10" s="16"/>
    </row>
    <row r="11" spans="1:21" x14ac:dyDescent="0.3">
      <c r="A11" s="16"/>
      <c r="B11" s="1"/>
      <c r="C11" s="4"/>
      <c r="D11" s="37"/>
      <c r="E11" s="37"/>
      <c r="F11" s="39"/>
      <c r="G11" s="39"/>
      <c r="H11" s="39"/>
      <c r="I11" s="39"/>
      <c r="J11" s="39"/>
      <c r="K11" s="43" t="s">
        <v>4</v>
      </c>
      <c r="L11" s="44"/>
      <c r="M11" s="53"/>
      <c r="N11" s="53"/>
      <c r="O11" s="53"/>
      <c r="P11" s="53"/>
      <c r="Q11" s="54"/>
      <c r="R11" s="4"/>
      <c r="S11" s="1"/>
      <c r="T11" s="16"/>
      <c r="U11" s="16"/>
    </row>
    <row r="12" spans="1:21" ht="4.8" customHeight="1" x14ac:dyDescent="0.3">
      <c r="A12" s="16"/>
      <c r="B12" s="1"/>
      <c r="C12" s="34"/>
      <c r="D12" s="34"/>
      <c r="E12" s="34"/>
      <c r="F12" s="34"/>
      <c r="G12" s="34"/>
      <c r="H12" s="34"/>
      <c r="I12" s="34"/>
      <c r="J12" s="34"/>
      <c r="K12" s="34"/>
      <c r="L12" s="34"/>
      <c r="M12" s="34"/>
      <c r="N12" s="34"/>
      <c r="O12" s="34"/>
      <c r="P12" s="34"/>
      <c r="Q12" s="34"/>
      <c r="R12" s="34"/>
      <c r="S12" s="1"/>
      <c r="T12" s="16"/>
      <c r="U12" s="16"/>
    </row>
    <row r="13" spans="1:21" ht="14.4" customHeight="1" x14ac:dyDescent="0.3">
      <c r="A13" s="16"/>
      <c r="B13" s="1"/>
      <c r="C13" s="10"/>
      <c r="D13" s="10"/>
      <c r="E13" s="10"/>
      <c r="F13" s="10"/>
      <c r="G13" s="10"/>
      <c r="H13" s="10"/>
      <c r="I13" s="10"/>
      <c r="J13" s="10"/>
      <c r="K13" s="10"/>
      <c r="L13" s="10"/>
      <c r="M13" s="10"/>
      <c r="N13" s="10"/>
      <c r="O13" s="10"/>
      <c r="P13" s="10"/>
      <c r="Q13" s="10"/>
      <c r="R13" s="10"/>
      <c r="S13" s="1"/>
      <c r="T13" s="16"/>
      <c r="U13" s="16"/>
    </row>
    <row r="14" spans="1:21" ht="4.8" customHeight="1" x14ac:dyDescent="0.3">
      <c r="A14" s="16"/>
      <c r="B14" s="1"/>
      <c r="C14" s="34"/>
      <c r="D14" s="34"/>
      <c r="E14" s="34"/>
      <c r="F14" s="34"/>
      <c r="G14" s="34"/>
      <c r="H14" s="34"/>
      <c r="I14" s="34"/>
      <c r="J14" s="34"/>
      <c r="K14" s="34"/>
      <c r="L14" s="34"/>
      <c r="M14" s="34"/>
      <c r="N14" s="34"/>
      <c r="O14" s="34"/>
      <c r="P14" s="34"/>
      <c r="Q14" s="34"/>
      <c r="R14" s="34"/>
      <c r="S14" s="1"/>
      <c r="T14" s="16"/>
      <c r="U14" s="16"/>
    </row>
    <row r="15" spans="1:21" ht="15.6" x14ac:dyDescent="0.3">
      <c r="A15" s="16"/>
      <c r="B15" s="1"/>
      <c r="C15" s="4"/>
      <c r="D15" s="36" t="s">
        <v>44</v>
      </c>
      <c r="E15" s="36"/>
      <c r="F15" s="36"/>
      <c r="G15" s="36"/>
      <c r="H15" s="36"/>
      <c r="I15" s="36"/>
      <c r="J15" s="36"/>
      <c r="K15" s="36"/>
      <c r="L15" s="36"/>
      <c r="M15" s="4"/>
      <c r="N15" s="35" t="s">
        <v>37</v>
      </c>
      <c r="O15" s="35"/>
      <c r="P15" s="35"/>
      <c r="Q15" s="35"/>
      <c r="R15" s="4"/>
      <c r="S15" s="1"/>
      <c r="T15" s="16"/>
      <c r="U15" s="16"/>
    </row>
    <row r="16" spans="1:21" ht="4.8" customHeight="1" x14ac:dyDescent="0.3">
      <c r="A16" s="16"/>
      <c r="B16" s="1"/>
      <c r="C16" s="34"/>
      <c r="D16" s="34"/>
      <c r="E16" s="34"/>
      <c r="F16" s="34"/>
      <c r="G16" s="34"/>
      <c r="H16" s="34"/>
      <c r="I16" s="34"/>
      <c r="J16" s="34"/>
      <c r="K16" s="34"/>
      <c r="L16" s="34"/>
      <c r="M16" s="34"/>
      <c r="N16" s="34"/>
      <c r="O16" s="34"/>
      <c r="P16" s="34"/>
      <c r="Q16" s="34"/>
      <c r="R16" s="34"/>
      <c r="S16" s="1"/>
      <c r="T16" s="16"/>
      <c r="U16" s="16"/>
    </row>
    <row r="17" spans="1:21" x14ac:dyDescent="0.3">
      <c r="A17" s="16"/>
      <c r="B17" s="1"/>
      <c r="C17" s="20"/>
      <c r="D17" s="45" t="s">
        <v>5</v>
      </c>
      <c r="E17" s="45"/>
      <c r="F17" s="50"/>
      <c r="G17" s="50"/>
      <c r="H17" s="20"/>
      <c r="I17" s="45" t="s">
        <v>9</v>
      </c>
      <c r="J17" s="45"/>
      <c r="K17" s="49">
        <v>0</v>
      </c>
      <c r="L17" s="49"/>
      <c r="M17" s="20"/>
      <c r="N17" s="45" t="s">
        <v>10</v>
      </c>
      <c r="O17" s="45"/>
      <c r="P17" s="46"/>
      <c r="Q17" s="46"/>
      <c r="R17" s="20"/>
      <c r="S17" s="1"/>
      <c r="T17" s="16"/>
      <c r="U17" s="16"/>
    </row>
    <row r="18" spans="1:21" x14ac:dyDescent="0.3">
      <c r="A18" s="16"/>
      <c r="B18" s="1"/>
      <c r="C18" s="20"/>
      <c r="D18" s="45" t="s">
        <v>7</v>
      </c>
      <c r="E18" s="45"/>
      <c r="F18" s="50"/>
      <c r="G18" s="50"/>
      <c r="H18" s="20"/>
      <c r="I18" s="45" t="s">
        <v>15</v>
      </c>
      <c r="J18" s="45"/>
      <c r="K18" s="15">
        <v>0</v>
      </c>
      <c r="L18" s="13">
        <f>K20*K18</f>
        <v>0</v>
      </c>
      <c r="M18" s="20"/>
      <c r="N18" s="45" t="s">
        <v>11</v>
      </c>
      <c r="O18" s="45"/>
      <c r="P18" s="6">
        <v>0.02</v>
      </c>
      <c r="Q18" s="7">
        <f>P17*P18</f>
        <v>0</v>
      </c>
      <c r="R18" s="20"/>
      <c r="S18" s="1"/>
      <c r="T18" s="16"/>
      <c r="U18" s="16"/>
    </row>
    <row r="19" spans="1:21" x14ac:dyDescent="0.3">
      <c r="A19" s="16"/>
      <c r="B19" s="1"/>
      <c r="C19" s="20"/>
      <c r="D19" s="45" t="s">
        <v>35</v>
      </c>
      <c r="E19" s="45"/>
      <c r="F19" s="17">
        <v>0</v>
      </c>
      <c r="G19" s="8">
        <f>F19*F17</f>
        <v>0</v>
      </c>
      <c r="H19" s="20"/>
      <c r="I19" s="45" t="s">
        <v>67</v>
      </c>
      <c r="J19" s="45"/>
      <c r="K19" s="15">
        <v>0</v>
      </c>
      <c r="L19" s="12">
        <f>K19*K20</f>
        <v>0</v>
      </c>
      <c r="M19" s="20"/>
      <c r="N19" s="45" t="s">
        <v>12</v>
      </c>
      <c r="O19" s="45"/>
      <c r="P19" s="46">
        <v>995</v>
      </c>
      <c r="Q19" s="46"/>
      <c r="R19" s="20"/>
      <c r="S19" s="1"/>
      <c r="T19" s="16"/>
      <c r="U19" s="16"/>
    </row>
    <row r="20" spans="1:21" x14ac:dyDescent="0.3">
      <c r="A20" s="16"/>
      <c r="B20" s="1"/>
      <c r="C20" s="20"/>
      <c r="D20" s="45" t="s">
        <v>8</v>
      </c>
      <c r="E20" s="45"/>
      <c r="F20" s="50">
        <v>0</v>
      </c>
      <c r="G20" s="50"/>
      <c r="H20" s="20">
        <v>1</v>
      </c>
      <c r="I20" s="45" t="s">
        <v>22</v>
      </c>
      <c r="J20" s="45"/>
      <c r="K20" s="50"/>
      <c r="L20" s="50"/>
      <c r="M20" s="20"/>
      <c r="N20" s="45" t="s">
        <v>13</v>
      </c>
      <c r="O20" s="45"/>
      <c r="P20" s="47">
        <v>0.12</v>
      </c>
      <c r="Q20" s="47"/>
      <c r="R20" s="20"/>
      <c r="S20" s="1"/>
      <c r="T20" s="16"/>
      <c r="U20" s="16"/>
    </row>
    <row r="21" spans="1:21" x14ac:dyDescent="0.3">
      <c r="A21" s="16"/>
      <c r="B21" s="1"/>
      <c r="C21" s="20"/>
      <c r="D21" s="63" t="s">
        <v>23</v>
      </c>
      <c r="E21" s="63"/>
      <c r="F21" s="27">
        <f>SUM(F17,F18,G19,F20)</f>
        <v>0</v>
      </c>
      <c r="G21" s="27"/>
      <c r="H21" s="20"/>
      <c r="I21" s="64" t="s">
        <v>24</v>
      </c>
      <c r="J21" s="64"/>
      <c r="K21" s="27">
        <f>K20-L18-L19</f>
        <v>0</v>
      </c>
      <c r="L21" s="27"/>
      <c r="M21" s="20"/>
      <c r="N21" s="45" t="s">
        <v>18</v>
      </c>
      <c r="O21" s="45"/>
      <c r="P21" s="59">
        <f>SUM(((P17*P20)/12))</f>
        <v>0</v>
      </c>
      <c r="Q21" s="60"/>
      <c r="R21" s="20"/>
      <c r="S21" s="1"/>
      <c r="T21" s="16"/>
      <c r="U21" s="16"/>
    </row>
    <row r="22" spans="1:21" x14ac:dyDescent="0.3">
      <c r="A22" s="16"/>
      <c r="B22" s="1"/>
      <c r="C22" s="3"/>
      <c r="D22" s="105"/>
      <c r="E22" s="106"/>
      <c r="F22" s="58" t="s">
        <v>36</v>
      </c>
      <c r="G22" s="58"/>
      <c r="H22" s="22" t="s">
        <v>43</v>
      </c>
      <c r="I22" s="91">
        <f>K21-F21</f>
        <v>0</v>
      </c>
      <c r="J22" s="92"/>
      <c r="K22" s="107"/>
      <c r="L22" s="108"/>
      <c r="M22" s="3"/>
      <c r="N22" s="98" t="s">
        <v>50</v>
      </c>
      <c r="O22" s="98"/>
      <c r="P22" s="98"/>
      <c r="Q22" s="98"/>
      <c r="R22" s="3"/>
      <c r="S22" s="1"/>
      <c r="T22" s="16"/>
      <c r="U22" s="16"/>
    </row>
    <row r="23" spans="1:21" ht="4.8" customHeight="1" x14ac:dyDescent="0.3">
      <c r="A23" s="16"/>
      <c r="B23" s="1"/>
      <c r="C23" s="34"/>
      <c r="D23" s="34"/>
      <c r="E23" s="34"/>
      <c r="F23" s="34"/>
      <c r="G23" s="34"/>
      <c r="H23" s="34"/>
      <c r="I23" s="34"/>
      <c r="J23" s="34"/>
      <c r="K23" s="34"/>
      <c r="L23" s="34"/>
      <c r="M23" s="34"/>
      <c r="N23" s="34"/>
      <c r="O23" s="34"/>
      <c r="P23" s="34"/>
      <c r="Q23" s="34"/>
      <c r="R23" s="34"/>
      <c r="S23" s="1"/>
      <c r="T23" s="16"/>
      <c r="U23" s="16"/>
    </row>
    <row r="24" spans="1:21" x14ac:dyDescent="0.3">
      <c r="A24" s="16"/>
      <c r="B24" s="1"/>
      <c r="C24" s="2"/>
      <c r="D24" s="2"/>
      <c r="E24" s="2"/>
      <c r="F24" s="2"/>
      <c r="G24" s="2"/>
      <c r="H24" s="2"/>
      <c r="I24" s="2"/>
      <c r="J24" s="2"/>
      <c r="K24" s="2"/>
      <c r="L24" s="2"/>
      <c r="M24" s="2"/>
      <c r="N24" s="97"/>
      <c r="O24" s="97"/>
      <c r="P24" s="2"/>
      <c r="Q24" s="2"/>
      <c r="R24" s="2"/>
      <c r="S24" s="1"/>
      <c r="T24" s="16"/>
      <c r="U24" s="16"/>
    </row>
    <row r="25" spans="1:21" ht="4.8" customHeight="1" x14ac:dyDescent="0.3">
      <c r="A25" s="16"/>
      <c r="B25" s="1"/>
      <c r="C25" s="34"/>
      <c r="D25" s="34"/>
      <c r="E25" s="34"/>
      <c r="F25" s="34"/>
      <c r="G25" s="34"/>
      <c r="H25" s="34"/>
      <c r="I25" s="34"/>
      <c r="J25" s="34"/>
      <c r="K25" s="34"/>
      <c r="L25" s="34"/>
      <c r="M25" s="34"/>
      <c r="N25" s="34"/>
      <c r="O25" s="34"/>
      <c r="P25" s="34"/>
      <c r="Q25" s="34"/>
      <c r="R25" s="34"/>
      <c r="S25" s="1"/>
      <c r="T25" s="16"/>
      <c r="U25" s="16"/>
    </row>
    <row r="26" spans="1:21" ht="15.6" x14ac:dyDescent="0.3">
      <c r="A26" s="16"/>
      <c r="B26" s="1"/>
      <c r="C26" s="4"/>
      <c r="D26" s="35" t="s">
        <v>19</v>
      </c>
      <c r="E26" s="35"/>
      <c r="F26" s="35"/>
      <c r="G26" s="35"/>
      <c r="H26" s="35"/>
      <c r="I26" s="35"/>
      <c r="J26" s="35"/>
      <c r="K26" s="35"/>
      <c r="L26" s="35"/>
      <c r="M26" s="4"/>
      <c r="N26" s="35" t="s">
        <v>21</v>
      </c>
      <c r="O26" s="35"/>
      <c r="P26" s="35"/>
      <c r="Q26" s="35"/>
      <c r="R26" s="4"/>
      <c r="S26" s="1"/>
      <c r="T26" s="16"/>
      <c r="U26" s="16"/>
    </row>
    <row r="27" spans="1:21" ht="4.8" customHeight="1" x14ac:dyDescent="0.3">
      <c r="A27" s="16"/>
      <c r="B27" s="1"/>
      <c r="C27" s="34"/>
      <c r="D27" s="34"/>
      <c r="E27" s="34"/>
      <c r="F27" s="34"/>
      <c r="G27" s="34"/>
      <c r="H27" s="34"/>
      <c r="I27" s="34"/>
      <c r="J27" s="34"/>
      <c r="K27" s="34"/>
      <c r="L27" s="34"/>
      <c r="M27" s="34"/>
      <c r="N27" s="34"/>
      <c r="O27" s="34"/>
      <c r="P27" s="34"/>
      <c r="Q27" s="34"/>
      <c r="R27" s="34"/>
      <c r="S27" s="1"/>
      <c r="T27" s="16"/>
      <c r="U27" s="16"/>
    </row>
    <row r="28" spans="1:21" ht="14.4" customHeight="1" x14ac:dyDescent="0.3">
      <c r="A28" s="16"/>
      <c r="B28" s="1"/>
      <c r="C28" s="3"/>
      <c r="D28" s="57" t="s">
        <v>40</v>
      </c>
      <c r="E28" s="57"/>
      <c r="F28" s="57"/>
      <c r="G28" s="57"/>
      <c r="H28" s="3"/>
      <c r="I28" s="57" t="s">
        <v>20</v>
      </c>
      <c r="J28" s="57"/>
      <c r="K28" s="57"/>
      <c r="L28" s="57"/>
      <c r="M28" s="20"/>
      <c r="N28" s="3"/>
      <c r="O28" s="3"/>
      <c r="P28" s="3"/>
      <c r="Q28" s="3"/>
      <c r="R28" s="20"/>
      <c r="S28" s="1"/>
      <c r="T28" s="16"/>
      <c r="U28" s="16"/>
    </row>
    <row r="29" spans="1:21" x14ac:dyDescent="0.3">
      <c r="A29" s="16"/>
      <c r="B29" s="1"/>
      <c r="C29" s="3"/>
      <c r="D29" s="33" t="s">
        <v>52</v>
      </c>
      <c r="E29" s="33"/>
      <c r="F29" s="27">
        <f>IF(P34="No",F18, F18-P29)</f>
        <v>0</v>
      </c>
      <c r="G29" s="28"/>
      <c r="H29" s="20"/>
      <c r="I29" s="33" t="s">
        <v>17</v>
      </c>
      <c r="J29" s="33"/>
      <c r="K29" s="27">
        <f>F17-P17</f>
        <v>0</v>
      </c>
      <c r="L29" s="28"/>
      <c r="M29" s="20"/>
      <c r="N29" s="55" t="s">
        <v>10</v>
      </c>
      <c r="O29" s="55"/>
      <c r="P29" s="46">
        <v>0</v>
      </c>
      <c r="Q29" s="46"/>
      <c r="R29" s="20"/>
      <c r="S29" s="1"/>
      <c r="T29" s="16"/>
      <c r="U29" s="16"/>
    </row>
    <row r="30" spans="1:21" x14ac:dyDescent="0.3">
      <c r="A30" s="16"/>
      <c r="B30" s="1"/>
      <c r="C30" s="3"/>
      <c r="D30" s="33" t="s">
        <v>72</v>
      </c>
      <c r="E30" s="33"/>
      <c r="F30" s="27">
        <f>P21*K17</f>
        <v>0</v>
      </c>
      <c r="G30" s="28"/>
      <c r="H30" s="20"/>
      <c r="I30" s="33" t="s">
        <v>35</v>
      </c>
      <c r="J30" s="33"/>
      <c r="K30" s="27">
        <f>G19</f>
        <v>0</v>
      </c>
      <c r="L30" s="28"/>
      <c r="M30" s="20"/>
      <c r="N30" s="55" t="s">
        <v>11</v>
      </c>
      <c r="O30" s="55"/>
      <c r="P30" s="6">
        <v>0.02</v>
      </c>
      <c r="Q30" s="21">
        <f>P29*P30</f>
        <v>0</v>
      </c>
      <c r="R30" s="20"/>
      <c r="S30" s="1"/>
      <c r="T30" s="16"/>
      <c r="U30" s="16"/>
    </row>
    <row r="31" spans="1:21" x14ac:dyDescent="0.3">
      <c r="A31" s="16"/>
      <c r="B31" s="1"/>
      <c r="C31" s="3"/>
      <c r="D31" s="33" t="s">
        <v>73</v>
      </c>
      <c r="E31" s="33"/>
      <c r="F31" s="27">
        <f>P33*Q31</f>
        <v>0</v>
      </c>
      <c r="G31" s="27"/>
      <c r="H31" s="20"/>
      <c r="I31" s="33" t="s">
        <v>38</v>
      </c>
      <c r="J31" s="33"/>
      <c r="K31" s="27">
        <f>Q18</f>
        <v>0</v>
      </c>
      <c r="L31" s="28"/>
      <c r="M31" s="20"/>
      <c r="N31" s="55" t="s">
        <v>34</v>
      </c>
      <c r="O31" s="55"/>
      <c r="P31" s="6">
        <v>0.12</v>
      </c>
      <c r="Q31" s="14">
        <v>4</v>
      </c>
      <c r="R31" s="20"/>
      <c r="S31" s="1"/>
      <c r="T31" s="16"/>
      <c r="U31" s="16"/>
    </row>
    <row r="32" spans="1:21" x14ac:dyDescent="0.3">
      <c r="A32" s="16"/>
      <c r="B32" s="1"/>
      <c r="C32" s="3"/>
      <c r="D32" s="33" t="s">
        <v>51</v>
      </c>
      <c r="E32" s="33"/>
      <c r="F32" s="27">
        <f>SUM(F30,F31,K31,K32,P19)</f>
        <v>995</v>
      </c>
      <c r="G32" s="28"/>
      <c r="H32" s="20"/>
      <c r="I32" s="33" t="s">
        <v>39</v>
      </c>
      <c r="J32" s="33"/>
      <c r="K32" s="27">
        <f>Q30</f>
        <v>0</v>
      </c>
      <c r="L32" s="28"/>
      <c r="M32" s="20"/>
      <c r="N32" s="55" t="s">
        <v>14</v>
      </c>
      <c r="O32" s="55"/>
      <c r="P32" s="56" t="s">
        <v>32</v>
      </c>
      <c r="Q32" s="56"/>
      <c r="R32" s="20">
        <v>1</v>
      </c>
      <c r="S32" s="1"/>
      <c r="T32" s="16"/>
      <c r="U32" s="16"/>
    </row>
    <row r="33" spans="1:21" x14ac:dyDescent="0.3">
      <c r="A33" s="16"/>
      <c r="B33" s="1"/>
      <c r="C33" s="3"/>
      <c r="D33" s="33" t="s">
        <v>8</v>
      </c>
      <c r="E33" s="33"/>
      <c r="F33" s="27">
        <f>F20</f>
        <v>0</v>
      </c>
      <c r="G33" s="28"/>
      <c r="H33" s="20"/>
      <c r="I33" s="65" t="s">
        <v>82</v>
      </c>
      <c r="J33" s="65"/>
      <c r="K33" s="66">
        <v>0</v>
      </c>
      <c r="L33" s="67"/>
      <c r="M33" s="20"/>
      <c r="N33" s="61" t="s">
        <v>33</v>
      </c>
      <c r="O33" s="61"/>
      <c r="P33" s="62">
        <f>IPMT(P31/12,1, Q31, -P29)</f>
        <v>0</v>
      </c>
      <c r="Q33" s="28"/>
      <c r="R33" s="20"/>
      <c r="S33" s="1"/>
      <c r="T33" s="16"/>
      <c r="U33" s="16"/>
    </row>
    <row r="34" spans="1:21" x14ac:dyDescent="0.3">
      <c r="A34" s="16"/>
      <c r="B34" s="1"/>
      <c r="C34" s="3"/>
      <c r="D34" s="102" t="s">
        <v>53</v>
      </c>
      <c r="E34" s="102"/>
      <c r="F34" s="75">
        <f>SUM(F29,F30,F31,F33)</f>
        <v>0</v>
      </c>
      <c r="G34" s="76"/>
      <c r="H34" s="20"/>
      <c r="I34" s="77" t="s">
        <v>54</v>
      </c>
      <c r="J34" s="77"/>
      <c r="K34" s="58">
        <f>SUM(K29:L33)</f>
        <v>0</v>
      </c>
      <c r="L34" s="78"/>
      <c r="M34" s="20"/>
      <c r="N34" s="33" t="s">
        <v>42</v>
      </c>
      <c r="O34" s="33"/>
      <c r="P34" s="49" t="s">
        <v>71</v>
      </c>
      <c r="Q34" s="49"/>
      <c r="R34" s="20"/>
      <c r="S34" s="1"/>
      <c r="T34" s="16"/>
      <c r="U34" s="16"/>
    </row>
    <row r="35" spans="1:21" x14ac:dyDescent="0.3">
      <c r="A35" s="16"/>
      <c r="B35" s="1"/>
      <c r="C35" s="3"/>
      <c r="D35" s="87"/>
      <c r="E35" s="88"/>
      <c r="F35" s="58" t="s">
        <v>41</v>
      </c>
      <c r="G35" s="58"/>
      <c r="H35" s="23" t="s">
        <v>43</v>
      </c>
      <c r="I35" s="58">
        <f>SUM(F34,K34)</f>
        <v>0</v>
      </c>
      <c r="J35" s="58"/>
      <c r="K35" s="89"/>
      <c r="L35" s="90"/>
      <c r="M35" s="20"/>
      <c r="N35" s="110" t="s">
        <v>49</v>
      </c>
      <c r="O35" s="110"/>
      <c r="P35" s="110"/>
      <c r="Q35" s="110"/>
      <c r="R35" s="20"/>
      <c r="S35" s="1"/>
      <c r="T35" s="16"/>
      <c r="U35" s="16"/>
    </row>
    <row r="36" spans="1:21" ht="4.8" customHeight="1" x14ac:dyDescent="0.3">
      <c r="A36" s="16"/>
      <c r="B36" s="1"/>
      <c r="C36" s="34"/>
      <c r="D36" s="34"/>
      <c r="E36" s="34"/>
      <c r="F36" s="34"/>
      <c r="G36" s="34"/>
      <c r="H36" s="34"/>
      <c r="I36" s="34"/>
      <c r="J36" s="34"/>
      <c r="K36" s="34"/>
      <c r="L36" s="34"/>
      <c r="M36" s="34"/>
      <c r="N36" s="34"/>
      <c r="O36" s="34"/>
      <c r="P36" s="34"/>
      <c r="Q36" s="34"/>
      <c r="R36" s="34"/>
      <c r="S36" s="1"/>
      <c r="T36" s="16"/>
      <c r="U36" s="16"/>
    </row>
    <row r="37" spans="1:21" ht="15.6" x14ac:dyDescent="0.3">
      <c r="A37" s="16"/>
      <c r="B37" s="1"/>
      <c r="C37" s="4"/>
      <c r="D37" s="35" t="s">
        <v>45</v>
      </c>
      <c r="E37" s="35"/>
      <c r="F37" s="35"/>
      <c r="G37" s="35"/>
      <c r="H37" s="35"/>
      <c r="I37" s="35"/>
      <c r="J37" s="35"/>
      <c r="K37" s="35"/>
      <c r="L37" s="35"/>
      <c r="M37" s="4"/>
      <c r="N37" s="35" t="s">
        <v>31</v>
      </c>
      <c r="O37" s="35"/>
      <c r="P37" s="35"/>
      <c r="Q37" s="35"/>
      <c r="R37" s="4"/>
      <c r="S37" s="1"/>
      <c r="T37" s="16"/>
      <c r="U37" s="16"/>
    </row>
    <row r="38" spans="1:21" ht="4.8" customHeight="1" x14ac:dyDescent="0.3">
      <c r="A38" s="16"/>
      <c r="B38" s="1"/>
      <c r="C38" s="4"/>
      <c r="D38" s="11"/>
      <c r="E38" s="11"/>
      <c r="F38" s="11"/>
      <c r="G38" s="11"/>
      <c r="H38" s="11"/>
      <c r="I38" s="11"/>
      <c r="J38" s="11"/>
      <c r="K38" s="11"/>
      <c r="L38" s="11"/>
      <c r="M38" s="4"/>
      <c r="N38" s="11"/>
      <c r="O38" s="11"/>
      <c r="P38" s="11"/>
      <c r="Q38" s="11"/>
      <c r="R38" s="4"/>
      <c r="S38" s="1"/>
      <c r="T38" s="16"/>
      <c r="U38" s="16"/>
    </row>
    <row r="39" spans="1:21" x14ac:dyDescent="0.3">
      <c r="A39" s="16"/>
      <c r="B39" s="1"/>
      <c r="C39" s="4"/>
      <c r="D39" s="57" t="s">
        <v>46</v>
      </c>
      <c r="E39" s="57"/>
      <c r="F39" s="57"/>
      <c r="G39" s="57"/>
      <c r="H39" s="3"/>
      <c r="I39" s="57" t="s">
        <v>77</v>
      </c>
      <c r="J39" s="57"/>
      <c r="K39" s="57"/>
      <c r="L39" s="57"/>
      <c r="M39" s="3"/>
      <c r="N39" s="68" t="s">
        <v>76</v>
      </c>
      <c r="O39" s="68"/>
      <c r="P39" s="46"/>
      <c r="Q39" s="46"/>
      <c r="R39" s="20"/>
      <c r="S39" s="1"/>
      <c r="T39" s="16"/>
      <c r="U39" s="16"/>
    </row>
    <row r="40" spans="1:21" x14ac:dyDescent="0.3">
      <c r="A40" s="16"/>
      <c r="B40" s="1"/>
      <c r="C40" s="20"/>
      <c r="D40" s="33" t="s">
        <v>6</v>
      </c>
      <c r="E40" s="33"/>
      <c r="F40" s="27">
        <f>K20</f>
        <v>0</v>
      </c>
      <c r="G40" s="28"/>
      <c r="H40" s="20"/>
      <c r="I40" s="33" t="s">
        <v>55</v>
      </c>
      <c r="J40" s="33"/>
      <c r="K40" s="96" t="e">
        <f>SUM(P17)/F17</f>
        <v>#DIV/0!</v>
      </c>
      <c r="L40" s="96"/>
      <c r="M40" s="20"/>
      <c r="N40" s="68" t="s">
        <v>25</v>
      </c>
      <c r="O40" s="68"/>
      <c r="P40" s="46"/>
      <c r="Q40" s="46"/>
      <c r="R40" s="20"/>
      <c r="S40" s="1"/>
      <c r="T40" s="16"/>
      <c r="U40" s="16"/>
    </row>
    <row r="41" spans="1:21" x14ac:dyDescent="0.3">
      <c r="A41" s="16"/>
      <c r="B41" s="1"/>
      <c r="C41" s="20"/>
      <c r="D41" s="33" t="s">
        <v>15</v>
      </c>
      <c r="E41" s="33"/>
      <c r="F41" s="27">
        <f>L18</f>
        <v>0</v>
      </c>
      <c r="G41" s="28"/>
      <c r="H41" s="20"/>
      <c r="I41" s="33" t="s">
        <v>61</v>
      </c>
      <c r="J41" s="33"/>
      <c r="K41" s="72" t="e">
        <f>SUM(F17,F18,F46,F47,F50)/K20</f>
        <v>#DIV/0!</v>
      </c>
      <c r="L41" s="72"/>
      <c r="M41" s="20">
        <v>1</v>
      </c>
      <c r="N41" s="68" t="s">
        <v>26</v>
      </c>
      <c r="O41" s="68"/>
      <c r="P41" s="46"/>
      <c r="Q41" s="46"/>
      <c r="R41" s="20"/>
      <c r="S41" s="1"/>
      <c r="T41" s="16"/>
      <c r="U41" s="16"/>
    </row>
    <row r="42" spans="1:21" x14ac:dyDescent="0.3">
      <c r="A42" s="16"/>
      <c r="B42" s="1"/>
      <c r="C42" s="20"/>
      <c r="D42" s="33" t="s">
        <v>74</v>
      </c>
      <c r="E42" s="33"/>
      <c r="F42" s="27">
        <f>L19</f>
        <v>0</v>
      </c>
      <c r="G42" s="28"/>
      <c r="H42" s="20"/>
      <c r="I42" s="33" t="s">
        <v>62</v>
      </c>
      <c r="J42" s="33"/>
      <c r="K42" s="72" t="e">
        <f>IF(K41&lt;69.99%, "Yes", "No")</f>
        <v>#DIV/0!</v>
      </c>
      <c r="L42" s="72"/>
      <c r="M42" s="20"/>
      <c r="N42" s="68" t="s">
        <v>27</v>
      </c>
      <c r="O42" s="68"/>
      <c r="P42" s="46"/>
      <c r="Q42" s="46"/>
      <c r="R42" s="20"/>
      <c r="S42" s="1"/>
      <c r="T42" s="16"/>
      <c r="U42" s="16"/>
    </row>
    <row r="43" spans="1:21" x14ac:dyDescent="0.3">
      <c r="A43" s="16"/>
      <c r="B43" s="1"/>
      <c r="C43" s="20"/>
      <c r="D43" s="33" t="s">
        <v>47</v>
      </c>
      <c r="E43" s="33"/>
      <c r="F43" s="27">
        <f>P17</f>
        <v>0</v>
      </c>
      <c r="G43" s="28"/>
      <c r="H43" s="20"/>
      <c r="I43" s="4" t="s">
        <v>75</v>
      </c>
      <c r="J43" s="24">
        <v>0.75</v>
      </c>
      <c r="K43" s="71">
        <f>J43*K20</f>
        <v>0</v>
      </c>
      <c r="L43" s="71"/>
      <c r="M43" s="20"/>
      <c r="N43" s="68" t="s">
        <v>28</v>
      </c>
      <c r="O43" s="68"/>
      <c r="P43" s="46"/>
      <c r="Q43" s="46"/>
      <c r="R43" s="20"/>
      <c r="S43" s="1"/>
      <c r="T43" s="16"/>
      <c r="U43" s="16"/>
    </row>
    <row r="44" spans="1:21" x14ac:dyDescent="0.3">
      <c r="A44" s="16"/>
      <c r="B44" s="1"/>
      <c r="C44" s="20"/>
      <c r="D44" s="33" t="s">
        <v>48</v>
      </c>
      <c r="E44" s="33"/>
      <c r="F44" s="73">
        <f>P29</f>
        <v>0</v>
      </c>
      <c r="G44" s="74"/>
      <c r="H44" s="20"/>
      <c r="I44" s="33" t="s">
        <v>69</v>
      </c>
      <c r="J44" s="33"/>
      <c r="K44" s="72" t="e">
        <f>(12*K45)/K17</f>
        <v>#DIV/0!</v>
      </c>
      <c r="L44" s="72"/>
      <c r="M44" s="20"/>
      <c r="N44" s="68" t="s">
        <v>29</v>
      </c>
      <c r="O44" s="68"/>
      <c r="P44" s="46"/>
      <c r="Q44" s="46"/>
      <c r="R44" s="20"/>
      <c r="S44" s="1"/>
      <c r="T44" s="16"/>
      <c r="U44" s="16"/>
    </row>
    <row r="45" spans="1:21" x14ac:dyDescent="0.3">
      <c r="A45" s="16"/>
      <c r="B45" s="1"/>
      <c r="C45" s="20"/>
      <c r="D45" s="82" t="s">
        <v>56</v>
      </c>
      <c r="E45" s="82"/>
      <c r="F45" s="83">
        <f>F40-SUM(F41:G44)</f>
        <v>0</v>
      </c>
      <c r="G45" s="84"/>
      <c r="H45" s="20"/>
      <c r="I45" s="33" t="s">
        <v>66</v>
      </c>
      <c r="J45" s="33"/>
      <c r="K45" s="93" t="e">
        <f>F51/I35</f>
        <v>#DIV/0!</v>
      </c>
      <c r="L45" s="94"/>
      <c r="M45" s="20"/>
      <c r="N45" s="68" t="s">
        <v>30</v>
      </c>
      <c r="O45" s="68"/>
      <c r="P45" s="46"/>
      <c r="Q45" s="46"/>
      <c r="R45" s="20"/>
      <c r="S45" s="1"/>
      <c r="T45" s="16"/>
      <c r="U45" s="16"/>
    </row>
    <row r="46" spans="1:21" x14ac:dyDescent="0.3">
      <c r="A46" s="16"/>
      <c r="B46" s="1"/>
      <c r="C46" s="20"/>
      <c r="D46" s="33" t="s">
        <v>64</v>
      </c>
      <c r="E46" s="33"/>
      <c r="F46" s="99">
        <f>SUM(G19,F20)</f>
        <v>0</v>
      </c>
      <c r="G46" s="100"/>
      <c r="H46" s="20"/>
      <c r="I46" s="95" t="s">
        <v>81</v>
      </c>
      <c r="J46" s="57"/>
      <c r="K46" s="57"/>
      <c r="L46" s="57"/>
      <c r="M46" s="20"/>
      <c r="N46" s="68" t="s">
        <v>68</v>
      </c>
      <c r="O46" s="68"/>
      <c r="P46" s="46"/>
      <c r="Q46" s="46"/>
      <c r="R46" s="20"/>
      <c r="S46" s="1"/>
      <c r="T46" s="16"/>
      <c r="U46" s="16"/>
    </row>
    <row r="47" spans="1:21" x14ac:dyDescent="0.3">
      <c r="A47" s="16"/>
      <c r="B47" s="1"/>
      <c r="C47" s="20"/>
      <c r="D47" s="101" t="s">
        <v>65</v>
      </c>
      <c r="E47" s="101"/>
      <c r="F47" s="103">
        <f>F32</f>
        <v>995</v>
      </c>
      <c r="G47" s="104"/>
      <c r="H47" s="20"/>
      <c r="I47" s="29" t="s">
        <v>81</v>
      </c>
      <c r="J47" s="29"/>
      <c r="K47" s="30" t="s">
        <v>81</v>
      </c>
      <c r="L47" s="30"/>
      <c r="M47" s="20"/>
      <c r="N47" s="68" t="s">
        <v>78</v>
      </c>
      <c r="O47" s="68"/>
      <c r="P47" s="46"/>
      <c r="Q47" s="46"/>
      <c r="R47" s="20"/>
      <c r="S47" s="1"/>
      <c r="T47" s="16"/>
      <c r="U47" s="16"/>
    </row>
    <row r="48" spans="1:21" x14ac:dyDescent="0.3">
      <c r="A48" s="16"/>
      <c r="B48" s="1"/>
      <c r="C48" s="20"/>
      <c r="D48" s="33" t="s">
        <v>17</v>
      </c>
      <c r="E48" s="33"/>
      <c r="F48" s="27">
        <f>K29</f>
        <v>0</v>
      </c>
      <c r="G48" s="28"/>
      <c r="H48" s="20"/>
      <c r="I48" s="29" t="s">
        <v>81</v>
      </c>
      <c r="J48" s="29"/>
      <c r="K48" s="30" t="s">
        <v>81</v>
      </c>
      <c r="L48" s="30"/>
      <c r="M48" s="20"/>
      <c r="N48" s="68" t="s">
        <v>79</v>
      </c>
      <c r="O48" s="68"/>
      <c r="P48" s="46"/>
      <c r="Q48" s="46"/>
      <c r="R48" s="20"/>
      <c r="S48" s="1"/>
      <c r="T48" s="16"/>
      <c r="U48" s="16"/>
    </row>
    <row r="49" spans="1:21" x14ac:dyDescent="0.3">
      <c r="A49" s="16"/>
      <c r="B49" s="1"/>
      <c r="C49" s="20"/>
      <c r="D49" s="33" t="s">
        <v>7</v>
      </c>
      <c r="E49" s="33"/>
      <c r="F49" s="27">
        <f>F29</f>
        <v>0</v>
      </c>
      <c r="G49" s="28"/>
      <c r="H49" s="20"/>
      <c r="I49" s="29" t="s">
        <v>81</v>
      </c>
      <c r="J49" s="29"/>
      <c r="K49" s="30" t="s">
        <v>81</v>
      </c>
      <c r="L49" s="30"/>
      <c r="M49" s="20"/>
      <c r="N49" s="68" t="s">
        <v>80</v>
      </c>
      <c r="O49" s="68"/>
      <c r="P49" s="46"/>
      <c r="Q49" s="46"/>
      <c r="R49" s="20"/>
      <c r="S49" s="1"/>
      <c r="T49" s="16"/>
      <c r="U49" s="16"/>
    </row>
    <row r="50" spans="1:21" x14ac:dyDescent="0.3">
      <c r="A50" s="16"/>
      <c r="B50" s="1"/>
      <c r="C50" s="20"/>
      <c r="D50" s="33" t="str">
        <f>I33</f>
        <v>Other</v>
      </c>
      <c r="E50" s="33"/>
      <c r="F50" s="31">
        <f>K33</f>
        <v>0</v>
      </c>
      <c r="G50" s="32"/>
      <c r="H50" s="20"/>
      <c r="I50" s="29" t="s">
        <v>81</v>
      </c>
      <c r="J50" s="29"/>
      <c r="K50" s="30" t="s">
        <v>81</v>
      </c>
      <c r="L50" s="30"/>
      <c r="M50" s="20"/>
      <c r="N50" s="68" t="s">
        <v>80</v>
      </c>
      <c r="O50" s="68"/>
      <c r="P50" s="46"/>
      <c r="Q50" s="46"/>
      <c r="R50" s="20"/>
      <c r="S50" s="1"/>
      <c r="T50" s="16"/>
      <c r="U50" s="16"/>
    </row>
    <row r="51" spans="1:21" ht="15.6" x14ac:dyDescent="0.3">
      <c r="A51" s="16"/>
      <c r="B51" s="1"/>
      <c r="C51" s="20"/>
      <c r="D51" s="109" t="s">
        <v>57</v>
      </c>
      <c r="E51" s="109"/>
      <c r="F51" s="79">
        <f>F45-SUM(F46:G50)</f>
        <v>-995</v>
      </c>
      <c r="G51" s="80"/>
      <c r="H51" s="26"/>
      <c r="I51" s="29" t="s">
        <v>81</v>
      </c>
      <c r="J51" s="29"/>
      <c r="K51" s="30" t="s">
        <v>81</v>
      </c>
      <c r="L51" s="30"/>
      <c r="M51" s="20"/>
      <c r="N51" s="69" t="s">
        <v>23</v>
      </c>
      <c r="O51" s="69"/>
      <c r="P51" s="70">
        <f>SUM(P39:Q50)</f>
        <v>0</v>
      </c>
      <c r="Q51" s="70"/>
      <c r="R51" s="20"/>
      <c r="S51" s="1"/>
      <c r="T51" s="16"/>
      <c r="U51" s="16"/>
    </row>
    <row r="52" spans="1:21" ht="4.8" customHeight="1" x14ac:dyDescent="0.3">
      <c r="A52" s="16"/>
      <c r="B52" s="1"/>
      <c r="C52" s="34"/>
      <c r="D52" s="34"/>
      <c r="E52" s="34"/>
      <c r="F52" s="34"/>
      <c r="G52" s="34"/>
      <c r="H52" s="34"/>
      <c r="I52" s="34"/>
      <c r="J52" s="34"/>
      <c r="K52" s="34"/>
      <c r="L52" s="34"/>
      <c r="M52" s="34"/>
      <c r="N52" s="34"/>
      <c r="O52" s="34"/>
      <c r="P52" s="34"/>
      <c r="Q52" s="34"/>
      <c r="R52" s="34"/>
      <c r="S52" s="1"/>
      <c r="T52" s="16"/>
      <c r="U52" s="16"/>
    </row>
    <row r="53" spans="1:21" ht="14.4" customHeight="1" x14ac:dyDescent="0.3">
      <c r="A53" s="16"/>
      <c r="B53" s="1"/>
      <c r="C53" s="18"/>
      <c r="D53" s="85" t="s">
        <v>58</v>
      </c>
      <c r="E53" s="85"/>
      <c r="F53" s="85"/>
      <c r="G53" s="85"/>
      <c r="H53" s="85"/>
      <c r="I53" s="85"/>
      <c r="J53" s="85"/>
      <c r="K53" s="85"/>
      <c r="L53" s="85"/>
      <c r="M53" s="3"/>
      <c r="N53" s="35" t="s">
        <v>63</v>
      </c>
      <c r="O53" s="35"/>
      <c r="P53" s="35"/>
      <c r="Q53" s="35"/>
      <c r="R53" s="3"/>
      <c r="S53" s="1"/>
      <c r="T53" s="16"/>
      <c r="U53" s="16"/>
    </row>
    <row r="54" spans="1:21" ht="14.4" customHeight="1" x14ac:dyDescent="0.3">
      <c r="A54" s="16"/>
      <c r="B54" s="1"/>
      <c r="C54" s="19">
        <v>1</v>
      </c>
      <c r="D54" s="81" t="s">
        <v>83</v>
      </c>
      <c r="E54" s="81"/>
      <c r="F54" s="81"/>
      <c r="G54" s="81"/>
      <c r="H54" s="81"/>
      <c r="I54" s="81"/>
      <c r="J54" s="81"/>
      <c r="K54" s="81"/>
      <c r="L54" s="81"/>
      <c r="M54" s="20"/>
      <c r="N54" s="28" t="s">
        <v>59</v>
      </c>
      <c r="O54" s="28"/>
      <c r="P54" s="49">
        <v>1050</v>
      </c>
      <c r="Q54" s="49"/>
      <c r="R54" s="20"/>
      <c r="S54" s="1"/>
      <c r="T54" s="16"/>
      <c r="U54" s="16"/>
    </row>
    <row r="55" spans="1:21" ht="14.4" customHeight="1" x14ac:dyDescent="0.3">
      <c r="A55" s="16"/>
      <c r="B55" s="1"/>
      <c r="C55" s="19">
        <v>2</v>
      </c>
      <c r="D55" s="81"/>
      <c r="E55" s="81"/>
      <c r="F55" s="81"/>
      <c r="G55" s="81"/>
      <c r="H55" s="81"/>
      <c r="I55" s="81"/>
      <c r="J55" s="81"/>
      <c r="K55" s="81"/>
      <c r="L55" s="81"/>
      <c r="M55" s="20"/>
      <c r="N55" s="5">
        <v>40</v>
      </c>
      <c r="O55" s="9" t="s">
        <v>60</v>
      </c>
      <c r="P55" s="27">
        <f>P54*N55</f>
        <v>42000</v>
      </c>
      <c r="Q55" s="27"/>
      <c r="R55" s="20"/>
      <c r="S55" s="1"/>
      <c r="T55" s="16"/>
      <c r="U55" s="16"/>
    </row>
    <row r="56" spans="1:21" ht="14.4" customHeight="1" x14ac:dyDescent="0.3">
      <c r="A56" s="16"/>
      <c r="B56" s="1"/>
      <c r="C56" s="19">
        <v>3</v>
      </c>
      <c r="D56" s="81"/>
      <c r="E56" s="81"/>
      <c r="F56" s="81"/>
      <c r="G56" s="81"/>
      <c r="H56" s="81"/>
      <c r="I56" s="81"/>
      <c r="J56" s="81"/>
      <c r="K56" s="81"/>
      <c r="L56" s="81"/>
      <c r="M56" s="20"/>
      <c r="N56" s="5">
        <v>45</v>
      </c>
      <c r="O56" s="9" t="s">
        <v>60</v>
      </c>
      <c r="P56" s="27">
        <f>P54*N56</f>
        <v>47250</v>
      </c>
      <c r="Q56" s="27"/>
      <c r="R56" s="20"/>
      <c r="S56" s="1"/>
      <c r="T56" s="16"/>
      <c r="U56" s="16"/>
    </row>
    <row r="57" spans="1:21" ht="14.4" customHeight="1" x14ac:dyDescent="0.3">
      <c r="A57" s="16"/>
      <c r="B57" s="1"/>
      <c r="C57" s="3">
        <v>4</v>
      </c>
      <c r="D57" s="81"/>
      <c r="E57" s="81"/>
      <c r="F57" s="81"/>
      <c r="G57" s="81"/>
      <c r="H57" s="81"/>
      <c r="I57" s="81"/>
      <c r="J57" s="81"/>
      <c r="K57" s="81"/>
      <c r="L57" s="81"/>
      <c r="M57" s="3"/>
      <c r="N57" s="3"/>
      <c r="O57" s="3"/>
      <c r="P57" s="3"/>
      <c r="Q57" s="3"/>
      <c r="R57" s="3"/>
      <c r="S57" s="1"/>
      <c r="T57" s="16"/>
      <c r="U57" s="16"/>
    </row>
    <row r="58" spans="1:21" ht="14.4" customHeight="1" x14ac:dyDescent="0.3">
      <c r="A58" s="16"/>
      <c r="B58" s="1"/>
      <c r="C58" s="25"/>
      <c r="D58" s="25"/>
      <c r="E58" s="25"/>
      <c r="F58" s="25"/>
      <c r="G58" s="25"/>
      <c r="H58" s="25"/>
      <c r="I58" s="25"/>
      <c r="J58" s="25"/>
      <c r="K58" s="25"/>
      <c r="L58" s="25"/>
      <c r="M58" s="25"/>
      <c r="N58" s="25"/>
      <c r="O58" s="25"/>
      <c r="P58" s="25"/>
      <c r="Q58" s="25"/>
      <c r="R58" s="25"/>
      <c r="S58" s="1"/>
      <c r="T58" s="16"/>
      <c r="U58" s="16"/>
    </row>
    <row r="59" spans="1:21" ht="14.4" customHeight="1" x14ac:dyDescent="0.3">
      <c r="A59" s="16"/>
      <c r="B59" s="1"/>
      <c r="C59" s="86" t="s">
        <v>84</v>
      </c>
      <c r="D59" s="86"/>
      <c r="E59" s="86"/>
      <c r="F59" s="86"/>
      <c r="G59" s="86"/>
      <c r="H59" s="86"/>
      <c r="I59" s="86"/>
      <c r="J59" s="86"/>
      <c r="K59" s="86"/>
      <c r="L59" s="86"/>
      <c r="M59" s="86"/>
      <c r="N59" s="86"/>
      <c r="O59" s="86"/>
      <c r="P59" s="86"/>
      <c r="Q59" s="86"/>
      <c r="R59" s="86"/>
      <c r="S59" s="1"/>
      <c r="T59" s="16"/>
      <c r="U59" s="16"/>
    </row>
    <row r="60" spans="1:21" x14ac:dyDescent="0.3">
      <c r="A60" s="16"/>
      <c r="B60" s="1"/>
      <c r="C60" s="86"/>
      <c r="D60" s="86"/>
      <c r="E60" s="86"/>
      <c r="F60" s="86"/>
      <c r="G60" s="86"/>
      <c r="H60" s="86"/>
      <c r="I60" s="86"/>
      <c r="J60" s="86"/>
      <c r="K60" s="86"/>
      <c r="L60" s="86"/>
      <c r="M60" s="86"/>
      <c r="N60" s="86"/>
      <c r="O60" s="86"/>
      <c r="P60" s="86"/>
      <c r="Q60" s="86"/>
      <c r="R60" s="86"/>
      <c r="S60" s="1"/>
      <c r="T60" s="16"/>
      <c r="U60" s="16"/>
    </row>
    <row r="61" spans="1:21" x14ac:dyDescent="0.3">
      <c r="A61" s="16"/>
      <c r="B61" s="1"/>
      <c r="C61" s="1"/>
      <c r="D61" s="1"/>
      <c r="E61" s="1"/>
      <c r="F61" s="1"/>
      <c r="G61" s="1"/>
      <c r="H61" s="1"/>
      <c r="I61" s="1"/>
      <c r="J61" s="1"/>
      <c r="K61" s="1"/>
      <c r="L61" s="1"/>
      <c r="M61" s="1"/>
      <c r="N61" s="1"/>
      <c r="O61" s="1"/>
      <c r="P61" s="1"/>
      <c r="Q61" s="1"/>
      <c r="R61" s="1"/>
      <c r="S61" s="1"/>
      <c r="T61" s="16"/>
      <c r="U61" s="16"/>
    </row>
    <row r="62" spans="1:21" x14ac:dyDescent="0.3">
      <c r="A62" s="16"/>
      <c r="B62" s="16"/>
      <c r="C62" s="16"/>
      <c r="D62" s="16"/>
      <c r="E62" s="16"/>
      <c r="F62" s="16"/>
      <c r="G62" s="16"/>
      <c r="H62" s="16"/>
      <c r="I62" s="16"/>
      <c r="J62" s="16"/>
      <c r="K62" s="16"/>
      <c r="L62" s="16"/>
      <c r="M62" s="16"/>
      <c r="N62" s="16"/>
      <c r="O62" s="16"/>
      <c r="P62" s="16"/>
      <c r="Q62" s="16"/>
      <c r="R62" s="16"/>
      <c r="S62" s="16"/>
      <c r="T62" s="16"/>
      <c r="U62" s="16"/>
    </row>
  </sheetData>
  <mergeCells count="184">
    <mergeCell ref="F47:G47"/>
    <mergeCell ref="D22:E22"/>
    <mergeCell ref="K22:L22"/>
    <mergeCell ref="I50:J50"/>
    <mergeCell ref="K50:L50"/>
    <mergeCell ref="D51:E51"/>
    <mergeCell ref="K51:L51"/>
    <mergeCell ref="N49:O49"/>
    <mergeCell ref="N50:O50"/>
    <mergeCell ref="I40:J40"/>
    <mergeCell ref="I35:J35"/>
    <mergeCell ref="D39:G39"/>
    <mergeCell ref="I39:L39"/>
    <mergeCell ref="N35:Q35"/>
    <mergeCell ref="D37:L37"/>
    <mergeCell ref="N37:Q37"/>
    <mergeCell ref="C36:R36"/>
    <mergeCell ref="P43:Q43"/>
    <mergeCell ref="P44:Q44"/>
    <mergeCell ref="N39:O39"/>
    <mergeCell ref="N40:O40"/>
    <mergeCell ref="N41:O41"/>
    <mergeCell ref="N42:O42"/>
    <mergeCell ref="D49:E49"/>
    <mergeCell ref="D57:L57"/>
    <mergeCell ref="C59:R60"/>
    <mergeCell ref="D35:E35"/>
    <mergeCell ref="K35:L35"/>
    <mergeCell ref="I22:J22"/>
    <mergeCell ref="I45:J45"/>
    <mergeCell ref="K45:L45"/>
    <mergeCell ref="K48:L48"/>
    <mergeCell ref="I46:L46"/>
    <mergeCell ref="N53:Q53"/>
    <mergeCell ref="N54:O54"/>
    <mergeCell ref="P54:Q54"/>
    <mergeCell ref="P55:Q55"/>
    <mergeCell ref="K40:L40"/>
    <mergeCell ref="I41:J41"/>
    <mergeCell ref="N24:O24"/>
    <mergeCell ref="P34:Q34"/>
    <mergeCell ref="N34:O34"/>
    <mergeCell ref="N22:Q22"/>
    <mergeCell ref="C52:R52"/>
    <mergeCell ref="D46:E46"/>
    <mergeCell ref="F46:G46"/>
    <mergeCell ref="D47:E47"/>
    <mergeCell ref="D34:E34"/>
    <mergeCell ref="F34:G34"/>
    <mergeCell ref="I34:J34"/>
    <mergeCell ref="K34:L34"/>
    <mergeCell ref="F35:G35"/>
    <mergeCell ref="P56:Q56"/>
    <mergeCell ref="D48:E48"/>
    <mergeCell ref="F48:G48"/>
    <mergeCell ref="F51:G51"/>
    <mergeCell ref="I51:J51"/>
    <mergeCell ref="D54:L54"/>
    <mergeCell ref="D45:E45"/>
    <mergeCell ref="F45:G45"/>
    <mergeCell ref="D40:E40"/>
    <mergeCell ref="F40:G40"/>
    <mergeCell ref="D41:E41"/>
    <mergeCell ref="D42:E42"/>
    <mergeCell ref="D55:L55"/>
    <mergeCell ref="D56:L56"/>
    <mergeCell ref="D53:L53"/>
    <mergeCell ref="I42:J42"/>
    <mergeCell ref="I44:J44"/>
    <mergeCell ref="K41:L41"/>
    <mergeCell ref="K42:L42"/>
    <mergeCell ref="P39:Q39"/>
    <mergeCell ref="P40:Q40"/>
    <mergeCell ref="P41:Q41"/>
    <mergeCell ref="P42:Q42"/>
    <mergeCell ref="N43:O43"/>
    <mergeCell ref="K43:L43"/>
    <mergeCell ref="K44:L44"/>
    <mergeCell ref="D43:E43"/>
    <mergeCell ref="F43:G43"/>
    <mergeCell ref="D44:E44"/>
    <mergeCell ref="F44:G44"/>
    <mergeCell ref="F41:G41"/>
    <mergeCell ref="F42:G42"/>
    <mergeCell ref="P45:Q45"/>
    <mergeCell ref="P46:Q46"/>
    <mergeCell ref="N47:O47"/>
    <mergeCell ref="N48:O48"/>
    <mergeCell ref="N51:O51"/>
    <mergeCell ref="P47:Q47"/>
    <mergeCell ref="P48:Q48"/>
    <mergeCell ref="P51:Q51"/>
    <mergeCell ref="N44:O44"/>
    <mergeCell ref="N45:O45"/>
    <mergeCell ref="N46:O46"/>
    <mergeCell ref="P49:Q49"/>
    <mergeCell ref="P50:Q50"/>
    <mergeCell ref="F22:G22"/>
    <mergeCell ref="D28:G28"/>
    <mergeCell ref="C16:R16"/>
    <mergeCell ref="C14:R14"/>
    <mergeCell ref="C23:R23"/>
    <mergeCell ref="N21:O21"/>
    <mergeCell ref="P21:Q21"/>
    <mergeCell ref="N33:O33"/>
    <mergeCell ref="P33:Q33"/>
    <mergeCell ref="D21:E21"/>
    <mergeCell ref="F21:G21"/>
    <mergeCell ref="I21:J21"/>
    <mergeCell ref="K21:L21"/>
    <mergeCell ref="C27:R27"/>
    <mergeCell ref="I32:J32"/>
    <mergeCell ref="I33:J33"/>
    <mergeCell ref="K30:L30"/>
    <mergeCell ref="K31:L31"/>
    <mergeCell ref="K32:L32"/>
    <mergeCell ref="K33:L33"/>
    <mergeCell ref="D33:E33"/>
    <mergeCell ref="F29:G29"/>
    <mergeCell ref="F30:G30"/>
    <mergeCell ref="F31:G31"/>
    <mergeCell ref="F32:G32"/>
    <mergeCell ref="F33:G33"/>
    <mergeCell ref="D26:L26"/>
    <mergeCell ref="C25:R25"/>
    <mergeCell ref="D29:E29"/>
    <mergeCell ref="D30:E30"/>
    <mergeCell ref="D31:E31"/>
    <mergeCell ref="D32:E32"/>
    <mergeCell ref="I29:J29"/>
    <mergeCell ref="K29:L29"/>
    <mergeCell ref="I30:J30"/>
    <mergeCell ref="I31:J31"/>
    <mergeCell ref="N31:O31"/>
    <mergeCell ref="N32:O32"/>
    <mergeCell ref="P29:Q29"/>
    <mergeCell ref="P32:Q32"/>
    <mergeCell ref="N26:Q26"/>
    <mergeCell ref="N29:O29"/>
    <mergeCell ref="N30:O30"/>
    <mergeCell ref="I28:L28"/>
    <mergeCell ref="P19:Q19"/>
    <mergeCell ref="P20:Q20"/>
    <mergeCell ref="C2:R6"/>
    <mergeCell ref="I17:J17"/>
    <mergeCell ref="I18:J18"/>
    <mergeCell ref="I19:J19"/>
    <mergeCell ref="I20:J20"/>
    <mergeCell ref="K17:L17"/>
    <mergeCell ref="K20:L20"/>
    <mergeCell ref="D17:E17"/>
    <mergeCell ref="D18:E18"/>
    <mergeCell ref="D19:E19"/>
    <mergeCell ref="D20:E20"/>
    <mergeCell ref="F17:G17"/>
    <mergeCell ref="F18:G18"/>
    <mergeCell ref="F20:G20"/>
    <mergeCell ref="K11:L11"/>
    <mergeCell ref="M10:Q10"/>
    <mergeCell ref="M11:Q11"/>
    <mergeCell ref="F49:G49"/>
    <mergeCell ref="I47:J47"/>
    <mergeCell ref="K47:L47"/>
    <mergeCell ref="I48:J48"/>
    <mergeCell ref="I49:J49"/>
    <mergeCell ref="K49:L49"/>
    <mergeCell ref="F50:G50"/>
    <mergeCell ref="D50:E50"/>
    <mergeCell ref="C7:R7"/>
    <mergeCell ref="C12:R12"/>
    <mergeCell ref="N15:Q15"/>
    <mergeCell ref="D15:L15"/>
    <mergeCell ref="D8:E9"/>
    <mergeCell ref="D10:E11"/>
    <mergeCell ref="F8:J9"/>
    <mergeCell ref="F10:J11"/>
    <mergeCell ref="K8:L9"/>
    <mergeCell ref="M8:Q9"/>
    <mergeCell ref="K10:L10"/>
    <mergeCell ref="N17:O17"/>
    <mergeCell ref="N18:O18"/>
    <mergeCell ref="N19:O19"/>
    <mergeCell ref="N20:O20"/>
    <mergeCell ref="P17:Q17"/>
  </mergeCells>
  <dataValidations count="3">
    <dataValidation type="list" allowBlank="1" showInputMessage="1" showErrorMessage="1" sqref="F10:J11" xr:uid="{516422B1-1BEB-4633-95A7-243460F0614B}">
      <formula1>"Fix and Flip, BRRRR / HOLD"</formula1>
    </dataValidation>
    <dataValidation type="list" allowBlank="1" showInputMessage="1" showErrorMessage="1" sqref="P32:Q32" xr:uid="{54FC592C-297F-4349-B901-5444B80A7E8C}">
      <formula1>"Interest-Only, Amortizing"</formula1>
    </dataValidation>
    <dataValidation type="list" allowBlank="1" showInputMessage="1" showErrorMessage="1" sqref="P34:Q34" xr:uid="{143055E5-0B37-4495-BB48-FBA4DA62A9A5}">
      <formula1>"Yes, No"</formula1>
    </dataValidation>
  </dataValidations>
  <pageMargins left="0.25" right="0.25" top="0.75" bottom="0.75" header="0.3" footer="0.3"/>
  <pageSetup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Carlson</dc:creator>
  <cp:lastModifiedBy>Cory Carlson</cp:lastModifiedBy>
  <cp:lastPrinted>2023-09-11T16:09:02Z</cp:lastPrinted>
  <dcterms:created xsi:type="dcterms:W3CDTF">2023-09-06T19:15:08Z</dcterms:created>
  <dcterms:modified xsi:type="dcterms:W3CDTF">2025-07-31T14:10:03Z</dcterms:modified>
</cp:coreProperties>
</file>