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ysticfibrosis1.sharepoint.com/sites/NationalEvents/Walk Collaboration/Walk 2026/Resources (WC)/"/>
    </mc:Choice>
  </mc:AlternateContent>
  <xr:revisionPtr revIDLastSave="96" documentId="13_ncr:1_{732B2838-F432-4F61-B9C7-EC776B9475F2}" xr6:coauthVersionLast="47" xr6:coauthVersionMax="47" xr10:uidLastSave="{992248B0-2B99-4DC0-B10D-0EC14858E013}"/>
  <bookViews>
    <workbookView xWindow="-120" yWindow="-120" windowWidth="29040" windowHeight="15720" xr2:uid="{73FE83C6-3053-44DE-BE0F-35B45B4BD100}"/>
  </bookViews>
  <sheets>
    <sheet name="New_Expense Claim Form" sheetId="4" r:id="rId1"/>
    <sheet name="List" sheetId="6" state="hidden" r:id="rId2"/>
  </sheets>
  <externalReferences>
    <externalReference r:id="rId3"/>
    <externalReference r:id="rId4"/>
    <externalReference r:id="rId5"/>
    <externalReference r:id="rId6"/>
  </externalReferences>
  <definedNames>
    <definedName name="COA">#REF!</definedName>
    <definedName name="Coupon">'[1]Bond Calc'!$E$5</definedName>
    <definedName name="Issue_Dt">'[1]Bond Calc'!$F$5</definedName>
    <definedName name="Journal_Detail_Optional_Fields">[2]Journal_Detail_Optional_Fields!$A$1:$U$1</definedName>
    <definedName name="Journal_Details">[2]Journal_Details!$A$1:$J$10</definedName>
    <definedName name="Journal_Entries">'[3]Journal Entries'!$B$4:$K$36</definedName>
    <definedName name="Journal_Headers">[2]Journal_Headers!$B$1:$H$2</definedName>
    <definedName name="Last_Entry">'[2]INPUT - JE'!#REF!</definedName>
    <definedName name="Mat_Dt">'[1]Bond Calc'!$G$5</definedName>
    <definedName name="Par">'[1]Bond Calc'!$D$5</definedName>
    <definedName name="PdInYear">'[4]Page 3'!#REF!</definedName>
    <definedName name="PeriodsInYear">#REF!</definedName>
    <definedName name="_xlnm.Print_Area" localSheetId="0">'New_Expense Claim Form'!$A$1:$P$35</definedName>
    <definedName name="Spec">#REF!</definedName>
    <definedName name="Yield">'[1]Bond Calc'!$H$5</definedName>
    <definedName name="Yrs">'[1]Bond Calc'!#REF!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4" l="1"/>
  <c r="K19" i="4"/>
  <c r="K28" i="4" s="1"/>
  <c r="K20" i="4"/>
  <c r="N28" i="4"/>
  <c r="M28" i="4"/>
  <c r="J28" i="4"/>
  <c r="I28" i="4"/>
  <c r="K27" i="4"/>
  <c r="L27" i="4" s="1"/>
  <c r="K26" i="4"/>
  <c r="L26" i="4" s="1"/>
  <c r="K25" i="4"/>
  <c r="L25" i="4" s="1"/>
  <c r="K24" i="4"/>
  <c r="L24" i="4" s="1"/>
  <c r="K23" i="4"/>
  <c r="L23" i="4" s="1"/>
  <c r="K22" i="4"/>
  <c r="L22" i="4" s="1"/>
  <c r="K21" i="4"/>
  <c r="L21" i="4" s="1"/>
  <c r="L20" i="4"/>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2" i="6"/>
  <c r="H3" i="6"/>
  <c r="H4" i="6"/>
  <c r="H5" i="6"/>
  <c r="H6" i="6"/>
  <c r="H7" i="6"/>
  <c r="H8" i="6"/>
  <c r="H9" i="6"/>
  <c r="H10" i="6"/>
  <c r="H11" i="6"/>
  <c r="H12" i="6"/>
  <c r="H13" i="6"/>
  <c r="H14" i="6"/>
  <c r="H15" i="6"/>
  <c r="H16" i="6"/>
  <c r="H17" i="6"/>
  <c r="H18" i="6"/>
  <c r="H19" i="6"/>
  <c r="H20" i="6"/>
  <c r="H21" i="6"/>
  <c r="H22" i="6"/>
  <c r="H23" i="6"/>
  <c r="H24" i="6"/>
  <c r="H2"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2" i="6"/>
  <c r="L28" i="4" l="1"/>
  <c r="L8" i="4" s="1"/>
  <c r="L11" i="4" s="1"/>
  <c r="L12" i="4" s="1"/>
</calcChain>
</file>

<file path=xl/sharedStrings.xml><?xml version="1.0" encoding="utf-8"?>
<sst xmlns="http://schemas.openxmlformats.org/spreadsheetml/2006/main" count="362" uniqueCount="320">
  <si>
    <t>20 Eglinton Ave W, Suite 1305</t>
  </si>
  <si>
    <t>Toronto, Ontario M4R 1K8</t>
  </si>
  <si>
    <t>Total Claim</t>
  </si>
  <si>
    <t>Name</t>
  </si>
  <si>
    <t>Less Advance</t>
  </si>
  <si>
    <t>Less Amount Donated Back</t>
  </si>
  <si>
    <t>Amount Payable</t>
  </si>
  <si>
    <t>Amount Due</t>
  </si>
  <si>
    <t>Date</t>
  </si>
  <si>
    <t>Private Vehicle</t>
  </si>
  <si>
    <t>OFFICE USE ONLY</t>
  </si>
  <si>
    <t>Merchant ID</t>
  </si>
  <si>
    <t>Details</t>
  </si>
  <si>
    <t>Item ID</t>
  </si>
  <si>
    <t>Location</t>
  </si>
  <si>
    <t>Department</t>
  </si>
  <si>
    <t>Project code</t>
  </si>
  <si>
    <t>Tax Schedule</t>
  </si>
  <si>
    <t>Amount</t>
  </si>
  <si>
    <t xml:space="preserve">Amount </t>
  </si>
  <si>
    <t>Taxes</t>
  </si>
  <si>
    <t>Name of Merchant</t>
  </si>
  <si>
    <t xml:space="preserve">Description of the expense </t>
  </si>
  <si>
    <t>Pick an account</t>
  </si>
  <si>
    <t>Staff location</t>
  </si>
  <si>
    <t>Pick a dept</t>
  </si>
  <si>
    <t>Pick a Project code</t>
  </si>
  <si>
    <t>Where expense occurred</t>
  </si>
  <si>
    <t>KM</t>
  </si>
  <si>
    <t>$</t>
  </si>
  <si>
    <t>Federal</t>
  </si>
  <si>
    <t>Provincial</t>
  </si>
  <si>
    <t>NAT</t>
  </si>
  <si>
    <t>Ontario</t>
  </si>
  <si>
    <t>TOTALS</t>
  </si>
  <si>
    <t>I hereby certify that the above claim is accurate in all respects and that the expenditures were legitimately incurred in the course of conducting official business on behalf of Cystic Fibrosis Canada. The attached receipts are provided as supporting documentation for these expenditures. I further affirm that all expenses claimed comply with the financial policies and procedures of Cystic Fibrosis Canada, and that no personal expenses are included in this submission.</t>
  </si>
  <si>
    <t>SIGNATURE:</t>
  </si>
  <si>
    <t>DATE:</t>
  </si>
  <si>
    <t>Natural Code</t>
  </si>
  <si>
    <t>Natural Account</t>
  </si>
  <si>
    <t>New natural code</t>
  </si>
  <si>
    <t>LocationID</t>
  </si>
  <si>
    <t>Department Codes</t>
  </si>
  <si>
    <t>New dept code</t>
  </si>
  <si>
    <t>Project Code</t>
  </si>
  <si>
    <t>Project</t>
  </si>
  <si>
    <t>New Project code</t>
  </si>
  <si>
    <t>Activity Code</t>
  </si>
  <si>
    <t>Activity</t>
  </si>
  <si>
    <t>Incoming Grants</t>
  </si>
  <si>
    <t>National</t>
  </si>
  <si>
    <t>Executive Office</t>
  </si>
  <si>
    <t>WLK</t>
  </si>
  <si>
    <t>Walk</t>
  </si>
  <si>
    <t>MID</t>
  </si>
  <si>
    <t>Mid-level</t>
  </si>
  <si>
    <t>40200</t>
  </si>
  <si>
    <t>Fundraising Revenue</t>
  </si>
  <si>
    <t>BC</t>
  </si>
  <si>
    <t>British Columbia</t>
  </si>
  <si>
    <t>Governance</t>
  </si>
  <si>
    <t>CMK</t>
  </si>
  <si>
    <t>Changemakers</t>
  </si>
  <si>
    <t>MDMO</t>
  </si>
  <si>
    <t>Monthly</t>
  </si>
  <si>
    <t>Investment Income</t>
  </si>
  <si>
    <t>AB</t>
  </si>
  <si>
    <t>Alberta</t>
  </si>
  <si>
    <t>Operations</t>
  </si>
  <si>
    <t>GAL</t>
  </si>
  <si>
    <t>Galas</t>
  </si>
  <si>
    <t>MDDS</t>
  </si>
  <si>
    <t>Digital solicitations</t>
  </si>
  <si>
    <t>Other Revenue</t>
  </si>
  <si>
    <t>MB</t>
  </si>
  <si>
    <t>Manitoba</t>
  </si>
  <si>
    <t>People &amp; Culture</t>
  </si>
  <si>
    <t>65RO</t>
  </si>
  <si>
    <t>65 Roses</t>
  </si>
  <si>
    <t>MDSO</t>
  </si>
  <si>
    <t>Solicitation</t>
  </si>
  <si>
    <t>50000</t>
  </si>
  <si>
    <t>Grant Expense</t>
  </si>
  <si>
    <t>NB</t>
  </si>
  <si>
    <t>New Brunswick</t>
  </si>
  <si>
    <t>Finance</t>
  </si>
  <si>
    <t>FUSN</t>
  </si>
  <si>
    <t>Fusion</t>
  </si>
  <si>
    <t>MD3P</t>
  </si>
  <si>
    <t>Third-party platforms</t>
  </si>
  <si>
    <t>Gaming Cost</t>
  </si>
  <si>
    <t>NL</t>
  </si>
  <si>
    <t>Newfoundland and Labrador</t>
  </si>
  <si>
    <t>Information Technology</t>
  </si>
  <si>
    <t>Cause Marketing</t>
  </si>
  <si>
    <t>MDST</t>
  </si>
  <si>
    <t>Stewardship</t>
  </si>
  <si>
    <t>Fundraising Expense</t>
  </si>
  <si>
    <t>NS</t>
  </si>
  <si>
    <t>Nova Scotia</t>
  </si>
  <si>
    <t>Data Insights &amp; Digital Solutions</t>
  </si>
  <si>
    <t>GUP</t>
  </si>
  <si>
    <t>GearUp</t>
  </si>
  <si>
    <t>MDWB</t>
  </si>
  <si>
    <t>General Website</t>
  </si>
  <si>
    <t>60030</t>
  </si>
  <si>
    <t>Honoraria &amp; Stipends</t>
  </si>
  <si>
    <t>ON</t>
  </si>
  <si>
    <t>Business Operations Systems</t>
  </si>
  <si>
    <t>O3P</t>
  </si>
  <si>
    <t>Other 3rd Party</t>
  </si>
  <si>
    <t>MAJ</t>
  </si>
  <si>
    <t>Major</t>
  </si>
  <si>
    <t>Prince Edward Island</t>
  </si>
  <si>
    <t>60050</t>
  </si>
  <si>
    <t>Contract &amp; Temp. Agency</t>
  </si>
  <si>
    <t>PE</t>
  </si>
  <si>
    <t>Fund Development</t>
  </si>
  <si>
    <t>FAOF</t>
  </si>
  <si>
    <t>Face-off</t>
  </si>
  <si>
    <t>MJMO</t>
  </si>
  <si>
    <t>Quebec</t>
  </si>
  <si>
    <t>60130</t>
  </si>
  <si>
    <t>Professional Development</t>
  </si>
  <si>
    <t>QC</t>
  </si>
  <si>
    <t>Individual Giving</t>
  </si>
  <si>
    <t>GOLF</t>
  </si>
  <si>
    <t>Golf</t>
  </si>
  <si>
    <t>MJDS</t>
  </si>
  <si>
    <t>Saskatchewan</t>
  </si>
  <si>
    <t>60140</t>
  </si>
  <si>
    <t>Professional Dues</t>
  </si>
  <si>
    <t>SK</t>
  </si>
  <si>
    <t>Corporate Giving</t>
  </si>
  <si>
    <t>SHIN</t>
  </si>
  <si>
    <t>Shinerama</t>
  </si>
  <si>
    <t>MJSO</t>
  </si>
  <si>
    <t>Outside Canada</t>
  </si>
  <si>
    <t>Corporate Sponsors</t>
  </si>
  <si>
    <t>NW</t>
  </si>
  <si>
    <t>Northwest Territories</t>
  </si>
  <si>
    <t>Planned Giving</t>
  </si>
  <si>
    <t>GAM</t>
  </si>
  <si>
    <t>Gaming</t>
  </si>
  <si>
    <t>MJ3D</t>
  </si>
  <si>
    <t>Digital Advertising</t>
  </si>
  <si>
    <t>NT</t>
  </si>
  <si>
    <t>Nunavut</t>
  </si>
  <si>
    <t>Events</t>
  </si>
  <si>
    <t>RAFF</t>
  </si>
  <si>
    <t>Raffle</t>
  </si>
  <si>
    <t>MJST</t>
  </si>
  <si>
    <t>Marketing Materials</t>
  </si>
  <si>
    <t>YK</t>
  </si>
  <si>
    <t>Yukon</t>
  </si>
  <si>
    <t>Marketing &amp; Communications</t>
  </si>
  <si>
    <t>BING</t>
  </si>
  <si>
    <t>Bingo</t>
  </si>
  <si>
    <t>MJWB</t>
  </si>
  <si>
    <t>Communications</t>
  </si>
  <si>
    <t>CASI</t>
  </si>
  <si>
    <t>Casino</t>
  </si>
  <si>
    <t>ANN</t>
  </si>
  <si>
    <t>Annual</t>
  </si>
  <si>
    <t>Branded Merchandise</t>
  </si>
  <si>
    <t>Engagement</t>
  </si>
  <si>
    <t>BCDA</t>
  </si>
  <si>
    <t>BC Direct Access</t>
  </si>
  <si>
    <t>AN3P</t>
  </si>
  <si>
    <t>Vendor support/execution</t>
  </si>
  <si>
    <t>Mission</t>
  </si>
  <si>
    <t>GENE</t>
  </si>
  <si>
    <t>General</t>
  </si>
  <si>
    <t>ANTB</t>
  </si>
  <si>
    <t>Tribute</t>
  </si>
  <si>
    <t>Venue</t>
  </si>
  <si>
    <t>Research</t>
  </si>
  <si>
    <t>ONNV</t>
  </si>
  <si>
    <t>Ontario Nevada</t>
  </si>
  <si>
    <t>ANMO</t>
  </si>
  <si>
    <t>Awards</t>
  </si>
  <si>
    <t>Clinical Trials Network- CTN</t>
  </si>
  <si>
    <t>KIN</t>
  </si>
  <si>
    <t>ANDM</t>
  </si>
  <si>
    <t>Direct Mail (House)</t>
  </si>
  <si>
    <t>Entertainment</t>
  </si>
  <si>
    <t>Registry</t>
  </si>
  <si>
    <t>AWD</t>
  </si>
  <si>
    <t>ANDM2</t>
  </si>
  <si>
    <t>Direct Mail (Acquisition)</t>
  </si>
  <si>
    <t>Equipment Rental &amp; Maintenance</t>
  </si>
  <si>
    <t>Healthcare</t>
  </si>
  <si>
    <t>STTV</t>
  </si>
  <si>
    <t>Student Travel</t>
  </si>
  <si>
    <t>ANST</t>
  </si>
  <si>
    <t>Incidentals</t>
  </si>
  <si>
    <t>Advocacy</t>
  </si>
  <si>
    <t>VOLU</t>
  </si>
  <si>
    <t>Volunteer</t>
  </si>
  <si>
    <t>ANWB</t>
  </si>
  <si>
    <t>Business Reply Mail</t>
  </si>
  <si>
    <t>Support/Connections</t>
  </si>
  <si>
    <t>COMM</t>
  </si>
  <si>
    <t>Community</t>
  </si>
  <si>
    <t>ROY</t>
  </si>
  <si>
    <t>Royalties</t>
  </si>
  <si>
    <t>Bank Charges</t>
  </si>
  <si>
    <t>CLIN</t>
  </si>
  <si>
    <t>Clinicians</t>
  </si>
  <si>
    <t>LEX</t>
  </si>
  <si>
    <t>List Exchange</t>
  </si>
  <si>
    <t>Credit Card Fees</t>
  </si>
  <si>
    <t>LTAY</t>
  </si>
  <si>
    <t>Louise Taylor</t>
  </si>
  <si>
    <t>MCO</t>
  </si>
  <si>
    <t>Professional Fees - Consultants</t>
  </si>
  <si>
    <t>IGR</t>
  </si>
  <si>
    <t>Professional Fees - Audit</t>
  </si>
  <si>
    <t>CTN</t>
  </si>
  <si>
    <t>Clinical Trials Network</t>
  </si>
  <si>
    <t>Professional Fees - IT</t>
  </si>
  <si>
    <t>PRBR</t>
  </si>
  <si>
    <t>UK Trust/Project Breathe</t>
  </si>
  <si>
    <t>Professional Fees - Legal</t>
  </si>
  <si>
    <t>COFC</t>
  </si>
  <si>
    <t>Circle of Care</t>
  </si>
  <si>
    <t>Professional Fees - Translation</t>
  </si>
  <si>
    <t>RGR</t>
  </si>
  <si>
    <t>Research Grants</t>
  </si>
  <si>
    <t>Recruitment</t>
  </si>
  <si>
    <t>RGR1</t>
  </si>
  <si>
    <t>Early Career Investigator</t>
  </si>
  <si>
    <t>Patient Research Expense</t>
  </si>
  <si>
    <t>RGR2</t>
  </si>
  <si>
    <t>Initial</t>
  </si>
  <si>
    <t>IT - Equipment</t>
  </si>
  <si>
    <t>RGR3</t>
  </si>
  <si>
    <t>Fellowship</t>
  </si>
  <si>
    <t>IT - Service/Systems</t>
  </si>
  <si>
    <t>RGR4</t>
  </si>
  <si>
    <t>Studentship</t>
  </si>
  <si>
    <t>IT - Telecommunications</t>
  </si>
  <si>
    <t>RGR5</t>
  </si>
  <si>
    <t>Partnered/Co-funded</t>
  </si>
  <si>
    <t>IT - Website</t>
  </si>
  <si>
    <t>RGR6</t>
  </si>
  <si>
    <t>Seed</t>
  </si>
  <si>
    <t>Transportation</t>
  </si>
  <si>
    <t>RGR7</t>
  </si>
  <si>
    <t>Team</t>
  </si>
  <si>
    <t>Lodging</t>
  </si>
  <si>
    <t>RGR8</t>
  </si>
  <si>
    <t>Targeted Research</t>
  </si>
  <si>
    <t>Meals</t>
  </si>
  <si>
    <t>RGR9</t>
  </si>
  <si>
    <t>CIHR Partnership</t>
  </si>
  <si>
    <t>Parking</t>
  </si>
  <si>
    <t>HGR</t>
  </si>
  <si>
    <t>Healthcare Grants</t>
  </si>
  <si>
    <t>Memberships</t>
  </si>
  <si>
    <t>HGR1</t>
  </si>
  <si>
    <t>Travel</t>
  </si>
  <si>
    <t>Rent</t>
  </si>
  <si>
    <t>HGR2</t>
  </si>
  <si>
    <t>KE/Innovation</t>
  </si>
  <si>
    <t>Warehouse &amp; Storage</t>
  </si>
  <si>
    <t>HGR3</t>
  </si>
  <si>
    <t xml:space="preserve">Transplant Centre Incentive </t>
  </si>
  <si>
    <t>Insurance - P&amp;E</t>
  </si>
  <si>
    <t>HGR4</t>
  </si>
  <si>
    <t>B. Cepacia Referral Laboratory</t>
  </si>
  <si>
    <t>Office Supplies</t>
  </si>
  <si>
    <t>HGR5</t>
  </si>
  <si>
    <t>Clinical Fellowship</t>
  </si>
  <si>
    <t>Postage &amp; Courier</t>
  </si>
  <si>
    <t>HGR6</t>
  </si>
  <si>
    <t>Clinical Travel</t>
  </si>
  <si>
    <t>Minor Equipment</t>
  </si>
  <si>
    <t>HGR7</t>
  </si>
  <si>
    <t xml:space="preserve">Co-Funded </t>
  </si>
  <si>
    <t>Maintenance</t>
  </si>
  <si>
    <t>RGS</t>
  </si>
  <si>
    <t>Registry Grants</t>
  </si>
  <si>
    <t>Miscellaneous Expenses</t>
  </si>
  <si>
    <t>RGS1</t>
  </si>
  <si>
    <t>Clinic Incentive</t>
  </si>
  <si>
    <t>CON</t>
  </si>
  <si>
    <t>Conferences</t>
  </si>
  <si>
    <t>BKAW</t>
  </si>
  <si>
    <t>Broken Arrow</t>
  </si>
  <si>
    <t>NACF</t>
  </si>
  <si>
    <t xml:space="preserve">North American CF </t>
  </si>
  <si>
    <t>EUCF</t>
  </si>
  <si>
    <t>European CF Conference</t>
  </si>
  <si>
    <t>CACF</t>
  </si>
  <si>
    <t>Canadian CF</t>
  </si>
  <si>
    <t>SPJ</t>
  </si>
  <si>
    <t>Strategic projects</t>
  </si>
  <si>
    <t>MEHE</t>
  </si>
  <si>
    <t>Mental Health</t>
  </si>
  <si>
    <t>REG</t>
  </si>
  <si>
    <t>CIGR</t>
  </si>
  <si>
    <t>Clinic Incentive Grant</t>
  </si>
  <si>
    <t>DARQ</t>
  </si>
  <si>
    <t>Data Requests</t>
  </si>
  <si>
    <t>ANDR</t>
  </si>
  <si>
    <t>Annual Data Report</t>
  </si>
  <si>
    <t>GRL</t>
  </si>
  <si>
    <t>Government Relations</t>
  </si>
  <si>
    <t>3AD</t>
  </si>
  <si>
    <t>Third Party Advertiser</t>
  </si>
  <si>
    <t>DVS</t>
  </si>
  <si>
    <t>Development of standards</t>
  </si>
  <si>
    <t>Adress</t>
  </si>
  <si>
    <t>Email</t>
  </si>
  <si>
    <t>Role</t>
  </si>
  <si>
    <t>Walk Location</t>
  </si>
  <si>
    <t>60260 Venue</t>
  </si>
  <si>
    <t>Total</t>
  </si>
  <si>
    <t>on receipt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</si>
</sst>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s\t\a\nd\a\rd"/>
  </numFmts>
  <fonts count="11" x14ac:knownFonts="1">
    <font>
      <sz val="10"/>
      <name val="Arial"/>
    </font>
    <font>
      <sz val="10"/>
      <name val="Arial"/>
      <family val="2"/>
    </font>
    <font>
      <sz val="12"/>
      <name val="Aptos"/>
      <family val="2"/>
    </font>
    <font>
      <b/>
      <sz val="12"/>
      <name val="Aptos"/>
      <family val="2"/>
    </font>
    <font>
      <b/>
      <sz val="20"/>
      <name val="Aptos"/>
      <family val="2"/>
    </font>
    <font>
      <b/>
      <sz val="12"/>
      <color rgb="FF424242"/>
      <name val="Aptos"/>
      <family val="2"/>
    </font>
    <font>
      <sz val="10"/>
      <name val="Arial"/>
      <family val="2"/>
    </font>
    <font>
      <b/>
      <sz val="10"/>
      <name val="Arial"/>
      <family val="2"/>
    </font>
    <font>
      <sz val="8"/>
      <name val="Arial"/>
      <family val="2"/>
    </font>
    <font>
      <b/>
      <strike/>
      <sz val="12"/>
      <name val="Aptos"/>
      <family val="2"/>
    </font>
    <font>
      <strike/>
      <sz val="12"/>
      <name val="Aptos"/>
      <family val="2"/>
    </font>
  </fonts>
  <fills count="10">
    <fill>
      <patternFill patternType="none"/>
    </fill>
    <fill>
      <patternFill patternType="gray125"/>
    </fill>
    <fill>
      <patternFill patternType="solid">
        <fgColor theme="8" tint="0.39997558519241921"/>
        <bgColor indexed="64"/>
      </patternFill>
    </fill>
    <fill>
      <patternFill patternType="solid">
        <fgColor rgb="FF00EA6A"/>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7">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rgb="FF000000"/>
      </left>
      <right style="thin">
        <color indexed="64"/>
      </right>
      <top style="medium">
        <color rgb="FF000000"/>
      </top>
      <bottom style="thin">
        <color indexed="64"/>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right/>
      <top style="medium">
        <color rgb="FF000000"/>
      </top>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style="thin">
        <color indexed="64"/>
      </top>
      <bottom style="medium">
        <color rgb="FF000000"/>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medium">
        <color rgb="FF000000"/>
      </bottom>
      <diagonal style="thin">
        <color indexed="64"/>
      </diagonal>
    </border>
    <border diagonalUp="1">
      <left style="thin">
        <color indexed="64"/>
      </left>
      <right style="thin">
        <color indexed="64"/>
      </right>
      <top style="thin">
        <color indexed="64"/>
      </top>
      <bottom style="medium">
        <color rgb="FF000000"/>
      </bottom>
      <diagonal style="thin">
        <color indexed="64"/>
      </diagonal>
    </border>
    <border>
      <left style="thin">
        <color indexed="64"/>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111">
    <xf numFmtId="0" fontId="0" fillId="0" borderId="0" xfId="0"/>
    <xf numFmtId="15" fontId="2" fillId="0" borderId="0" xfId="0" applyNumberFormat="1" applyFont="1"/>
    <xf numFmtId="0" fontId="2" fillId="0" borderId="0" xfId="0" applyFont="1"/>
    <xf numFmtId="44" fontId="2" fillId="0" borderId="0" xfId="2" applyFont="1"/>
    <xf numFmtId="0" fontId="2" fillId="0" borderId="0" xfId="0" applyFont="1" applyAlignment="1">
      <alignment horizontal="center"/>
    </xf>
    <xf numFmtId="0" fontId="2" fillId="0" borderId="3" xfId="0" applyFont="1" applyBorder="1"/>
    <xf numFmtId="0" fontId="2" fillId="0" borderId="4" xfId="0" applyFont="1" applyBorder="1"/>
    <xf numFmtId="15" fontId="2" fillId="0" borderId="0" xfId="0" applyNumberFormat="1" applyFont="1" applyAlignment="1">
      <alignment horizontal="center"/>
    </xf>
    <xf numFmtId="44" fontId="2" fillId="0" borderId="0" xfId="2" applyFont="1" applyFill="1"/>
    <xf numFmtId="0" fontId="5" fillId="0" borderId="0" xfId="0" applyFont="1" applyAlignment="1">
      <alignment vertical="center"/>
    </xf>
    <xf numFmtId="0" fontId="3" fillId="0" borderId="0" xfId="0" applyFont="1" applyAlignment="1">
      <alignment horizontal="right" indent="1"/>
    </xf>
    <xf numFmtId="44" fontId="3" fillId="0" borderId="0" xfId="0" applyNumberFormat="1" applyFont="1"/>
    <xf numFmtId="0" fontId="2" fillId="0" borderId="0" xfId="0" applyFont="1" applyAlignment="1">
      <alignment horizontal="right" indent="1"/>
    </xf>
    <xf numFmtId="15" fontId="3" fillId="0" borderId="9" xfId="0" applyNumberFormat="1" applyFont="1" applyBorder="1" applyAlignment="1">
      <alignment horizontal="center" vertical="center"/>
    </xf>
    <xf numFmtId="15" fontId="3" fillId="0" borderId="0" xfId="0" applyNumberFormat="1" applyFont="1" applyAlignment="1">
      <alignment horizontal="center" vertical="center"/>
    </xf>
    <xf numFmtId="0" fontId="7" fillId="2" borderId="4" xfId="3" applyFont="1" applyFill="1" applyBorder="1" applyAlignment="1">
      <alignment horizontal="center" vertical="center"/>
    </xf>
    <xf numFmtId="0" fontId="7" fillId="3" borderId="4" xfId="3" applyFont="1" applyFill="1" applyBorder="1" applyAlignment="1">
      <alignment horizontal="center" vertical="center"/>
    </xf>
    <xf numFmtId="0" fontId="7" fillId="4" borderId="4" xfId="3" applyFont="1" applyFill="1" applyBorder="1" applyAlignment="1">
      <alignment horizontal="center" vertical="center"/>
    </xf>
    <xf numFmtId="0" fontId="7" fillId="5" borderId="4" xfId="3" applyFont="1" applyFill="1" applyBorder="1" applyAlignment="1">
      <alignment horizontal="center" vertical="center"/>
    </xf>
    <xf numFmtId="0" fontId="7" fillId="6" borderId="4" xfId="3" applyFont="1" applyFill="1" applyBorder="1" applyAlignment="1">
      <alignment horizontal="center" vertical="center"/>
    </xf>
    <xf numFmtId="0" fontId="7" fillId="0" borderId="0" xfId="3" applyFont="1"/>
    <xf numFmtId="0" fontId="6" fillId="2" borderId="0" xfId="3" applyFill="1" applyAlignment="1">
      <alignment horizontal="left"/>
    </xf>
    <xf numFmtId="0" fontId="6" fillId="2" borderId="0" xfId="3" applyFill="1"/>
    <xf numFmtId="0" fontId="6" fillId="3" borderId="0" xfId="3" applyFill="1"/>
    <xf numFmtId="0" fontId="6" fillId="4" borderId="0" xfId="3" applyFill="1" applyAlignment="1">
      <alignment horizontal="left"/>
    </xf>
    <xf numFmtId="0" fontId="6" fillId="4" borderId="0" xfId="3" applyFill="1"/>
    <xf numFmtId="0" fontId="6" fillId="5" borderId="0" xfId="3" applyFill="1" applyAlignment="1">
      <alignment horizontal="left"/>
    </xf>
    <xf numFmtId="0" fontId="6" fillId="6" borderId="0" xfId="3" applyFill="1" applyAlignment="1">
      <alignment horizontal="left"/>
    </xf>
    <xf numFmtId="0" fontId="6" fillId="0" borderId="0" xfId="3"/>
    <xf numFmtId="0" fontId="6" fillId="3" borderId="0" xfId="3" applyFill="1" applyAlignment="1">
      <alignment horizontal="left"/>
    </xf>
    <xf numFmtId="0" fontId="6" fillId="4" borderId="0" xfId="3" applyFill="1" applyAlignment="1">
      <alignment horizontal="left" indent="2"/>
    </xf>
    <xf numFmtId="0" fontId="6" fillId="6" borderId="0" xfId="3" applyFill="1" applyAlignment="1">
      <alignment horizontal="left" indent="2"/>
    </xf>
    <xf numFmtId="164" fontId="6" fillId="3" borderId="0" xfId="3" applyNumberFormat="1" applyFill="1" applyAlignment="1">
      <alignment horizontal="left"/>
    </xf>
    <xf numFmtId="0" fontId="6" fillId="5" borderId="0" xfId="3" applyFill="1" applyAlignment="1">
      <alignment horizontal="left" indent="2"/>
    </xf>
    <xf numFmtId="0" fontId="6" fillId="6" borderId="0" xfId="3" applyFill="1"/>
    <xf numFmtId="0" fontId="6" fillId="5" borderId="0" xfId="3" applyFill="1"/>
    <xf numFmtId="0" fontId="2" fillId="0" borderId="0" xfId="0" applyFont="1" applyAlignment="1">
      <alignment horizontal="left" indent="3"/>
    </xf>
    <xf numFmtId="0" fontId="3" fillId="0" borderId="1" xfId="0" applyFont="1" applyBorder="1" applyAlignment="1">
      <alignment horizontal="center" vertical="center"/>
    </xf>
    <xf numFmtId="44" fontId="2" fillId="0" borderId="0" xfId="2" applyFont="1" applyAlignment="1">
      <alignment horizontal="right"/>
    </xf>
    <xf numFmtId="44" fontId="2" fillId="0" borderId="3" xfId="2" applyFont="1" applyFill="1" applyBorder="1"/>
    <xf numFmtId="43" fontId="3" fillId="0" borderId="5" xfId="1" applyFont="1" applyFill="1" applyBorder="1"/>
    <xf numFmtId="43" fontId="3" fillId="0" borderId="0" xfId="1" applyFont="1" applyFill="1" applyBorder="1"/>
    <xf numFmtId="44" fontId="2" fillId="0" borderId="6" xfId="2" applyFont="1" applyBorder="1" applyAlignment="1">
      <alignment horizontal="right" indent="1"/>
    </xf>
    <xf numFmtId="0" fontId="5" fillId="0" borderId="0" xfId="0" applyFont="1" applyAlignment="1">
      <alignment vertical="center" wrapText="1"/>
    </xf>
    <xf numFmtId="15" fontId="3" fillId="0" borderId="0" xfId="0" applyNumberFormat="1" applyFont="1" applyAlignment="1">
      <alignment horizontal="left" indent="1"/>
    </xf>
    <xf numFmtId="0" fontId="2" fillId="0" borderId="0" xfId="0" applyFont="1" applyAlignment="1">
      <alignment horizontal="left" indent="1"/>
    </xf>
    <xf numFmtId="15" fontId="2" fillId="0" borderId="1" xfId="0" applyNumberFormat="1" applyFont="1" applyBorder="1" applyAlignment="1">
      <alignment horizontal="left" indent="1"/>
    </xf>
    <xf numFmtId="43" fontId="3" fillId="7" borderId="1" xfId="1" applyFont="1" applyFill="1" applyBorder="1"/>
    <xf numFmtId="43" fontId="3" fillId="7" borderId="5" xfId="1" applyFont="1" applyFill="1" applyBorder="1"/>
    <xf numFmtId="15" fontId="2" fillId="0" borderId="0" xfId="0" applyNumberFormat="1" applyFont="1" applyAlignment="1">
      <alignment horizontal="left" indent="1"/>
    </xf>
    <xf numFmtId="15" fontId="3" fillId="7" borderId="2" xfId="0" applyNumberFormat="1" applyFont="1" applyFill="1" applyBorder="1" applyAlignment="1">
      <alignment horizontal="center" vertical="center"/>
    </xf>
    <xf numFmtId="44" fontId="2" fillId="7" borderId="3" xfId="2" applyFont="1" applyFill="1" applyBorder="1"/>
    <xf numFmtId="15" fontId="3" fillId="0" borderId="11" xfId="0" applyNumberFormat="1" applyFont="1" applyBorder="1" applyAlignment="1">
      <alignment horizontal="center" vertical="center"/>
    </xf>
    <xf numFmtId="15" fontId="3" fillId="7" borderId="12" xfId="0" applyNumberFormat="1" applyFont="1" applyFill="1" applyBorder="1" applyAlignment="1">
      <alignment horizontal="center" vertical="center"/>
    </xf>
    <xf numFmtId="44" fontId="3" fillId="7" borderId="2" xfId="2" applyFont="1" applyFill="1" applyBorder="1" applyAlignment="1">
      <alignment horizontal="center"/>
    </xf>
    <xf numFmtId="0" fontId="7" fillId="6" borderId="0" xfId="3" applyFont="1" applyFill="1" applyAlignment="1">
      <alignment horizontal="center" vertical="center"/>
    </xf>
    <xf numFmtId="15" fontId="3" fillId="0" borderId="14" xfId="0" applyNumberFormat="1" applyFont="1" applyBorder="1" applyAlignment="1">
      <alignment horizontal="center" vertical="center"/>
    </xf>
    <xf numFmtId="15" fontId="3" fillId="0" borderId="15" xfId="0" applyNumberFormat="1" applyFont="1" applyBorder="1" applyAlignment="1">
      <alignment vertical="center"/>
    </xf>
    <xf numFmtId="0" fontId="3" fillId="0" borderId="17" xfId="0" applyFont="1" applyBorder="1" applyAlignment="1">
      <alignment horizontal="center" vertical="center"/>
    </xf>
    <xf numFmtId="15" fontId="3" fillId="7" borderId="23" xfId="0" applyNumberFormat="1" applyFont="1" applyFill="1" applyBorder="1" applyAlignment="1">
      <alignment horizontal="center" vertical="center" wrapText="1"/>
    </xf>
    <xf numFmtId="15" fontId="2" fillId="0" borderId="24" xfId="0" applyNumberFormat="1" applyFont="1" applyBorder="1" applyAlignment="1">
      <alignment horizontal="center"/>
    </xf>
    <xf numFmtId="44" fontId="2" fillId="7" borderId="25" xfId="2" applyFont="1" applyFill="1" applyBorder="1"/>
    <xf numFmtId="15" fontId="2" fillId="0" borderId="26" xfId="0" applyNumberFormat="1" applyFont="1" applyBorder="1" applyAlignment="1">
      <alignment horizontal="center"/>
    </xf>
    <xf numFmtId="15" fontId="2" fillId="0" borderId="27" xfId="0" applyNumberFormat="1" applyFont="1" applyBorder="1" applyAlignment="1">
      <alignment horizontal="center"/>
    </xf>
    <xf numFmtId="0" fontId="2" fillId="0" borderId="28" xfId="0" applyFont="1" applyBorder="1"/>
    <xf numFmtId="44" fontId="2" fillId="0" borderId="29" xfId="2" applyFont="1" applyFill="1" applyBorder="1"/>
    <xf numFmtId="44" fontId="2" fillId="7" borderId="28" xfId="2" applyFont="1" applyFill="1" applyBorder="1"/>
    <xf numFmtId="44" fontId="2" fillId="7" borderId="30" xfId="2" applyFont="1" applyFill="1" applyBorder="1"/>
    <xf numFmtId="43" fontId="3" fillId="7" borderId="0" xfId="1" applyFont="1" applyFill="1" applyBorder="1"/>
    <xf numFmtId="0" fontId="2" fillId="0" borderId="1" xfId="0" applyFont="1" applyBorder="1"/>
    <xf numFmtId="0" fontId="2" fillId="0" borderId="5" xfId="0" applyFont="1" applyBorder="1"/>
    <xf numFmtId="15" fontId="9" fillId="8" borderId="16" xfId="0" applyNumberFormat="1" applyFont="1" applyFill="1" applyBorder="1" applyAlignment="1">
      <alignment horizontal="center" vertical="center"/>
    </xf>
    <xf numFmtId="15" fontId="9" fillId="8" borderId="7" xfId="0" applyNumberFormat="1" applyFont="1" applyFill="1" applyBorder="1" applyAlignment="1">
      <alignment horizontal="center" vertical="center"/>
    </xf>
    <xf numFmtId="15" fontId="9" fillId="8" borderId="2" xfId="0" applyNumberFormat="1" applyFont="1" applyFill="1" applyBorder="1" applyAlignment="1">
      <alignment horizontal="center" vertical="center"/>
    </xf>
    <xf numFmtId="0" fontId="9" fillId="8" borderId="2" xfId="0" applyFont="1" applyFill="1" applyBorder="1" applyAlignment="1">
      <alignment horizontal="center"/>
    </xf>
    <xf numFmtId="44" fontId="9" fillId="8" borderId="2" xfId="2" applyFont="1" applyFill="1" applyBorder="1" applyAlignment="1">
      <alignment horizontal="center"/>
    </xf>
    <xf numFmtId="44" fontId="10" fillId="8" borderId="6" xfId="2" applyFont="1" applyFill="1" applyBorder="1" applyAlignment="1">
      <alignment horizontal="right" indent="1"/>
    </xf>
    <xf numFmtId="2" fontId="10" fillId="8" borderId="6" xfId="2" applyNumberFormat="1" applyFont="1" applyFill="1" applyBorder="1" applyAlignment="1">
      <alignment horizontal="right" indent="1"/>
    </xf>
    <xf numFmtId="0" fontId="2" fillId="9" borderId="31" xfId="0" applyFont="1" applyFill="1" applyBorder="1"/>
    <xf numFmtId="0" fontId="10" fillId="9" borderId="31" xfId="0" applyFont="1" applyFill="1" applyBorder="1"/>
    <xf numFmtId="0" fontId="10" fillId="9" borderId="32" xfId="0" applyFont="1" applyFill="1" applyBorder="1"/>
    <xf numFmtId="0" fontId="10" fillId="9" borderId="33" xfId="0" applyFont="1" applyFill="1" applyBorder="1" applyAlignment="1">
      <alignment horizontal="center"/>
    </xf>
    <xf numFmtId="44" fontId="10" fillId="9" borderId="32" xfId="2" applyFont="1" applyFill="1" applyBorder="1"/>
    <xf numFmtId="0" fontId="10" fillId="9" borderId="34" xfId="0" applyFont="1" applyFill="1" applyBorder="1"/>
    <xf numFmtId="0" fontId="10" fillId="9" borderId="35" xfId="0" applyFont="1" applyFill="1" applyBorder="1"/>
    <xf numFmtId="44" fontId="10" fillId="9" borderId="34" xfId="2" applyFont="1" applyFill="1" applyBorder="1"/>
    <xf numFmtId="15" fontId="3" fillId="8" borderId="2" xfId="0" applyNumberFormat="1" applyFont="1" applyFill="1" applyBorder="1" applyAlignment="1">
      <alignment horizontal="center" vertical="center"/>
    </xf>
    <xf numFmtId="15" fontId="9" fillId="0" borderId="16" xfId="0" applyNumberFormat="1" applyFont="1" applyBorder="1" applyAlignment="1">
      <alignment horizontal="center" vertical="center"/>
    </xf>
    <xf numFmtId="15" fontId="3" fillId="0" borderId="7" xfId="0" applyNumberFormat="1" applyFont="1" applyBorder="1" applyAlignment="1">
      <alignment horizontal="center" vertical="center"/>
    </xf>
    <xf numFmtId="44" fontId="2" fillId="0" borderId="6" xfId="2" applyFont="1" applyFill="1" applyBorder="1" applyAlignment="1">
      <alignment horizontal="right" indent="1"/>
    </xf>
    <xf numFmtId="15" fontId="3" fillId="0" borderId="16" xfId="0" applyNumberFormat="1" applyFont="1" applyBorder="1" applyAlignment="1">
      <alignment horizontal="center" vertical="center"/>
    </xf>
    <xf numFmtId="44" fontId="2" fillId="0" borderId="36" xfId="2" applyFont="1" applyFill="1" applyBorder="1"/>
    <xf numFmtId="44" fontId="2" fillId="0" borderId="4" xfId="2" applyFont="1" applyFill="1" applyBorder="1"/>
    <xf numFmtId="44" fontId="2" fillId="0" borderId="28" xfId="2" applyFont="1" applyFill="1" applyBorder="1"/>
    <xf numFmtId="0" fontId="2" fillId="0" borderId="36" xfId="0" applyFont="1" applyBorder="1"/>
    <xf numFmtId="0" fontId="2" fillId="0" borderId="29" xfId="0" applyFont="1" applyBorder="1"/>
    <xf numFmtId="0" fontId="5" fillId="0" borderId="0" xfId="0" applyFont="1" applyAlignment="1">
      <alignment horizontal="left" vertical="center" wrapText="1" indent="1"/>
    </xf>
    <xf numFmtId="0" fontId="4" fillId="0" borderId="0" xfId="0" applyFont="1" applyAlignment="1">
      <alignment horizontal="center" vertical="center"/>
    </xf>
    <xf numFmtId="15" fontId="3" fillId="7" borderId="18" xfId="0" applyNumberFormat="1" applyFont="1" applyFill="1" applyBorder="1" applyAlignment="1">
      <alignment horizontal="center" vertical="center"/>
    </xf>
    <xf numFmtId="15" fontId="3" fillId="7" borderId="19" xfId="0" applyNumberFormat="1" applyFont="1" applyFill="1" applyBorder="1" applyAlignment="1">
      <alignment horizontal="center" vertical="center"/>
    </xf>
    <xf numFmtId="15" fontId="3" fillId="7" borderId="10" xfId="0" applyNumberFormat="1" applyFont="1" applyFill="1" applyBorder="1" applyAlignment="1">
      <alignment horizontal="center" vertical="center"/>
    </xf>
    <xf numFmtId="15" fontId="3" fillId="7" borderId="21" xfId="0" applyNumberFormat="1" applyFont="1" applyFill="1" applyBorder="1" applyAlignment="1">
      <alignment horizontal="center" vertical="center"/>
    </xf>
    <xf numFmtId="0" fontId="2" fillId="0" borderId="1" xfId="0" applyFont="1" applyBorder="1" applyAlignment="1">
      <alignment horizontal="center"/>
    </xf>
    <xf numFmtId="15" fontId="3" fillId="0" borderId="13" xfId="0" applyNumberFormat="1" applyFont="1" applyBorder="1" applyAlignment="1">
      <alignment horizontal="center" vertical="center"/>
    </xf>
    <xf numFmtId="15" fontId="3" fillId="0" borderId="20" xfId="0" applyNumberFormat="1" applyFont="1" applyBorder="1" applyAlignment="1">
      <alignment horizontal="center" vertical="center"/>
    </xf>
    <xf numFmtId="15" fontId="3" fillId="0" borderId="22" xfId="0" applyNumberFormat="1" applyFont="1" applyBorder="1" applyAlignment="1">
      <alignment horizontal="center" vertical="center"/>
    </xf>
    <xf numFmtId="0" fontId="9" fillId="8" borderId="16"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8" xfId="0" applyFont="1" applyFill="1" applyBorder="1" applyAlignment="1">
      <alignment horizontal="center" vertical="center"/>
    </xf>
    <xf numFmtId="0" fontId="2" fillId="0" borderId="0" xfId="0" applyFont="1" applyAlignment="1">
      <alignment wrapText="1"/>
    </xf>
  </cellXfs>
  <cellStyles count="4">
    <cellStyle name="Comma" xfId="1" builtinId="3"/>
    <cellStyle name="Currency" xfId="2" builtinId="4"/>
    <cellStyle name="Normal" xfId="0" builtinId="0"/>
    <cellStyle name="Normal 2" xfId="3" xr:uid="{151ACDDA-793F-4DC0-B19D-F88863380A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100851</xdr:colOff>
      <xdr:row>0</xdr:row>
      <xdr:rowOff>190499</xdr:rowOff>
    </xdr:from>
    <xdr:to>
      <xdr:col>1</xdr:col>
      <xdr:colOff>1663406</xdr:colOff>
      <xdr:row>4</xdr:row>
      <xdr:rowOff>177275</xdr:rowOff>
    </xdr:to>
    <xdr:pic>
      <xdr:nvPicPr>
        <xdr:cNvPr id="2" name="Picture 3">
          <a:extLst>
            <a:ext uri="{FF2B5EF4-FFF2-40B4-BE49-F238E27FC236}">
              <a16:creationId xmlns:a16="http://schemas.microsoft.com/office/drawing/2014/main" id="{3574C1A2-0C1E-4DEE-B966-42B4CFD2C3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603" b="9666"/>
        <a:stretch>
          <a:fillRect/>
        </a:stretch>
      </xdr:blipFill>
      <xdr:spPr bwMode="auto">
        <a:xfrm>
          <a:off x="100851" y="190499"/>
          <a:ext cx="2921000" cy="79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xdr:row>
      <xdr:rowOff>201082</xdr:rowOff>
    </xdr:from>
    <xdr:to>
      <xdr:col>7</xdr:col>
      <xdr:colOff>1927223</xdr:colOff>
      <xdr:row>8</xdr:row>
      <xdr:rowOff>84665</xdr:rowOff>
    </xdr:to>
    <xdr:sp macro="" textlink="">
      <xdr:nvSpPr>
        <xdr:cNvPr id="3" name="TextBox 2">
          <a:extLst>
            <a:ext uri="{FF2B5EF4-FFF2-40B4-BE49-F238E27FC236}">
              <a16:creationId xmlns:a16="http://schemas.microsoft.com/office/drawing/2014/main" id="{C10D380C-B22A-4E6B-87B6-D2D785F89E10}"/>
            </a:ext>
          </a:extLst>
        </xdr:cNvPr>
        <xdr:cNvSpPr txBox="1"/>
      </xdr:nvSpPr>
      <xdr:spPr>
        <a:xfrm>
          <a:off x="10149417" y="603249"/>
          <a:ext cx="3863973" cy="109008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CA" sz="1100" b="1">
              <a:solidFill>
                <a:srgbClr val="FF0000"/>
              </a:solidFill>
            </a:rPr>
            <a:t>INSTRUCTIONS</a:t>
          </a:r>
          <a:br>
            <a:rPr lang="en-CA" sz="1100" baseline="0"/>
          </a:br>
          <a:r>
            <a:rPr lang="en-CA" sz="1100" b="1">
              <a:solidFill>
                <a:schemeClr val="dk1"/>
              </a:solidFill>
              <a:effectLst/>
              <a:latin typeface="+mn-lt"/>
              <a:ea typeface="+mn-ea"/>
              <a:cs typeface="+mn-cs"/>
            </a:rPr>
            <a:t>1) Send the</a:t>
          </a:r>
          <a:r>
            <a:rPr lang="en-CA" sz="1100" b="1" baseline="0">
              <a:solidFill>
                <a:schemeClr val="dk1"/>
              </a:solidFill>
              <a:effectLst/>
              <a:latin typeface="+mn-lt"/>
              <a:ea typeface="+mn-ea"/>
              <a:cs typeface="+mn-cs"/>
            </a:rPr>
            <a:t> following items to: walk@cysticfibrosis.ca </a:t>
          </a:r>
          <a:endParaRPr lang="en-CA" sz="1100" b="0" baseline="0">
            <a:solidFill>
              <a:schemeClr val="dk1"/>
            </a:solidFill>
            <a:effectLst/>
            <a:latin typeface="+mn-lt"/>
            <a:ea typeface="+mn-ea"/>
            <a:cs typeface="+mn-cs"/>
          </a:endParaRPr>
        </a:p>
        <a:p>
          <a:r>
            <a:rPr lang="en-CA" sz="1100" b="0" baseline="0">
              <a:solidFill>
                <a:schemeClr val="dk1"/>
              </a:solidFill>
              <a:effectLst/>
              <a:latin typeface="+mn-lt"/>
              <a:ea typeface="+mn-ea"/>
              <a:cs typeface="+mn-cs"/>
            </a:rPr>
            <a:t>- </a:t>
          </a:r>
          <a:r>
            <a:rPr lang="en-CA" sz="1100">
              <a:solidFill>
                <a:schemeClr val="dk1"/>
              </a:solidFill>
              <a:effectLst/>
              <a:latin typeface="+mn-lt"/>
              <a:ea typeface="+mn-ea"/>
              <a:cs typeface="+mn-cs"/>
            </a:rPr>
            <a:t>All receipts (either picture or pdf) of items being reimbursed</a:t>
          </a:r>
        </a:p>
        <a:p>
          <a:r>
            <a:rPr lang="en-CA" sz="1100">
              <a:solidFill>
                <a:schemeClr val="dk1"/>
              </a:solidFill>
              <a:effectLst/>
              <a:latin typeface="+mn-lt"/>
              <a:ea typeface="+mn-ea"/>
              <a:cs typeface="+mn-cs"/>
            </a:rPr>
            <a:t>- A</a:t>
          </a:r>
          <a:r>
            <a:rPr lang="en-CA" sz="1100" baseline="0">
              <a:solidFill>
                <a:schemeClr val="dk1"/>
              </a:solidFill>
              <a:effectLst/>
              <a:latin typeface="+mn-lt"/>
              <a:ea typeface="+mn-ea"/>
              <a:cs typeface="+mn-cs"/>
            </a:rPr>
            <a:t> copy of this r</a:t>
          </a:r>
          <a:r>
            <a:rPr lang="en-CA" sz="1100">
              <a:solidFill>
                <a:schemeClr val="dk1"/>
              </a:solidFill>
              <a:effectLst/>
              <a:latin typeface="+mn-lt"/>
              <a:ea typeface="+mn-ea"/>
              <a:cs typeface="+mn-cs"/>
            </a:rPr>
            <a:t>eimbursement form filled in (excel</a:t>
          </a:r>
          <a:r>
            <a:rPr lang="en-CA" sz="1100" baseline="0">
              <a:solidFill>
                <a:schemeClr val="dk1"/>
              </a:solidFill>
              <a:effectLst/>
              <a:latin typeface="+mn-lt"/>
              <a:ea typeface="+mn-ea"/>
              <a:cs typeface="+mn-cs"/>
            </a:rPr>
            <a:t> doc.)</a:t>
          </a:r>
          <a:endParaRPr lang="en-CA" sz="1100">
            <a:solidFill>
              <a:schemeClr val="dk1"/>
            </a:solidFill>
            <a:effectLst/>
            <a:latin typeface="+mn-lt"/>
            <a:ea typeface="+mn-ea"/>
            <a:cs typeface="+mn-cs"/>
          </a:endParaRPr>
        </a:p>
        <a:p>
          <a:pPr lvl="0"/>
          <a:r>
            <a:rPr lang="en-CA" sz="1100">
              <a:solidFill>
                <a:schemeClr val="dk1"/>
              </a:solidFill>
              <a:effectLst/>
              <a:latin typeface="+mn-lt"/>
              <a:ea typeface="+mn-ea"/>
              <a:cs typeface="+mn-cs"/>
            </a:rPr>
            <a:t>- Either a void cheque or a deposit form for EFT</a:t>
          </a:r>
        </a:p>
        <a:p>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9%20Fiscal%20Year/Investments/2009Q4/2009Q4%20Investment%20Income%20v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0%20Fiscal%20Year/Investments/2010Q4/2010Q4%20%20Investment%20Income%20v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7%20Fiscal%20Year/Investments/2007Q3/2007Q3%20Investment%20Income%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2005%20Fiscal%20Year\Financial%20Reporting\Q4\Year-end%20Financial%20%20Stateme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ies"/>
      <sheetName val="Calculation"/>
      <sheetName val="LT Reserve"/>
      <sheetName val="LT Reserve Fr"/>
      <sheetName val="Bond Calc"/>
      <sheetName val="Adj"/>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ies"/>
      <sheetName val="Calculation"/>
      <sheetName val="LT Reserve"/>
      <sheetName val="LT Reserve Fr"/>
      <sheetName val="Bond Calc"/>
      <sheetName val="Adj"/>
      <sheetName val="INPUT - JE"/>
      <sheetName val="Journal_Headers"/>
      <sheetName val="Journal_Details"/>
      <sheetName val="Journal_Detail_Optional_Field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ies"/>
      <sheetName val="Calculation"/>
      <sheetName val="LT Reserve"/>
      <sheetName val="LT Reserve Fr"/>
    </sheetNames>
    <sheetDataSet>
      <sheetData sheetId="0"/>
      <sheetData sheetId="1" refreshError="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5"/>
      <sheetName val="LT Reserve"/>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4DA8-F00C-4072-B789-06C54C7F9245}">
  <sheetPr>
    <pageSetUpPr fitToPage="1"/>
  </sheetPr>
  <dimension ref="A2:P55"/>
  <sheetViews>
    <sheetView showGridLines="0" tabSelected="1" zoomScale="90" zoomScaleNormal="90" workbookViewId="0">
      <selection activeCell="E10" sqref="E10"/>
    </sheetView>
  </sheetViews>
  <sheetFormatPr defaultColWidth="9.140625" defaultRowHeight="15.75" x14ac:dyDescent="0.25"/>
  <cols>
    <col min="1" max="1" width="21.5703125" style="1" customWidth="1"/>
    <col min="2" max="2" width="25.85546875" style="2" customWidth="1"/>
    <col min="3" max="3" width="38.140625" style="2" customWidth="1"/>
    <col min="4" max="4" width="23" style="2" customWidth="1"/>
    <col min="5" max="5" width="15.42578125" style="2" customWidth="1"/>
    <col min="6" max="6" width="28.28515625" style="2" customWidth="1"/>
    <col min="7" max="7" width="29" style="2" customWidth="1"/>
    <col min="8" max="8" width="31.7109375" style="2" customWidth="1"/>
    <col min="9" max="9" width="15.85546875" style="2" customWidth="1"/>
    <col min="10" max="10" width="14.5703125" style="2" customWidth="1"/>
    <col min="11" max="11" width="15.85546875" style="2" customWidth="1"/>
    <col min="12" max="12" width="20.85546875" style="3" customWidth="1"/>
    <col min="13" max="13" width="16.28515625" style="3" customWidth="1"/>
    <col min="14" max="14" width="13.5703125" style="3" bestFit="1" customWidth="1"/>
    <col min="15" max="15" width="16.7109375" style="3" customWidth="1"/>
    <col min="16" max="16" width="15.7109375" style="3" bestFit="1" customWidth="1"/>
    <col min="17" max="16384" width="9.140625" style="2"/>
  </cols>
  <sheetData>
    <row r="2" spans="1:14" x14ac:dyDescent="0.25">
      <c r="L2" s="97"/>
      <c r="M2" s="97"/>
      <c r="N2" s="97"/>
    </row>
    <row r="3" spans="1:14" x14ac:dyDescent="0.25">
      <c r="L3" s="97"/>
      <c r="M3" s="97"/>
      <c r="N3" s="97"/>
    </row>
    <row r="4" spans="1:14" x14ac:dyDescent="0.25">
      <c r="F4" s="110"/>
      <c r="L4" s="97"/>
      <c r="M4" s="97"/>
      <c r="N4" s="97"/>
    </row>
    <row r="5" spans="1:14" x14ac:dyDescent="0.25">
      <c r="B5" s="1"/>
      <c r="C5" s="1"/>
      <c r="D5" s="1"/>
      <c r="E5" s="1"/>
      <c r="F5" s="1"/>
      <c r="G5" s="1"/>
      <c r="H5" s="1"/>
      <c r="I5" s="1"/>
      <c r="J5" s="1"/>
      <c r="K5" s="1"/>
    </row>
    <row r="6" spans="1:14" x14ac:dyDescent="0.25">
      <c r="A6" s="49" t="s">
        <v>0</v>
      </c>
      <c r="B6" s="1"/>
      <c r="C6" s="1"/>
      <c r="D6" s="1"/>
      <c r="E6" s="1"/>
      <c r="F6" s="1"/>
      <c r="G6" s="1"/>
      <c r="H6" s="1"/>
      <c r="I6" s="1"/>
      <c r="J6" s="1"/>
      <c r="K6" s="1"/>
    </row>
    <row r="7" spans="1:14" x14ac:dyDescent="0.25">
      <c r="A7" s="45" t="s">
        <v>1</v>
      </c>
      <c r="M7" s="38"/>
    </row>
    <row r="8" spans="1:14" x14ac:dyDescent="0.25">
      <c r="K8" s="10" t="s">
        <v>2</v>
      </c>
      <c r="L8" s="47">
        <f>L28</f>
        <v>0</v>
      </c>
      <c r="M8" s="10"/>
      <c r="N8" s="41"/>
    </row>
    <row r="9" spans="1:14" x14ac:dyDescent="0.25">
      <c r="A9" s="44" t="s">
        <v>3</v>
      </c>
      <c r="B9" s="102"/>
      <c r="C9" s="102"/>
      <c r="D9" s="36"/>
      <c r="E9" s="36"/>
      <c r="F9" s="36"/>
      <c r="G9" s="36"/>
      <c r="H9" s="36"/>
      <c r="I9" s="36"/>
      <c r="K9" s="10" t="s">
        <v>4</v>
      </c>
      <c r="L9" s="40"/>
      <c r="M9" s="10"/>
      <c r="N9" s="41"/>
    </row>
    <row r="10" spans="1:14" x14ac:dyDescent="0.25">
      <c r="A10" s="44" t="s">
        <v>313</v>
      </c>
      <c r="B10" s="102"/>
      <c r="C10" s="102"/>
      <c r="D10" s="36"/>
      <c r="E10" s="36"/>
      <c r="F10" s="36"/>
      <c r="G10" s="36"/>
      <c r="H10" s="36"/>
      <c r="I10" s="36"/>
      <c r="K10" s="10" t="s">
        <v>5</v>
      </c>
      <c r="L10" s="40"/>
      <c r="M10" s="10"/>
      <c r="N10" s="41"/>
    </row>
    <row r="11" spans="1:14" x14ac:dyDescent="0.25">
      <c r="A11" s="44" t="s">
        <v>314</v>
      </c>
      <c r="B11" s="102"/>
      <c r="C11" s="102"/>
      <c r="D11" s="36"/>
      <c r="E11" s="36"/>
      <c r="F11" s="36"/>
      <c r="G11" s="14"/>
      <c r="H11" s="36"/>
      <c r="I11" s="36"/>
      <c r="K11" s="10" t="s">
        <v>6</v>
      </c>
      <c r="L11" s="48">
        <f>L8-L9-L10</f>
        <v>0</v>
      </c>
      <c r="M11" s="10"/>
      <c r="N11" s="41"/>
    </row>
    <row r="12" spans="1:14" x14ac:dyDescent="0.25">
      <c r="A12" s="44" t="s">
        <v>315</v>
      </c>
      <c r="B12" s="70"/>
      <c r="C12" s="70"/>
      <c r="K12" s="10" t="s">
        <v>7</v>
      </c>
      <c r="L12" s="48">
        <f>L11</f>
        <v>0</v>
      </c>
      <c r="M12" s="10"/>
      <c r="N12" s="41"/>
    </row>
    <row r="13" spans="1:14" x14ac:dyDescent="0.25">
      <c r="A13" s="44" t="s">
        <v>316</v>
      </c>
      <c r="B13" s="69"/>
      <c r="C13" s="69"/>
      <c r="K13" s="10"/>
      <c r="L13" s="68"/>
      <c r="M13" s="10"/>
      <c r="N13" s="41"/>
    </row>
    <row r="14" spans="1:14" x14ac:dyDescent="0.25">
      <c r="K14" s="10"/>
      <c r="L14" s="68"/>
      <c r="M14" s="10"/>
      <c r="N14" s="41"/>
    </row>
    <row r="15" spans="1:14" ht="16.5" thickBot="1" x14ac:dyDescent="0.3"/>
    <row r="16" spans="1:14" s="4" customFormat="1" x14ac:dyDescent="0.25">
      <c r="A16" s="103" t="s">
        <v>8</v>
      </c>
      <c r="B16" s="56"/>
      <c r="C16" s="57"/>
      <c r="D16" s="71"/>
      <c r="E16" s="71"/>
      <c r="F16" s="71"/>
      <c r="G16" s="71"/>
      <c r="H16" s="87"/>
      <c r="I16" s="90" t="s">
        <v>318</v>
      </c>
      <c r="J16" s="106" t="s">
        <v>9</v>
      </c>
      <c r="K16" s="107"/>
      <c r="L16" s="58"/>
      <c r="M16" s="98" t="s">
        <v>10</v>
      </c>
      <c r="N16" s="99"/>
    </row>
    <row r="17" spans="1:16" s="4" customFormat="1" ht="15.75" customHeight="1" x14ac:dyDescent="0.25">
      <c r="A17" s="104"/>
      <c r="B17" s="52" t="s">
        <v>11</v>
      </c>
      <c r="C17" s="13" t="s">
        <v>12</v>
      </c>
      <c r="D17" s="72" t="s">
        <v>13</v>
      </c>
      <c r="E17" s="72" t="s">
        <v>14</v>
      </c>
      <c r="F17" s="72" t="s">
        <v>15</v>
      </c>
      <c r="G17" s="72" t="s">
        <v>16</v>
      </c>
      <c r="H17" s="88" t="s">
        <v>17</v>
      </c>
      <c r="I17" s="13" t="s">
        <v>18</v>
      </c>
      <c r="J17" s="108"/>
      <c r="K17" s="109"/>
      <c r="L17" s="37" t="s">
        <v>19</v>
      </c>
      <c r="M17" s="100" t="s">
        <v>20</v>
      </c>
      <c r="N17" s="101"/>
    </row>
    <row r="18" spans="1:16" s="4" customFormat="1" ht="16.5" customHeight="1" thickBot="1" x14ac:dyDescent="0.3">
      <c r="A18" s="105"/>
      <c r="B18" s="53" t="s">
        <v>21</v>
      </c>
      <c r="C18" s="50" t="s">
        <v>22</v>
      </c>
      <c r="D18" s="73" t="s">
        <v>23</v>
      </c>
      <c r="E18" s="73" t="s">
        <v>24</v>
      </c>
      <c r="F18" s="73" t="s">
        <v>25</v>
      </c>
      <c r="G18" s="73" t="s">
        <v>26</v>
      </c>
      <c r="H18" s="86" t="s">
        <v>27</v>
      </c>
      <c r="I18" s="88" t="s">
        <v>319</v>
      </c>
      <c r="J18" s="74" t="s">
        <v>28</v>
      </c>
      <c r="K18" s="75" t="s">
        <v>29</v>
      </c>
      <c r="L18" s="54" t="s">
        <v>2</v>
      </c>
      <c r="M18" s="50" t="s">
        <v>30</v>
      </c>
      <c r="N18" s="59" t="s">
        <v>31</v>
      </c>
    </row>
    <row r="19" spans="1:16" ht="16.5" thickBot="1" x14ac:dyDescent="0.3">
      <c r="A19" s="60"/>
      <c r="B19" s="5"/>
      <c r="C19" s="5"/>
      <c r="D19" s="78" t="s">
        <v>317</v>
      </c>
      <c r="E19" s="79"/>
      <c r="F19" s="79"/>
      <c r="G19" s="79"/>
      <c r="H19" s="94"/>
      <c r="I19" s="91"/>
      <c r="J19" s="81"/>
      <c r="K19" s="82">
        <f t="shared" ref="K19" si="0">J19*0.6</f>
        <v>0</v>
      </c>
      <c r="L19" s="39">
        <f>I19+K19</f>
        <v>0</v>
      </c>
      <c r="M19" s="51"/>
      <c r="N19" s="61"/>
      <c r="O19" s="2"/>
      <c r="P19" s="2"/>
    </row>
    <row r="20" spans="1:16" ht="16.5" thickBot="1" x14ac:dyDescent="0.3">
      <c r="A20" s="62"/>
      <c r="B20" s="6"/>
      <c r="C20" s="6"/>
      <c r="D20" s="78" t="s">
        <v>317</v>
      </c>
      <c r="E20" s="80"/>
      <c r="F20" s="80"/>
      <c r="G20" s="80"/>
      <c r="H20" s="5"/>
      <c r="I20" s="92"/>
      <c r="J20" s="81"/>
      <c r="K20" s="82">
        <f t="shared" ref="K20" si="1">J20*0.6</f>
        <v>0</v>
      </c>
      <c r="L20" s="39">
        <f t="shared" ref="L20:L27" si="2">I20+K20</f>
        <v>0</v>
      </c>
      <c r="M20" s="51"/>
      <c r="N20" s="61"/>
      <c r="O20" s="2"/>
      <c r="P20" s="2"/>
    </row>
    <row r="21" spans="1:16" ht="16.5" thickBot="1" x14ac:dyDescent="0.3">
      <c r="A21" s="62"/>
      <c r="B21" s="6"/>
      <c r="C21" s="6"/>
      <c r="D21" s="78" t="s">
        <v>317</v>
      </c>
      <c r="E21" s="80"/>
      <c r="F21" s="80"/>
      <c r="G21" s="80"/>
      <c r="H21" s="5"/>
      <c r="I21" s="92"/>
      <c r="J21" s="81"/>
      <c r="K21" s="82">
        <f t="shared" ref="K21:K27" si="3">J21*0.6</f>
        <v>0</v>
      </c>
      <c r="L21" s="39">
        <f t="shared" si="2"/>
        <v>0</v>
      </c>
      <c r="M21" s="51"/>
      <c r="N21" s="61"/>
      <c r="O21" s="2"/>
      <c r="P21" s="2"/>
    </row>
    <row r="22" spans="1:16" ht="16.5" thickBot="1" x14ac:dyDescent="0.3">
      <c r="A22" s="62"/>
      <c r="B22" s="6"/>
      <c r="C22" s="6"/>
      <c r="D22" s="78" t="s">
        <v>317</v>
      </c>
      <c r="E22" s="80"/>
      <c r="F22" s="80"/>
      <c r="G22" s="80"/>
      <c r="H22" s="5"/>
      <c r="I22" s="92"/>
      <c r="J22" s="81"/>
      <c r="K22" s="82">
        <f t="shared" si="3"/>
        <v>0</v>
      </c>
      <c r="L22" s="39">
        <f t="shared" si="2"/>
        <v>0</v>
      </c>
      <c r="M22" s="51"/>
      <c r="N22" s="61"/>
      <c r="O22" s="2"/>
      <c r="P22" s="2"/>
    </row>
    <row r="23" spans="1:16" ht="16.5" thickBot="1" x14ac:dyDescent="0.3">
      <c r="A23" s="62"/>
      <c r="B23" s="6"/>
      <c r="C23" s="6"/>
      <c r="D23" s="78" t="s">
        <v>317</v>
      </c>
      <c r="E23" s="80"/>
      <c r="F23" s="80"/>
      <c r="G23" s="80"/>
      <c r="H23" s="5"/>
      <c r="I23" s="92"/>
      <c r="J23" s="81"/>
      <c r="K23" s="82">
        <f t="shared" si="3"/>
        <v>0</v>
      </c>
      <c r="L23" s="39">
        <f t="shared" si="2"/>
        <v>0</v>
      </c>
      <c r="M23" s="51"/>
      <c r="N23" s="61"/>
      <c r="O23" s="2"/>
      <c r="P23" s="2"/>
    </row>
    <row r="24" spans="1:16" ht="16.5" thickBot="1" x14ac:dyDescent="0.3">
      <c r="A24" s="62"/>
      <c r="B24" s="6"/>
      <c r="C24" s="6"/>
      <c r="D24" s="78" t="s">
        <v>317</v>
      </c>
      <c r="E24" s="80"/>
      <c r="F24" s="80"/>
      <c r="G24" s="80"/>
      <c r="H24" s="5"/>
      <c r="I24" s="92"/>
      <c r="J24" s="81"/>
      <c r="K24" s="82">
        <f t="shared" si="3"/>
        <v>0</v>
      </c>
      <c r="L24" s="39">
        <f t="shared" si="2"/>
        <v>0</v>
      </c>
      <c r="M24" s="51"/>
      <c r="N24" s="61"/>
      <c r="O24" s="2"/>
      <c r="P24" s="2"/>
    </row>
    <row r="25" spans="1:16" ht="16.5" thickBot="1" x14ac:dyDescent="0.3">
      <c r="A25" s="62"/>
      <c r="B25" s="6"/>
      <c r="C25" s="6"/>
      <c r="D25" s="78" t="s">
        <v>317</v>
      </c>
      <c r="E25" s="80"/>
      <c r="F25" s="80"/>
      <c r="G25" s="80"/>
      <c r="H25" s="5"/>
      <c r="I25" s="92"/>
      <c r="J25" s="81"/>
      <c r="K25" s="82">
        <f t="shared" si="3"/>
        <v>0</v>
      </c>
      <c r="L25" s="39">
        <f t="shared" si="2"/>
        <v>0</v>
      </c>
      <c r="M25" s="51"/>
      <c r="N25" s="61"/>
      <c r="O25" s="2"/>
      <c r="P25" s="2"/>
    </row>
    <row r="26" spans="1:16" ht="16.5" thickBot="1" x14ac:dyDescent="0.3">
      <c r="A26" s="62"/>
      <c r="B26" s="6"/>
      <c r="C26" s="6"/>
      <c r="D26" s="78" t="s">
        <v>317</v>
      </c>
      <c r="E26" s="80"/>
      <c r="F26" s="80"/>
      <c r="G26" s="80"/>
      <c r="H26" s="5"/>
      <c r="I26" s="92"/>
      <c r="J26" s="81"/>
      <c r="K26" s="82">
        <f t="shared" si="3"/>
        <v>0</v>
      </c>
      <c r="L26" s="39">
        <f t="shared" si="2"/>
        <v>0</v>
      </c>
      <c r="M26" s="51"/>
      <c r="N26" s="61"/>
      <c r="O26" s="2"/>
      <c r="P26" s="2"/>
    </row>
    <row r="27" spans="1:16" ht="16.5" thickBot="1" x14ac:dyDescent="0.3">
      <c r="A27" s="63"/>
      <c r="B27" s="64"/>
      <c r="C27" s="64"/>
      <c r="D27" s="78" t="s">
        <v>317</v>
      </c>
      <c r="E27" s="83"/>
      <c r="F27" s="83"/>
      <c r="G27" s="83"/>
      <c r="H27" s="95"/>
      <c r="I27" s="93"/>
      <c r="J27" s="84"/>
      <c r="K27" s="85">
        <f t="shared" si="3"/>
        <v>0</v>
      </c>
      <c r="L27" s="65">
        <f t="shared" si="2"/>
        <v>0</v>
      </c>
      <c r="M27" s="66"/>
      <c r="N27" s="67"/>
      <c r="O27" s="2"/>
      <c r="P27" s="2"/>
    </row>
    <row r="28" spans="1:16" ht="16.5" thickBot="1" x14ac:dyDescent="0.3">
      <c r="A28" s="7"/>
      <c r="B28" s="12"/>
      <c r="C28" s="12"/>
      <c r="D28" s="12"/>
      <c r="E28" s="12"/>
      <c r="F28" s="12"/>
      <c r="G28" s="12" t="s">
        <v>34</v>
      </c>
      <c r="H28" s="42"/>
      <c r="I28" s="89">
        <f t="shared" ref="I28:N28" si="4">SUM(I19:I27)</f>
        <v>0</v>
      </c>
      <c r="J28" s="77">
        <f t="shared" si="4"/>
        <v>0</v>
      </c>
      <c r="K28" s="76">
        <f t="shared" si="4"/>
        <v>0</v>
      </c>
      <c r="L28" s="42">
        <f t="shared" si="4"/>
        <v>0</v>
      </c>
      <c r="M28" s="42">
        <f t="shared" si="4"/>
        <v>0</v>
      </c>
      <c r="N28" s="42">
        <f t="shared" si="4"/>
        <v>0</v>
      </c>
      <c r="O28" s="11"/>
      <c r="P28" s="8"/>
    </row>
    <row r="29" spans="1:16" ht="15.75" customHeight="1" thickTop="1" x14ac:dyDescent="0.25">
      <c r="A29" s="96" t="s">
        <v>35</v>
      </c>
      <c r="B29" s="96"/>
      <c r="C29" s="96"/>
      <c r="D29" s="96"/>
      <c r="E29" s="96"/>
      <c r="F29" s="43"/>
      <c r="G29" s="43"/>
      <c r="H29" s="43"/>
      <c r="I29" s="43"/>
      <c r="J29" s="43"/>
      <c r="K29" s="43"/>
      <c r="L29" s="43"/>
      <c r="M29" s="43"/>
      <c r="N29" s="43"/>
      <c r="O29" s="43"/>
      <c r="P29" s="43"/>
    </row>
    <row r="30" spans="1:16" ht="65.25" customHeight="1" x14ac:dyDescent="0.25">
      <c r="A30" s="96"/>
      <c r="B30" s="96"/>
      <c r="C30" s="96"/>
      <c r="D30" s="96"/>
      <c r="E30" s="96"/>
      <c r="F30" s="43"/>
      <c r="G30" s="43"/>
      <c r="H30" s="43"/>
      <c r="I30" s="43"/>
      <c r="J30" s="43"/>
      <c r="K30" s="43"/>
      <c r="L30" s="43"/>
      <c r="M30" s="43"/>
      <c r="N30" s="43"/>
      <c r="O30" s="43"/>
      <c r="P30" s="43"/>
    </row>
    <row r="31" spans="1:16" x14ac:dyDescent="0.25">
      <c r="A31" s="9"/>
    </row>
    <row r="32" spans="1:16" x14ac:dyDescent="0.25">
      <c r="A32" s="44" t="s">
        <v>36</v>
      </c>
      <c r="B32" s="46"/>
    </row>
    <row r="33" spans="1:11" x14ac:dyDescent="0.25">
      <c r="A33" s="44"/>
      <c r="B33" s="45"/>
    </row>
    <row r="34" spans="1:11" x14ac:dyDescent="0.25">
      <c r="A34" s="44" t="s">
        <v>37</v>
      </c>
      <c r="B34" s="46"/>
      <c r="C34" s="1"/>
      <c r="D34" s="1"/>
      <c r="E34" s="1"/>
      <c r="F34" s="1"/>
      <c r="G34" s="1"/>
      <c r="H34" s="1"/>
      <c r="I34" s="1"/>
      <c r="J34" s="1"/>
      <c r="K34" s="1"/>
    </row>
    <row r="35" spans="1:11" x14ac:dyDescent="0.25">
      <c r="A35" s="7"/>
    </row>
    <row r="36" spans="1:11" x14ac:dyDescent="0.25">
      <c r="A36" s="7"/>
    </row>
    <row r="37" spans="1:11" x14ac:dyDescent="0.25">
      <c r="A37" s="7"/>
    </row>
    <row r="38" spans="1:11" x14ac:dyDescent="0.25">
      <c r="A38" s="7"/>
    </row>
    <row r="39" spans="1:11" x14ac:dyDescent="0.25">
      <c r="A39" s="7"/>
    </row>
    <row r="40" spans="1:11" x14ac:dyDescent="0.25">
      <c r="A40" s="7"/>
    </row>
    <row r="41" spans="1:11" x14ac:dyDescent="0.25">
      <c r="A41" s="7"/>
    </row>
    <row r="42" spans="1:11" x14ac:dyDescent="0.25">
      <c r="A42" s="7"/>
    </row>
    <row r="43" spans="1:11" x14ac:dyDescent="0.25">
      <c r="A43" s="7"/>
    </row>
    <row r="44" spans="1:11" x14ac:dyDescent="0.25">
      <c r="A44" s="7"/>
    </row>
    <row r="45" spans="1:11" x14ac:dyDescent="0.25">
      <c r="A45" s="7"/>
    </row>
    <row r="46" spans="1:11" x14ac:dyDescent="0.25">
      <c r="A46" s="7"/>
    </row>
    <row r="47" spans="1:11" x14ac:dyDescent="0.25">
      <c r="A47" s="7"/>
    </row>
    <row r="48" spans="1:1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sheetData>
  <mergeCells count="9">
    <mergeCell ref="A29:E30"/>
    <mergeCell ref="L2:N4"/>
    <mergeCell ref="M16:N16"/>
    <mergeCell ref="M17:N17"/>
    <mergeCell ref="B9:C9"/>
    <mergeCell ref="B10:C10"/>
    <mergeCell ref="B11:C11"/>
    <mergeCell ref="A16:A18"/>
    <mergeCell ref="J16:K17"/>
  </mergeCells>
  <phoneticPr fontId="8" type="noConversion"/>
  <pageMargins left="0.74803149606299213" right="0.74803149606299213" top="0.98425196850393704" bottom="0.98425196850393704" header="0.51181102362204722" footer="0.51181102362204722"/>
  <pageSetup paperSize="5" scale="69" orientation="landscape"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4A8DB2B-641A-4D98-9ED6-B04F8998C93A}">
          <x14:formula1>
            <xm:f>List!$C$6:$C$50</xm:f>
          </x14:formula1>
          <xm:sqref>D19:D27</xm:sqref>
        </x14:dataValidation>
        <x14:dataValidation type="list" allowBlank="1" showInputMessage="1" showErrorMessage="1" xr:uid="{E898FFD9-C362-46B5-9870-FDB202F69A52}">
          <x14:formula1>
            <xm:f>List!$D$2:$D$15</xm:f>
          </x14:formula1>
          <xm:sqref>E19:E27</xm:sqref>
        </x14:dataValidation>
        <x14:dataValidation type="list" allowBlank="1" showInputMessage="1" showErrorMessage="1" xr:uid="{7A8AF907-F10C-4CE0-8567-79A677AB1187}">
          <x14:formula1>
            <xm:f>List!$H$2:$H$24</xm:f>
          </x14:formula1>
          <xm:sqref>F19:F27</xm:sqref>
        </x14:dataValidation>
        <x14:dataValidation type="list" allowBlank="1" showInputMessage="1" showErrorMessage="1" xr:uid="{074F68DA-1B34-49BE-BE99-8B3138BE7383}">
          <x14:formula1>
            <xm:f>List!$K$2:$K$64</xm:f>
          </x14:formula1>
          <xm:sqref>G19:G27</xm:sqref>
        </x14:dataValidation>
        <x14:dataValidation type="list" allowBlank="1" showInputMessage="1" showErrorMessage="1" xr:uid="{61578476-D169-448B-884F-88437C3F3287}">
          <x14:formula1>
            <xm:f>List!$O$2:$O$12</xm:f>
          </x14:formula1>
          <xm:sqref>H19:H27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0F02-4EFB-4704-88C7-630F4A2ECE65}">
  <sheetPr>
    <tabColor rgb="FF00B050"/>
  </sheetPr>
  <dimension ref="A1:O64"/>
  <sheetViews>
    <sheetView topLeftCell="E1" zoomScaleNormal="100" workbookViewId="0">
      <pane ySplit="1" topLeftCell="A2" activePane="bottomLeft" state="frozen"/>
      <selection activeCell="B1" sqref="B1"/>
      <selection pane="bottomLeft" activeCell="N2" sqref="N2"/>
    </sheetView>
  </sheetViews>
  <sheetFormatPr defaultColWidth="9.140625" defaultRowHeight="12.75" x14ac:dyDescent="0.2"/>
  <cols>
    <col min="1" max="1" width="12.85546875" style="22" bestFit="1" customWidth="1"/>
    <col min="2" max="2" width="33.42578125" style="22" bestFit="1" customWidth="1"/>
    <col min="3" max="3" width="26.42578125" style="22" customWidth="1"/>
    <col min="4" max="4" width="17.28515625" style="23" customWidth="1"/>
    <col min="5" max="5" width="24.140625" style="23" bestFit="1" customWidth="1"/>
    <col min="6" max="6" width="22" style="24" customWidth="1"/>
    <col min="7" max="8" width="29.140625" style="25" customWidth="1"/>
    <col min="9" max="9" width="25.85546875" style="35" customWidth="1"/>
    <col min="10" max="10" width="31.140625" style="35" bestFit="1" customWidth="1"/>
    <col min="11" max="11" width="31.140625" style="35" customWidth="1"/>
    <col min="12" max="12" width="18.7109375" style="34" customWidth="1"/>
    <col min="13" max="14" width="26.7109375" style="34" customWidth="1"/>
    <col min="15" max="15" width="24.140625" style="28" bestFit="1" customWidth="1"/>
    <col min="16" max="16384" width="9.140625" style="28"/>
  </cols>
  <sheetData>
    <row r="1" spans="1:15" s="20" customFormat="1" x14ac:dyDescent="0.2">
      <c r="A1" s="15" t="s">
        <v>38</v>
      </c>
      <c r="B1" s="15" t="s">
        <v>39</v>
      </c>
      <c r="C1" s="15" t="s">
        <v>40</v>
      </c>
      <c r="D1" s="16" t="s">
        <v>41</v>
      </c>
      <c r="E1" s="16" t="s">
        <v>14</v>
      </c>
      <c r="F1" s="17" t="s">
        <v>42</v>
      </c>
      <c r="G1" s="17" t="s">
        <v>15</v>
      </c>
      <c r="H1" s="17" t="s">
        <v>43</v>
      </c>
      <c r="I1" s="18" t="s">
        <v>44</v>
      </c>
      <c r="J1" s="18" t="s">
        <v>45</v>
      </c>
      <c r="K1" s="18" t="s">
        <v>46</v>
      </c>
      <c r="L1" s="19" t="s">
        <v>47</v>
      </c>
      <c r="M1" s="19" t="s">
        <v>48</v>
      </c>
      <c r="N1" s="55"/>
    </row>
    <row r="2" spans="1:15" x14ac:dyDescent="0.2">
      <c r="A2" s="21">
        <v>40100</v>
      </c>
      <c r="B2" s="22" t="s">
        <v>49</v>
      </c>
      <c r="C2" s="22" t="str">
        <f>CONCATENATE(A2," ",B2)</f>
        <v>40100 Incoming Grants</v>
      </c>
      <c r="D2" s="23" t="s">
        <v>32</v>
      </c>
      <c r="E2" s="23" t="s">
        <v>50</v>
      </c>
      <c r="F2" s="24">
        <v>1000</v>
      </c>
      <c r="G2" s="25" t="s">
        <v>51</v>
      </c>
      <c r="H2" s="25" t="str">
        <f>CONCATENATE(F2," ",G2)</f>
        <v>1000 Executive Office</v>
      </c>
      <c r="I2" s="26" t="s">
        <v>52</v>
      </c>
      <c r="J2" s="26" t="s">
        <v>53</v>
      </c>
      <c r="K2" s="26" t="str">
        <f>CONCATENATE(I2,"_",J2)</f>
        <v>WLK_Walk</v>
      </c>
      <c r="L2" s="27" t="s">
        <v>54</v>
      </c>
      <c r="M2" s="27" t="s">
        <v>55</v>
      </c>
      <c r="N2" s="27"/>
      <c r="O2" s="23" t="s">
        <v>33</v>
      </c>
    </row>
    <row r="3" spans="1:15" x14ac:dyDescent="0.2">
      <c r="A3" s="21" t="s">
        <v>56</v>
      </c>
      <c r="B3" s="22" t="s">
        <v>57</v>
      </c>
      <c r="C3" s="22" t="str">
        <f t="shared" ref="C3:C64" si="0">CONCATENATE(A3," ",B3)</f>
        <v>40200 Fundraising Revenue</v>
      </c>
      <c r="D3" s="29" t="s">
        <v>58</v>
      </c>
      <c r="E3" s="23" t="s">
        <v>59</v>
      </c>
      <c r="F3" s="30">
        <v>1001</v>
      </c>
      <c r="G3" s="30" t="s">
        <v>60</v>
      </c>
      <c r="H3" s="25" t="str">
        <f t="shared" ref="H3:H24" si="1">CONCATENATE(F3," ",G3)</f>
        <v>1001 Governance</v>
      </c>
      <c r="I3" s="26" t="s">
        <v>61</v>
      </c>
      <c r="J3" s="26" t="s">
        <v>62</v>
      </c>
      <c r="K3" s="26" t="str">
        <f t="shared" ref="K3:K64" si="2">CONCATENATE(I3,"_",J3)</f>
        <v>CMK_Changemakers</v>
      </c>
      <c r="L3" s="31" t="s">
        <v>63</v>
      </c>
      <c r="M3" s="31" t="s">
        <v>64</v>
      </c>
      <c r="N3" s="31"/>
      <c r="O3" s="23" t="s">
        <v>59</v>
      </c>
    </row>
    <row r="4" spans="1:15" x14ac:dyDescent="0.2">
      <c r="A4" s="21">
        <v>40400</v>
      </c>
      <c r="B4" s="22" t="s">
        <v>65</v>
      </c>
      <c r="C4" s="22" t="str">
        <f t="shared" si="0"/>
        <v>40400 Investment Income</v>
      </c>
      <c r="D4" s="23" t="s">
        <v>66</v>
      </c>
      <c r="E4" s="23" t="s">
        <v>67</v>
      </c>
      <c r="F4" s="24">
        <v>1100</v>
      </c>
      <c r="G4" s="25" t="s">
        <v>68</v>
      </c>
      <c r="H4" s="25" t="str">
        <f t="shared" si="1"/>
        <v>1100 Operations</v>
      </c>
      <c r="I4" s="26" t="s">
        <v>69</v>
      </c>
      <c r="J4" s="26" t="s">
        <v>70</v>
      </c>
      <c r="K4" s="26" t="str">
        <f t="shared" si="2"/>
        <v>GAL_Galas</v>
      </c>
      <c r="L4" s="31" t="s">
        <v>71</v>
      </c>
      <c r="M4" s="31" t="s">
        <v>72</v>
      </c>
      <c r="N4" s="31"/>
      <c r="O4" s="23" t="s">
        <v>67</v>
      </c>
    </row>
    <row r="5" spans="1:15" x14ac:dyDescent="0.2">
      <c r="A5" s="21">
        <v>40500</v>
      </c>
      <c r="B5" s="22" t="s">
        <v>73</v>
      </c>
      <c r="C5" s="22" t="str">
        <f t="shared" si="0"/>
        <v>40500 Other Revenue</v>
      </c>
      <c r="D5" s="32" t="s">
        <v>74</v>
      </c>
      <c r="E5" s="23" t="s">
        <v>75</v>
      </c>
      <c r="F5" s="30">
        <v>1101</v>
      </c>
      <c r="G5" s="30" t="s">
        <v>76</v>
      </c>
      <c r="H5" s="25" t="str">
        <f t="shared" si="1"/>
        <v>1101 People &amp; Culture</v>
      </c>
      <c r="I5" s="33" t="s">
        <v>77</v>
      </c>
      <c r="J5" s="33" t="s">
        <v>78</v>
      </c>
      <c r="K5" s="26" t="str">
        <f t="shared" si="2"/>
        <v>65RO_65 Roses</v>
      </c>
      <c r="L5" s="31" t="s">
        <v>79</v>
      </c>
      <c r="M5" s="31" t="s">
        <v>80</v>
      </c>
      <c r="N5" s="31"/>
      <c r="O5" s="23" t="s">
        <v>75</v>
      </c>
    </row>
    <row r="6" spans="1:15" x14ac:dyDescent="0.2">
      <c r="A6" s="21" t="s">
        <v>81</v>
      </c>
      <c r="B6" s="22" t="s">
        <v>82</v>
      </c>
      <c r="C6" s="22" t="str">
        <f t="shared" si="0"/>
        <v>50000 Grant Expense</v>
      </c>
      <c r="D6" s="32" t="s">
        <v>83</v>
      </c>
      <c r="E6" s="23" t="s">
        <v>84</v>
      </c>
      <c r="F6" s="30">
        <v>1102</v>
      </c>
      <c r="G6" s="30" t="s">
        <v>85</v>
      </c>
      <c r="H6" s="25" t="str">
        <f t="shared" si="1"/>
        <v>1102 Finance</v>
      </c>
      <c r="I6" s="33" t="s">
        <v>86</v>
      </c>
      <c r="J6" s="33" t="s">
        <v>87</v>
      </c>
      <c r="K6" s="26" t="str">
        <f t="shared" si="2"/>
        <v>FUSN_Fusion</v>
      </c>
      <c r="L6" s="31" t="s">
        <v>88</v>
      </c>
      <c r="M6" s="31" t="s">
        <v>89</v>
      </c>
      <c r="N6" s="31"/>
      <c r="O6" s="23" t="s">
        <v>84</v>
      </c>
    </row>
    <row r="7" spans="1:15" x14ac:dyDescent="0.2">
      <c r="A7" s="21">
        <v>50300</v>
      </c>
      <c r="B7" s="22" t="s">
        <v>90</v>
      </c>
      <c r="C7" s="22" t="str">
        <f t="shared" si="0"/>
        <v>50300 Gaming Cost</v>
      </c>
      <c r="D7" s="32" t="s">
        <v>91</v>
      </c>
      <c r="E7" s="23" t="s">
        <v>92</v>
      </c>
      <c r="F7" s="30">
        <v>1103</v>
      </c>
      <c r="G7" s="30" t="s">
        <v>93</v>
      </c>
      <c r="H7" s="25" t="str">
        <f t="shared" si="1"/>
        <v>1103 Information Technology</v>
      </c>
      <c r="I7" s="26" t="s">
        <v>61</v>
      </c>
      <c r="J7" s="26" t="s">
        <v>94</v>
      </c>
      <c r="K7" s="26" t="str">
        <f t="shared" si="2"/>
        <v>CMK_Cause Marketing</v>
      </c>
      <c r="L7" s="31" t="s">
        <v>95</v>
      </c>
      <c r="M7" s="31" t="s">
        <v>96</v>
      </c>
      <c r="N7" s="31"/>
      <c r="O7" s="23" t="s">
        <v>92</v>
      </c>
    </row>
    <row r="8" spans="1:15" x14ac:dyDescent="0.2">
      <c r="A8" s="21">
        <v>50500</v>
      </c>
      <c r="B8" s="22" t="s">
        <v>97</v>
      </c>
      <c r="C8" s="22" t="str">
        <f t="shared" si="0"/>
        <v>50500 Fundraising Expense</v>
      </c>
      <c r="D8" s="32" t="s">
        <v>98</v>
      </c>
      <c r="E8" s="23" t="s">
        <v>99</v>
      </c>
      <c r="F8" s="30">
        <v>1104</v>
      </c>
      <c r="G8" s="30" t="s">
        <v>100</v>
      </c>
      <c r="H8" s="25" t="str">
        <f t="shared" si="1"/>
        <v>1104 Data Insights &amp; Digital Solutions</v>
      </c>
      <c r="I8" s="26" t="s">
        <v>101</v>
      </c>
      <c r="J8" s="26" t="s">
        <v>102</v>
      </c>
      <c r="K8" s="26" t="str">
        <f t="shared" si="2"/>
        <v>GUP_GearUp</v>
      </c>
      <c r="L8" s="31" t="s">
        <v>103</v>
      </c>
      <c r="M8" s="31" t="s">
        <v>104</v>
      </c>
      <c r="N8" s="31"/>
      <c r="O8" s="23" t="s">
        <v>99</v>
      </c>
    </row>
    <row r="9" spans="1:15" x14ac:dyDescent="0.2">
      <c r="A9" s="21" t="s">
        <v>105</v>
      </c>
      <c r="B9" s="22" t="s">
        <v>106</v>
      </c>
      <c r="C9" s="22" t="str">
        <f t="shared" si="0"/>
        <v>60030 Honoraria &amp; Stipends</v>
      </c>
      <c r="D9" s="32" t="s">
        <v>107</v>
      </c>
      <c r="E9" s="23" t="s">
        <v>33</v>
      </c>
      <c r="F9" s="30">
        <v>1105</v>
      </c>
      <c r="G9" s="30" t="s">
        <v>108</v>
      </c>
      <c r="H9" s="25" t="str">
        <f t="shared" si="1"/>
        <v>1105 Business Operations Systems</v>
      </c>
      <c r="I9" s="26" t="s">
        <v>109</v>
      </c>
      <c r="J9" s="26" t="s">
        <v>110</v>
      </c>
      <c r="K9" s="26" t="str">
        <f t="shared" si="2"/>
        <v>O3P_Other 3rd Party</v>
      </c>
      <c r="L9" s="27" t="s">
        <v>111</v>
      </c>
      <c r="M9" s="27" t="s">
        <v>112</v>
      </c>
      <c r="N9" s="27"/>
      <c r="O9" s="23" t="s">
        <v>113</v>
      </c>
    </row>
    <row r="10" spans="1:15" x14ac:dyDescent="0.2">
      <c r="A10" s="21" t="s">
        <v>114</v>
      </c>
      <c r="B10" s="22" t="s">
        <v>115</v>
      </c>
      <c r="C10" s="22" t="str">
        <f t="shared" si="0"/>
        <v>60050 Contract &amp; Temp. Agency</v>
      </c>
      <c r="D10" s="32" t="s">
        <v>116</v>
      </c>
      <c r="E10" s="23" t="s">
        <v>113</v>
      </c>
      <c r="F10" s="24">
        <v>1200</v>
      </c>
      <c r="G10" s="25" t="s">
        <v>117</v>
      </c>
      <c r="H10" s="25" t="str">
        <f t="shared" si="1"/>
        <v>1200 Fund Development</v>
      </c>
      <c r="I10" s="33" t="s">
        <v>118</v>
      </c>
      <c r="J10" s="33" t="s">
        <v>119</v>
      </c>
      <c r="K10" s="26" t="str">
        <f t="shared" si="2"/>
        <v>FAOF_Face-off</v>
      </c>
      <c r="L10" s="31" t="s">
        <v>120</v>
      </c>
      <c r="M10" s="31" t="s">
        <v>64</v>
      </c>
      <c r="N10" s="31"/>
      <c r="O10" s="23" t="s">
        <v>121</v>
      </c>
    </row>
    <row r="11" spans="1:15" x14ac:dyDescent="0.2">
      <c r="A11" s="21" t="s">
        <v>122</v>
      </c>
      <c r="B11" s="22" t="s">
        <v>123</v>
      </c>
      <c r="C11" s="22" t="str">
        <f t="shared" si="0"/>
        <v>60130 Professional Development</v>
      </c>
      <c r="D11" s="32" t="s">
        <v>124</v>
      </c>
      <c r="E11" s="23" t="s">
        <v>121</v>
      </c>
      <c r="F11" s="30">
        <v>1201</v>
      </c>
      <c r="G11" s="30" t="s">
        <v>125</v>
      </c>
      <c r="H11" s="25" t="str">
        <f t="shared" si="1"/>
        <v>1201 Individual Giving</v>
      </c>
      <c r="I11" s="33" t="s">
        <v>126</v>
      </c>
      <c r="J11" s="33" t="s">
        <v>127</v>
      </c>
      <c r="K11" s="26" t="str">
        <f t="shared" si="2"/>
        <v>GOLF_Golf</v>
      </c>
      <c r="L11" s="31" t="s">
        <v>128</v>
      </c>
      <c r="M11" s="31" t="s">
        <v>72</v>
      </c>
      <c r="N11" s="31"/>
      <c r="O11" s="23" t="s">
        <v>129</v>
      </c>
    </row>
    <row r="12" spans="1:15" x14ac:dyDescent="0.2">
      <c r="A12" s="21" t="s">
        <v>130</v>
      </c>
      <c r="B12" s="22" t="s">
        <v>131</v>
      </c>
      <c r="C12" s="22" t="str">
        <f t="shared" si="0"/>
        <v>60140 Professional Dues</v>
      </c>
      <c r="D12" s="32" t="s">
        <v>132</v>
      </c>
      <c r="E12" s="23" t="s">
        <v>129</v>
      </c>
      <c r="F12" s="30">
        <v>1202</v>
      </c>
      <c r="G12" s="30" t="s">
        <v>133</v>
      </c>
      <c r="H12" s="25" t="str">
        <f t="shared" si="1"/>
        <v>1202 Corporate Giving</v>
      </c>
      <c r="I12" s="33" t="s">
        <v>134</v>
      </c>
      <c r="J12" s="33" t="s">
        <v>135</v>
      </c>
      <c r="K12" s="26" t="str">
        <f t="shared" si="2"/>
        <v>SHIN_Shinerama</v>
      </c>
      <c r="L12" s="31" t="s">
        <v>136</v>
      </c>
      <c r="M12" s="31" t="s">
        <v>80</v>
      </c>
      <c r="N12" s="31"/>
      <c r="O12" s="29" t="s">
        <v>137</v>
      </c>
    </row>
    <row r="13" spans="1:15" x14ac:dyDescent="0.2">
      <c r="A13" s="21">
        <v>60200</v>
      </c>
      <c r="B13" s="22" t="s">
        <v>138</v>
      </c>
      <c r="C13" s="22" t="str">
        <f t="shared" si="0"/>
        <v>60200 Corporate Sponsors</v>
      </c>
      <c r="D13" s="32" t="s">
        <v>139</v>
      </c>
      <c r="E13" s="23" t="s">
        <v>140</v>
      </c>
      <c r="F13" s="30">
        <v>1203</v>
      </c>
      <c r="G13" s="30" t="s">
        <v>141</v>
      </c>
      <c r="H13" s="25" t="str">
        <f t="shared" si="1"/>
        <v>1203 Planned Giving</v>
      </c>
      <c r="I13" s="26" t="s">
        <v>142</v>
      </c>
      <c r="J13" s="26" t="s">
        <v>143</v>
      </c>
      <c r="K13" s="26" t="str">
        <f t="shared" si="2"/>
        <v>GAM_Gaming</v>
      </c>
      <c r="L13" s="31" t="s">
        <v>144</v>
      </c>
      <c r="M13" s="31" t="s">
        <v>89</v>
      </c>
      <c r="N13" s="31"/>
      <c r="O13" s="23"/>
    </row>
    <row r="14" spans="1:15" x14ac:dyDescent="0.2">
      <c r="A14" s="21">
        <v>60210</v>
      </c>
      <c r="B14" s="22" t="s">
        <v>145</v>
      </c>
      <c r="C14" s="22" t="str">
        <f t="shared" si="0"/>
        <v>60210 Digital Advertising</v>
      </c>
      <c r="D14" s="32" t="s">
        <v>146</v>
      </c>
      <c r="E14" s="23" t="s">
        <v>147</v>
      </c>
      <c r="F14" s="30">
        <v>1204</v>
      </c>
      <c r="G14" s="30" t="s">
        <v>148</v>
      </c>
      <c r="H14" s="25" t="str">
        <f t="shared" si="1"/>
        <v>1204 Events</v>
      </c>
      <c r="I14" s="33" t="s">
        <v>149</v>
      </c>
      <c r="J14" s="33" t="s">
        <v>150</v>
      </c>
      <c r="K14" s="26" t="str">
        <f t="shared" si="2"/>
        <v>RAFF_Raffle</v>
      </c>
      <c r="L14" s="31" t="s">
        <v>151</v>
      </c>
      <c r="M14" s="31" t="s">
        <v>96</v>
      </c>
      <c r="N14" s="31"/>
      <c r="O14" s="23"/>
    </row>
    <row r="15" spans="1:15" x14ac:dyDescent="0.2">
      <c r="A15" s="21">
        <v>60220</v>
      </c>
      <c r="B15" s="22" t="s">
        <v>152</v>
      </c>
      <c r="C15" s="22" t="str">
        <f t="shared" si="0"/>
        <v>60220 Marketing Materials</v>
      </c>
      <c r="D15" s="29" t="s">
        <v>153</v>
      </c>
      <c r="E15" s="23" t="s">
        <v>154</v>
      </c>
      <c r="F15" s="24">
        <v>1300</v>
      </c>
      <c r="G15" s="25" t="s">
        <v>155</v>
      </c>
      <c r="H15" s="25" t="str">
        <f t="shared" si="1"/>
        <v>1300 Marketing &amp; Communications</v>
      </c>
      <c r="I15" s="33" t="s">
        <v>156</v>
      </c>
      <c r="J15" s="33" t="s">
        <v>157</v>
      </c>
      <c r="K15" s="26" t="str">
        <f t="shared" si="2"/>
        <v>BING_Bingo</v>
      </c>
      <c r="L15" s="31" t="s">
        <v>158</v>
      </c>
      <c r="M15" s="31" t="s">
        <v>104</v>
      </c>
      <c r="N15" s="31"/>
      <c r="O15" s="29" t="s">
        <v>137</v>
      </c>
    </row>
    <row r="16" spans="1:15" x14ac:dyDescent="0.2">
      <c r="A16" s="21">
        <v>60230</v>
      </c>
      <c r="B16" s="22" t="s">
        <v>96</v>
      </c>
      <c r="C16" s="22" t="str">
        <f t="shared" si="0"/>
        <v>60230 Stewardship</v>
      </c>
      <c r="D16" s="29" t="s">
        <v>137</v>
      </c>
      <c r="E16" s="29" t="s">
        <v>137</v>
      </c>
      <c r="F16" s="30">
        <v>1301</v>
      </c>
      <c r="G16" s="30" t="s">
        <v>159</v>
      </c>
      <c r="H16" s="25" t="str">
        <f t="shared" si="1"/>
        <v>1301 Communications</v>
      </c>
      <c r="I16" s="33" t="s">
        <v>160</v>
      </c>
      <c r="J16" s="33" t="s">
        <v>161</v>
      </c>
      <c r="K16" s="26" t="str">
        <f t="shared" si="2"/>
        <v>CASI_Casino</v>
      </c>
      <c r="L16" s="27" t="s">
        <v>162</v>
      </c>
      <c r="M16" s="27" t="s">
        <v>163</v>
      </c>
      <c r="N16" s="27"/>
      <c r="O16" s="29" t="s">
        <v>137</v>
      </c>
    </row>
    <row r="17" spans="1:14" x14ac:dyDescent="0.2">
      <c r="A17" s="21">
        <v>60240</v>
      </c>
      <c r="B17" s="22" t="s">
        <v>164</v>
      </c>
      <c r="C17" s="22" t="str">
        <f t="shared" si="0"/>
        <v>60240 Branded Merchandise</v>
      </c>
      <c r="D17" s="29"/>
      <c r="F17" s="30">
        <v>1302</v>
      </c>
      <c r="G17" s="30" t="s">
        <v>165</v>
      </c>
      <c r="H17" s="25" t="str">
        <f t="shared" si="1"/>
        <v>1302 Engagement</v>
      </c>
      <c r="I17" s="33" t="s">
        <v>166</v>
      </c>
      <c r="J17" s="33" t="s">
        <v>167</v>
      </c>
      <c r="K17" s="26" t="str">
        <f t="shared" si="2"/>
        <v>BCDA_BC Direct Access</v>
      </c>
      <c r="L17" s="31" t="s">
        <v>168</v>
      </c>
      <c r="M17" s="31" t="s">
        <v>89</v>
      </c>
      <c r="N17" s="31"/>
    </row>
    <row r="18" spans="1:14" x14ac:dyDescent="0.2">
      <c r="A18" s="21">
        <v>60250</v>
      </c>
      <c r="B18" s="22" t="s">
        <v>169</v>
      </c>
      <c r="C18" s="22" t="str">
        <f t="shared" si="0"/>
        <v>60250 Vendor support/execution</v>
      </c>
      <c r="D18" s="29"/>
      <c r="F18" s="24">
        <v>1400</v>
      </c>
      <c r="G18" s="25" t="s">
        <v>170</v>
      </c>
      <c r="H18" s="25" t="str">
        <f t="shared" si="1"/>
        <v>1400 Mission</v>
      </c>
      <c r="I18" s="33" t="s">
        <v>171</v>
      </c>
      <c r="J18" s="33" t="s">
        <v>172</v>
      </c>
      <c r="K18" s="26" t="str">
        <f t="shared" si="2"/>
        <v>GENE_General</v>
      </c>
      <c r="L18" s="31" t="s">
        <v>173</v>
      </c>
      <c r="M18" s="31" t="s">
        <v>174</v>
      </c>
      <c r="N18" s="31"/>
    </row>
    <row r="19" spans="1:14" x14ac:dyDescent="0.2">
      <c r="A19" s="21">
        <v>60260</v>
      </c>
      <c r="B19" s="22" t="s">
        <v>175</v>
      </c>
      <c r="C19" s="22" t="str">
        <f t="shared" si="0"/>
        <v>60260 Venue</v>
      </c>
      <c r="D19" s="29"/>
      <c r="F19" s="30">
        <v>1401</v>
      </c>
      <c r="G19" s="30" t="s">
        <v>176</v>
      </c>
      <c r="H19" s="25" t="str">
        <f t="shared" si="1"/>
        <v>1401 Research</v>
      </c>
      <c r="I19" s="33" t="s">
        <v>177</v>
      </c>
      <c r="J19" s="33" t="s">
        <v>178</v>
      </c>
      <c r="K19" s="26" t="str">
        <f t="shared" si="2"/>
        <v>ONNV_Ontario Nevada</v>
      </c>
      <c r="L19" s="31" t="s">
        <v>179</v>
      </c>
      <c r="M19" s="31" t="s">
        <v>64</v>
      </c>
      <c r="N19" s="31"/>
    </row>
    <row r="20" spans="1:14" x14ac:dyDescent="0.2">
      <c r="A20" s="21">
        <v>60270</v>
      </c>
      <c r="B20" s="22" t="s">
        <v>180</v>
      </c>
      <c r="C20" s="22" t="str">
        <f t="shared" si="0"/>
        <v>60270 Awards</v>
      </c>
      <c r="F20" s="30">
        <v>1402</v>
      </c>
      <c r="G20" s="30" t="s">
        <v>181</v>
      </c>
      <c r="H20" s="25" t="str">
        <f t="shared" si="1"/>
        <v>1402 Clinical Trials Network- CTN</v>
      </c>
      <c r="I20" s="26" t="s">
        <v>182</v>
      </c>
      <c r="J20" s="26" t="s">
        <v>182</v>
      </c>
      <c r="K20" s="26" t="str">
        <f t="shared" si="2"/>
        <v>KIN_KIN</v>
      </c>
      <c r="L20" s="31" t="s">
        <v>183</v>
      </c>
      <c r="M20" s="31" t="s">
        <v>184</v>
      </c>
      <c r="N20" s="31"/>
    </row>
    <row r="21" spans="1:14" x14ac:dyDescent="0.2">
      <c r="A21" s="21">
        <v>60280</v>
      </c>
      <c r="B21" s="22" t="s">
        <v>185</v>
      </c>
      <c r="C21" s="22" t="str">
        <f t="shared" si="0"/>
        <v>60280 Entertainment</v>
      </c>
      <c r="D21" s="29"/>
      <c r="F21" s="30">
        <v>1403</v>
      </c>
      <c r="G21" s="30" t="s">
        <v>186</v>
      </c>
      <c r="H21" s="25" t="str">
        <f t="shared" si="1"/>
        <v>1403 Registry</v>
      </c>
      <c r="I21" s="26" t="s">
        <v>187</v>
      </c>
      <c r="J21" s="26" t="s">
        <v>180</v>
      </c>
      <c r="K21" s="26" t="str">
        <f t="shared" si="2"/>
        <v>AWD_Awards</v>
      </c>
      <c r="L21" s="31" t="s">
        <v>188</v>
      </c>
      <c r="M21" s="31" t="s">
        <v>189</v>
      </c>
      <c r="N21" s="31"/>
    </row>
    <row r="22" spans="1:14" x14ac:dyDescent="0.2">
      <c r="A22" s="21">
        <v>60290</v>
      </c>
      <c r="B22" s="22" t="s">
        <v>190</v>
      </c>
      <c r="C22" s="22" t="str">
        <f t="shared" si="0"/>
        <v>60290 Equipment Rental &amp; Maintenance</v>
      </c>
      <c r="D22" s="29"/>
      <c r="F22" s="30">
        <v>1404</v>
      </c>
      <c r="G22" s="30" t="s">
        <v>191</v>
      </c>
      <c r="H22" s="25" t="str">
        <f t="shared" si="1"/>
        <v>1404 Healthcare</v>
      </c>
      <c r="I22" s="33" t="s">
        <v>192</v>
      </c>
      <c r="J22" s="33" t="s">
        <v>193</v>
      </c>
      <c r="K22" s="26" t="str">
        <f t="shared" si="2"/>
        <v>STTV_Student Travel</v>
      </c>
      <c r="L22" s="31" t="s">
        <v>194</v>
      </c>
      <c r="M22" s="31" t="s">
        <v>96</v>
      </c>
      <c r="N22" s="31"/>
    </row>
    <row r="23" spans="1:14" x14ac:dyDescent="0.2">
      <c r="A23" s="21">
        <v>60300</v>
      </c>
      <c r="B23" s="22" t="s">
        <v>195</v>
      </c>
      <c r="C23" s="22" t="str">
        <f t="shared" si="0"/>
        <v>60300 Incidentals</v>
      </c>
      <c r="D23" s="29"/>
      <c r="F23" s="30">
        <v>1405</v>
      </c>
      <c r="G23" s="30" t="s">
        <v>196</v>
      </c>
      <c r="H23" s="25" t="str">
        <f t="shared" si="1"/>
        <v>1405 Advocacy</v>
      </c>
      <c r="I23" s="33" t="s">
        <v>197</v>
      </c>
      <c r="J23" s="33" t="s">
        <v>198</v>
      </c>
      <c r="K23" s="26" t="str">
        <f t="shared" si="2"/>
        <v>VOLU_Volunteer</v>
      </c>
      <c r="L23" s="31" t="s">
        <v>199</v>
      </c>
      <c r="M23" s="31" t="s">
        <v>104</v>
      </c>
      <c r="N23" s="31"/>
    </row>
    <row r="24" spans="1:14" x14ac:dyDescent="0.2">
      <c r="A24" s="21">
        <v>60310</v>
      </c>
      <c r="B24" s="22" t="s">
        <v>200</v>
      </c>
      <c r="C24" s="22" t="str">
        <f t="shared" si="0"/>
        <v>60310 Business Reply Mail</v>
      </c>
      <c r="D24" s="29"/>
      <c r="F24" s="30">
        <v>1406</v>
      </c>
      <c r="G24" s="30" t="s">
        <v>201</v>
      </c>
      <c r="H24" s="25" t="str">
        <f t="shared" si="1"/>
        <v>1406 Support/Connections</v>
      </c>
      <c r="I24" s="33" t="s">
        <v>202</v>
      </c>
      <c r="J24" s="33" t="s">
        <v>203</v>
      </c>
      <c r="K24" s="26" t="str">
        <f t="shared" si="2"/>
        <v>COMM_Community</v>
      </c>
      <c r="L24" s="27" t="s">
        <v>204</v>
      </c>
      <c r="M24" s="27" t="s">
        <v>205</v>
      </c>
      <c r="N24" s="27"/>
    </row>
    <row r="25" spans="1:14" x14ac:dyDescent="0.2">
      <c r="A25" s="21">
        <v>60400</v>
      </c>
      <c r="B25" s="22" t="s">
        <v>206</v>
      </c>
      <c r="C25" s="22" t="str">
        <f t="shared" si="0"/>
        <v>60400 Bank Charges</v>
      </c>
      <c r="D25" s="29"/>
      <c r="I25" s="33" t="s">
        <v>207</v>
      </c>
      <c r="J25" s="33" t="s">
        <v>208</v>
      </c>
      <c r="K25" s="26" t="str">
        <f t="shared" si="2"/>
        <v>CLIN_Clinicians</v>
      </c>
      <c r="L25" s="34" t="s">
        <v>209</v>
      </c>
      <c r="M25" s="34" t="s">
        <v>210</v>
      </c>
    </row>
    <row r="26" spans="1:14" x14ac:dyDescent="0.2">
      <c r="A26" s="21">
        <v>60410</v>
      </c>
      <c r="B26" s="22" t="s">
        <v>211</v>
      </c>
      <c r="C26" s="22" t="str">
        <f t="shared" si="0"/>
        <v>60410 Credit Card Fees</v>
      </c>
      <c r="D26" s="29"/>
      <c r="I26" s="33" t="s">
        <v>212</v>
      </c>
      <c r="J26" s="33" t="s">
        <v>213</v>
      </c>
      <c r="K26" s="26" t="str">
        <f t="shared" si="2"/>
        <v>LTAY_Louise Taylor</v>
      </c>
      <c r="L26" s="27" t="s">
        <v>214</v>
      </c>
      <c r="M26" s="27" t="s">
        <v>155</v>
      </c>
      <c r="N26" s="27"/>
    </row>
    <row r="27" spans="1:14" x14ac:dyDescent="0.2">
      <c r="A27" s="21">
        <v>60600</v>
      </c>
      <c r="B27" s="22" t="s">
        <v>215</v>
      </c>
      <c r="C27" s="22" t="str">
        <f t="shared" si="0"/>
        <v>60600 Professional Fees - Consultants</v>
      </c>
      <c r="D27" s="29"/>
      <c r="I27" s="26" t="s">
        <v>216</v>
      </c>
      <c r="J27" s="26" t="s">
        <v>49</v>
      </c>
      <c r="K27" s="26" t="str">
        <f t="shared" si="2"/>
        <v>IGR_Incoming Grants</v>
      </c>
    </row>
    <row r="28" spans="1:14" x14ac:dyDescent="0.2">
      <c r="A28" s="21">
        <v>60610</v>
      </c>
      <c r="B28" s="22" t="s">
        <v>217</v>
      </c>
      <c r="C28" s="22" t="str">
        <f t="shared" si="0"/>
        <v>60610 Professional Fees - Audit</v>
      </c>
      <c r="D28" s="29"/>
      <c r="I28" s="33" t="s">
        <v>218</v>
      </c>
      <c r="J28" s="33" t="s">
        <v>219</v>
      </c>
      <c r="K28" s="26" t="str">
        <f t="shared" si="2"/>
        <v>CTN_Clinical Trials Network</v>
      </c>
    </row>
    <row r="29" spans="1:14" x14ac:dyDescent="0.2">
      <c r="A29" s="21">
        <v>60620</v>
      </c>
      <c r="B29" s="22" t="s">
        <v>220</v>
      </c>
      <c r="C29" s="22" t="str">
        <f t="shared" si="0"/>
        <v>60620 Professional Fees - IT</v>
      </c>
      <c r="D29" s="29"/>
      <c r="I29" s="33" t="s">
        <v>221</v>
      </c>
      <c r="J29" s="33" t="s">
        <v>222</v>
      </c>
      <c r="K29" s="26" t="str">
        <f t="shared" si="2"/>
        <v>PRBR_UK Trust/Project Breathe</v>
      </c>
      <c r="L29" s="31"/>
      <c r="M29" s="31"/>
      <c r="N29" s="31"/>
    </row>
    <row r="30" spans="1:14" x14ac:dyDescent="0.2">
      <c r="A30" s="21">
        <v>60630</v>
      </c>
      <c r="B30" s="22" t="s">
        <v>223</v>
      </c>
      <c r="C30" s="22" t="str">
        <f t="shared" si="0"/>
        <v>60630 Professional Fees - Legal</v>
      </c>
      <c r="D30" s="29"/>
      <c r="I30" s="33" t="s">
        <v>224</v>
      </c>
      <c r="J30" s="33" t="s">
        <v>225</v>
      </c>
      <c r="K30" s="26" t="str">
        <f t="shared" si="2"/>
        <v>COFC_Circle of Care</v>
      </c>
      <c r="L30" s="27"/>
      <c r="M30" s="27"/>
      <c r="N30" s="27"/>
    </row>
    <row r="31" spans="1:14" x14ac:dyDescent="0.2">
      <c r="A31" s="21">
        <v>60640</v>
      </c>
      <c r="B31" s="22" t="s">
        <v>226</v>
      </c>
      <c r="C31" s="22" t="str">
        <f t="shared" si="0"/>
        <v>60640 Professional Fees - Translation</v>
      </c>
      <c r="D31" s="29"/>
      <c r="I31" s="26" t="s">
        <v>227</v>
      </c>
      <c r="J31" s="26" t="s">
        <v>228</v>
      </c>
      <c r="K31" s="26" t="str">
        <f t="shared" si="2"/>
        <v>RGR_Research Grants</v>
      </c>
      <c r="L31" s="31"/>
      <c r="M31" s="31"/>
      <c r="N31" s="31"/>
    </row>
    <row r="32" spans="1:14" x14ac:dyDescent="0.2">
      <c r="A32" s="21">
        <v>60650</v>
      </c>
      <c r="B32" s="22" t="s">
        <v>229</v>
      </c>
      <c r="C32" s="22" t="str">
        <f t="shared" si="0"/>
        <v>60650 Recruitment</v>
      </c>
      <c r="D32" s="29"/>
      <c r="I32" s="33" t="s">
        <v>230</v>
      </c>
      <c r="J32" s="33" t="s">
        <v>231</v>
      </c>
      <c r="K32" s="26" t="str">
        <f t="shared" si="2"/>
        <v>RGR1_Early Career Investigator</v>
      </c>
      <c r="L32" s="31"/>
      <c r="M32" s="31"/>
      <c r="N32" s="31"/>
    </row>
    <row r="33" spans="1:14" x14ac:dyDescent="0.2">
      <c r="A33" s="21">
        <v>60660</v>
      </c>
      <c r="B33" s="22" t="s">
        <v>232</v>
      </c>
      <c r="C33" s="22" t="str">
        <f t="shared" si="0"/>
        <v>60660 Patient Research Expense</v>
      </c>
      <c r="I33" s="33" t="s">
        <v>233</v>
      </c>
      <c r="J33" s="33" t="s">
        <v>234</v>
      </c>
      <c r="K33" s="26" t="str">
        <f t="shared" si="2"/>
        <v>RGR2_Initial</v>
      </c>
      <c r="L33" s="31"/>
      <c r="M33" s="31"/>
      <c r="N33" s="31"/>
    </row>
    <row r="34" spans="1:14" x14ac:dyDescent="0.2">
      <c r="A34" s="21">
        <v>60700</v>
      </c>
      <c r="B34" s="22" t="s">
        <v>235</v>
      </c>
      <c r="C34" s="22" t="str">
        <f t="shared" si="0"/>
        <v>60700 IT - Equipment</v>
      </c>
      <c r="D34" s="29"/>
      <c r="I34" s="33" t="s">
        <v>236</v>
      </c>
      <c r="J34" s="33" t="s">
        <v>237</v>
      </c>
      <c r="K34" s="26" t="str">
        <f t="shared" si="2"/>
        <v>RGR3_Fellowship</v>
      </c>
      <c r="L34" s="27"/>
      <c r="M34" s="27"/>
      <c r="N34" s="27"/>
    </row>
    <row r="35" spans="1:14" x14ac:dyDescent="0.2">
      <c r="A35" s="21">
        <v>60710</v>
      </c>
      <c r="B35" s="22" t="s">
        <v>238</v>
      </c>
      <c r="C35" s="22" t="str">
        <f t="shared" si="0"/>
        <v>60710 IT - Service/Systems</v>
      </c>
      <c r="D35" s="29"/>
      <c r="I35" s="33" t="s">
        <v>239</v>
      </c>
      <c r="J35" s="33" t="s">
        <v>240</v>
      </c>
      <c r="K35" s="26" t="str">
        <f t="shared" si="2"/>
        <v>RGR4_Studentship</v>
      </c>
      <c r="L35" s="31"/>
      <c r="M35" s="31"/>
      <c r="N35" s="31"/>
    </row>
    <row r="36" spans="1:14" x14ac:dyDescent="0.2">
      <c r="A36" s="21">
        <v>60720</v>
      </c>
      <c r="B36" s="22" t="s">
        <v>241</v>
      </c>
      <c r="C36" s="22" t="str">
        <f t="shared" si="0"/>
        <v>60720 IT - Telecommunications</v>
      </c>
      <c r="D36" s="29"/>
      <c r="I36" s="33" t="s">
        <v>242</v>
      </c>
      <c r="J36" s="33" t="s">
        <v>243</v>
      </c>
      <c r="K36" s="26" t="str">
        <f t="shared" si="2"/>
        <v>RGR5_Partnered/Co-funded</v>
      </c>
      <c r="L36" s="31"/>
      <c r="M36" s="31"/>
      <c r="N36" s="31"/>
    </row>
    <row r="37" spans="1:14" x14ac:dyDescent="0.2">
      <c r="A37" s="21">
        <v>60730</v>
      </c>
      <c r="B37" s="22" t="s">
        <v>244</v>
      </c>
      <c r="C37" s="22" t="str">
        <f t="shared" si="0"/>
        <v>60730 IT - Website</v>
      </c>
      <c r="D37" s="29"/>
      <c r="I37" s="33" t="s">
        <v>245</v>
      </c>
      <c r="J37" s="33" t="s">
        <v>246</v>
      </c>
      <c r="K37" s="26" t="str">
        <f t="shared" si="2"/>
        <v>RGR6_Seed</v>
      </c>
      <c r="L37" s="31"/>
      <c r="M37" s="31"/>
      <c r="N37" s="31"/>
    </row>
    <row r="38" spans="1:14" x14ac:dyDescent="0.2">
      <c r="A38" s="21">
        <v>60800</v>
      </c>
      <c r="B38" s="22" t="s">
        <v>247</v>
      </c>
      <c r="C38" s="22" t="str">
        <f t="shared" si="0"/>
        <v>60800 Transportation</v>
      </c>
      <c r="D38" s="29"/>
      <c r="I38" s="33" t="s">
        <v>248</v>
      </c>
      <c r="J38" s="33" t="s">
        <v>249</v>
      </c>
      <c r="K38" s="26" t="str">
        <f t="shared" si="2"/>
        <v>RGR7_Team</v>
      </c>
      <c r="L38" s="31"/>
      <c r="M38" s="31"/>
      <c r="N38" s="31"/>
    </row>
    <row r="39" spans="1:14" x14ac:dyDescent="0.2">
      <c r="A39" s="21">
        <v>60810</v>
      </c>
      <c r="B39" s="22" t="s">
        <v>250</v>
      </c>
      <c r="C39" s="22" t="str">
        <f t="shared" si="0"/>
        <v>60810 Lodging</v>
      </c>
      <c r="D39" s="29"/>
      <c r="I39" s="33" t="s">
        <v>251</v>
      </c>
      <c r="J39" s="33" t="s">
        <v>252</v>
      </c>
      <c r="K39" s="26" t="str">
        <f t="shared" si="2"/>
        <v>RGR8_Targeted Research</v>
      </c>
      <c r="L39" s="27"/>
      <c r="M39" s="27"/>
      <c r="N39" s="27"/>
    </row>
    <row r="40" spans="1:14" x14ac:dyDescent="0.2">
      <c r="A40" s="21">
        <v>60820</v>
      </c>
      <c r="B40" s="22" t="s">
        <v>253</v>
      </c>
      <c r="C40" s="22" t="str">
        <f t="shared" si="0"/>
        <v>60820 Meals</v>
      </c>
      <c r="D40" s="29"/>
      <c r="I40" s="33" t="s">
        <v>254</v>
      </c>
      <c r="J40" s="33" t="s">
        <v>255</v>
      </c>
      <c r="K40" s="26" t="str">
        <f t="shared" si="2"/>
        <v>RGR9_CIHR Partnership</v>
      </c>
      <c r="L40" s="27"/>
      <c r="M40" s="27"/>
      <c r="N40" s="27"/>
    </row>
    <row r="41" spans="1:14" x14ac:dyDescent="0.2">
      <c r="A41" s="21">
        <v>60830</v>
      </c>
      <c r="B41" s="22" t="s">
        <v>256</v>
      </c>
      <c r="C41" s="22" t="str">
        <f t="shared" si="0"/>
        <v>60830 Parking</v>
      </c>
      <c r="D41" s="29"/>
      <c r="I41" s="26" t="s">
        <v>257</v>
      </c>
      <c r="J41" s="26" t="s">
        <v>258</v>
      </c>
      <c r="K41" s="26" t="str">
        <f t="shared" si="2"/>
        <v>HGR_Healthcare Grants</v>
      </c>
    </row>
    <row r="42" spans="1:14" x14ac:dyDescent="0.2">
      <c r="A42" s="21">
        <v>60900</v>
      </c>
      <c r="B42" s="22" t="s">
        <v>259</v>
      </c>
      <c r="C42" s="22" t="str">
        <f t="shared" si="0"/>
        <v>60900 Memberships</v>
      </c>
      <c r="D42" s="29"/>
      <c r="I42" s="33" t="s">
        <v>260</v>
      </c>
      <c r="J42" s="33" t="s">
        <v>261</v>
      </c>
      <c r="K42" s="26" t="str">
        <f t="shared" si="2"/>
        <v>HGR1_Travel</v>
      </c>
    </row>
    <row r="43" spans="1:14" x14ac:dyDescent="0.2">
      <c r="A43" s="21">
        <v>61000</v>
      </c>
      <c r="B43" s="22" t="s">
        <v>262</v>
      </c>
      <c r="C43" s="22" t="str">
        <f t="shared" si="0"/>
        <v>61000 Rent</v>
      </c>
      <c r="D43" s="29"/>
      <c r="I43" s="33" t="s">
        <v>263</v>
      </c>
      <c r="J43" s="33" t="s">
        <v>264</v>
      </c>
      <c r="K43" s="26" t="str">
        <f t="shared" si="2"/>
        <v>HGR2_KE/Innovation</v>
      </c>
    </row>
    <row r="44" spans="1:14" x14ac:dyDescent="0.2">
      <c r="A44" s="21">
        <v>61010</v>
      </c>
      <c r="B44" s="22" t="s">
        <v>265</v>
      </c>
      <c r="C44" s="22" t="str">
        <f t="shared" si="0"/>
        <v>61010 Warehouse &amp; Storage</v>
      </c>
      <c r="I44" s="33" t="s">
        <v>266</v>
      </c>
      <c r="J44" s="33" t="s">
        <v>267</v>
      </c>
      <c r="K44" s="26" t="str">
        <f t="shared" si="2"/>
        <v xml:space="preserve">HGR3_Transplant Centre Incentive </v>
      </c>
      <c r="L44" s="27"/>
      <c r="M44" s="27"/>
      <c r="N44" s="27"/>
    </row>
    <row r="45" spans="1:14" x14ac:dyDescent="0.2">
      <c r="A45" s="21">
        <v>61030</v>
      </c>
      <c r="B45" s="22" t="s">
        <v>268</v>
      </c>
      <c r="C45" s="22" t="str">
        <f t="shared" si="0"/>
        <v>61030 Insurance - P&amp;E</v>
      </c>
      <c r="I45" s="33" t="s">
        <v>269</v>
      </c>
      <c r="J45" s="33" t="s">
        <v>270</v>
      </c>
      <c r="K45" s="26" t="str">
        <f t="shared" si="2"/>
        <v>HGR4_B. Cepacia Referral Laboratory</v>
      </c>
      <c r="L45" s="27"/>
      <c r="M45" s="27"/>
      <c r="N45" s="27"/>
    </row>
    <row r="46" spans="1:14" x14ac:dyDescent="0.2">
      <c r="A46" s="21">
        <v>61100</v>
      </c>
      <c r="B46" s="22" t="s">
        <v>271</v>
      </c>
      <c r="C46" s="22" t="str">
        <f t="shared" si="0"/>
        <v>61100 Office Supplies</v>
      </c>
      <c r="I46" s="33" t="s">
        <v>272</v>
      </c>
      <c r="J46" s="33" t="s">
        <v>273</v>
      </c>
      <c r="K46" s="26" t="str">
        <f t="shared" si="2"/>
        <v>HGR5_Clinical Fellowship</v>
      </c>
      <c r="L46" s="27"/>
      <c r="M46" s="27"/>
      <c r="N46" s="27"/>
    </row>
    <row r="47" spans="1:14" x14ac:dyDescent="0.2">
      <c r="A47" s="21">
        <v>61120</v>
      </c>
      <c r="B47" s="22" t="s">
        <v>274</v>
      </c>
      <c r="C47" s="22" t="str">
        <f t="shared" si="0"/>
        <v>61120 Postage &amp; Courier</v>
      </c>
      <c r="I47" s="33" t="s">
        <v>275</v>
      </c>
      <c r="J47" s="33" t="s">
        <v>276</v>
      </c>
      <c r="K47" s="26" t="str">
        <f t="shared" si="2"/>
        <v>HGR6_Clinical Travel</v>
      </c>
      <c r="L47" s="27"/>
      <c r="M47" s="27"/>
      <c r="N47" s="27"/>
    </row>
    <row r="48" spans="1:14" x14ac:dyDescent="0.2">
      <c r="A48" s="21">
        <v>61140</v>
      </c>
      <c r="B48" s="22" t="s">
        <v>277</v>
      </c>
      <c r="C48" s="22" t="str">
        <f t="shared" si="0"/>
        <v>61140 Minor Equipment</v>
      </c>
      <c r="I48" s="33" t="s">
        <v>278</v>
      </c>
      <c r="J48" s="33" t="s">
        <v>279</v>
      </c>
      <c r="K48" s="26" t="str">
        <f t="shared" si="2"/>
        <v xml:space="preserve">HGR7_Co-Funded </v>
      </c>
      <c r="L48" s="27"/>
      <c r="M48" s="27"/>
      <c r="N48" s="27"/>
    </row>
    <row r="49" spans="1:14" x14ac:dyDescent="0.2">
      <c r="A49" s="21">
        <v>61160</v>
      </c>
      <c r="B49" s="22" t="s">
        <v>280</v>
      </c>
      <c r="C49" s="22" t="str">
        <f t="shared" si="0"/>
        <v>61160 Maintenance</v>
      </c>
      <c r="I49" s="26" t="s">
        <v>281</v>
      </c>
      <c r="J49" s="26" t="s">
        <v>282</v>
      </c>
      <c r="K49" s="26" t="str">
        <f t="shared" si="2"/>
        <v>RGS_Registry Grants</v>
      </c>
      <c r="L49" s="27"/>
      <c r="M49" s="27"/>
      <c r="N49" s="27"/>
    </row>
    <row r="50" spans="1:14" x14ac:dyDescent="0.2">
      <c r="A50" s="21">
        <v>61180</v>
      </c>
      <c r="B50" s="22" t="s">
        <v>283</v>
      </c>
      <c r="C50" s="22" t="str">
        <f t="shared" si="0"/>
        <v>61180 Miscellaneous Expenses</v>
      </c>
      <c r="I50" s="33" t="s">
        <v>284</v>
      </c>
      <c r="J50" s="33" t="s">
        <v>285</v>
      </c>
      <c r="K50" s="26" t="str">
        <f t="shared" si="2"/>
        <v>RGS1_Clinic Incentive</v>
      </c>
      <c r="L50" s="27"/>
      <c r="M50" s="27"/>
      <c r="N50" s="27"/>
    </row>
    <row r="51" spans="1:14" x14ac:dyDescent="0.2">
      <c r="A51" s="21"/>
      <c r="C51" s="22" t="str">
        <f t="shared" si="0"/>
        <v xml:space="preserve"> </v>
      </c>
      <c r="I51" s="26" t="s">
        <v>286</v>
      </c>
      <c r="J51" s="26" t="s">
        <v>287</v>
      </c>
      <c r="K51" s="26" t="str">
        <f t="shared" si="2"/>
        <v>CON_Conferences</v>
      </c>
      <c r="L51" s="27"/>
      <c r="M51" s="27"/>
      <c r="N51" s="27"/>
    </row>
    <row r="52" spans="1:14" x14ac:dyDescent="0.2">
      <c r="A52" s="21"/>
      <c r="C52" s="22" t="str">
        <f t="shared" si="0"/>
        <v xml:space="preserve"> </v>
      </c>
      <c r="I52" s="33" t="s">
        <v>288</v>
      </c>
      <c r="J52" s="33" t="s">
        <v>289</v>
      </c>
      <c r="K52" s="26" t="str">
        <f t="shared" si="2"/>
        <v>BKAW_Broken Arrow</v>
      </c>
      <c r="L52" s="27"/>
      <c r="M52" s="27"/>
      <c r="N52" s="27"/>
    </row>
    <row r="53" spans="1:14" x14ac:dyDescent="0.2">
      <c r="A53" s="21"/>
      <c r="C53" s="22" t="str">
        <f t="shared" si="0"/>
        <v xml:space="preserve"> </v>
      </c>
      <c r="I53" s="33" t="s">
        <v>290</v>
      </c>
      <c r="J53" s="33" t="s">
        <v>291</v>
      </c>
      <c r="K53" s="26" t="str">
        <f t="shared" si="2"/>
        <v xml:space="preserve">NACF_North American CF </v>
      </c>
      <c r="L53" s="27"/>
      <c r="M53" s="27"/>
      <c r="N53" s="27"/>
    </row>
    <row r="54" spans="1:14" x14ac:dyDescent="0.2">
      <c r="A54" s="21"/>
      <c r="C54" s="22" t="str">
        <f t="shared" si="0"/>
        <v xml:space="preserve"> </v>
      </c>
      <c r="I54" s="33" t="s">
        <v>292</v>
      </c>
      <c r="J54" s="33" t="s">
        <v>293</v>
      </c>
      <c r="K54" s="26" t="str">
        <f t="shared" si="2"/>
        <v>EUCF_European CF Conference</v>
      </c>
    </row>
    <row r="55" spans="1:14" x14ac:dyDescent="0.2">
      <c r="C55" s="22" t="str">
        <f t="shared" si="0"/>
        <v xml:space="preserve"> </v>
      </c>
      <c r="I55" s="33" t="s">
        <v>294</v>
      </c>
      <c r="J55" s="33" t="s">
        <v>295</v>
      </c>
      <c r="K55" s="26" t="str">
        <f t="shared" si="2"/>
        <v>CACF_Canadian CF</v>
      </c>
    </row>
    <row r="56" spans="1:14" x14ac:dyDescent="0.2">
      <c r="C56" s="22" t="str">
        <f t="shared" si="0"/>
        <v xml:space="preserve"> </v>
      </c>
      <c r="I56" s="26" t="s">
        <v>296</v>
      </c>
      <c r="J56" s="35" t="s">
        <v>297</v>
      </c>
      <c r="K56" s="26" t="str">
        <f t="shared" si="2"/>
        <v>SPJ_Strategic projects</v>
      </c>
    </row>
    <row r="57" spans="1:14" x14ac:dyDescent="0.2">
      <c r="C57" s="22" t="str">
        <f t="shared" si="0"/>
        <v xml:space="preserve"> </v>
      </c>
      <c r="I57" s="33" t="s">
        <v>298</v>
      </c>
      <c r="J57" s="33" t="s">
        <v>299</v>
      </c>
      <c r="K57" s="26" t="str">
        <f t="shared" si="2"/>
        <v>MEHE_Mental Health</v>
      </c>
    </row>
    <row r="58" spans="1:14" x14ac:dyDescent="0.2">
      <c r="C58" s="22" t="str">
        <f t="shared" si="0"/>
        <v xml:space="preserve"> </v>
      </c>
      <c r="I58" s="35" t="s">
        <v>300</v>
      </c>
      <c r="J58" s="26" t="s">
        <v>186</v>
      </c>
      <c r="K58" s="26" t="str">
        <f t="shared" si="2"/>
        <v>REG_Registry</v>
      </c>
    </row>
    <row r="59" spans="1:14" x14ac:dyDescent="0.2">
      <c r="C59" s="22" t="str">
        <f t="shared" si="0"/>
        <v xml:space="preserve"> </v>
      </c>
      <c r="I59" s="33" t="s">
        <v>301</v>
      </c>
      <c r="J59" s="33" t="s">
        <v>302</v>
      </c>
      <c r="K59" s="26" t="str">
        <f t="shared" si="2"/>
        <v>CIGR_Clinic Incentive Grant</v>
      </c>
    </row>
    <row r="60" spans="1:14" x14ac:dyDescent="0.2">
      <c r="C60" s="22" t="str">
        <f t="shared" si="0"/>
        <v xml:space="preserve"> </v>
      </c>
      <c r="I60" s="33" t="s">
        <v>303</v>
      </c>
      <c r="J60" s="33" t="s">
        <v>304</v>
      </c>
      <c r="K60" s="26" t="str">
        <f t="shared" si="2"/>
        <v>DARQ_Data Requests</v>
      </c>
    </row>
    <row r="61" spans="1:14" x14ac:dyDescent="0.2">
      <c r="C61" s="22" t="str">
        <f t="shared" si="0"/>
        <v xml:space="preserve"> </v>
      </c>
      <c r="I61" s="33" t="s">
        <v>305</v>
      </c>
      <c r="J61" s="33" t="s">
        <v>306</v>
      </c>
      <c r="K61" s="26" t="str">
        <f t="shared" si="2"/>
        <v>ANDR_Annual Data Report</v>
      </c>
    </row>
    <row r="62" spans="1:14" x14ac:dyDescent="0.2">
      <c r="C62" s="22" t="str">
        <f t="shared" si="0"/>
        <v xml:space="preserve"> </v>
      </c>
      <c r="I62" s="26" t="s">
        <v>307</v>
      </c>
      <c r="J62" s="26" t="s">
        <v>308</v>
      </c>
      <c r="K62" s="26" t="str">
        <f t="shared" si="2"/>
        <v>GRL_Government Relations</v>
      </c>
    </row>
    <row r="63" spans="1:14" x14ac:dyDescent="0.2">
      <c r="C63" s="22" t="str">
        <f t="shared" si="0"/>
        <v xml:space="preserve"> </v>
      </c>
      <c r="I63" s="26" t="s">
        <v>309</v>
      </c>
      <c r="J63" s="26" t="s">
        <v>310</v>
      </c>
      <c r="K63" s="26" t="str">
        <f t="shared" si="2"/>
        <v>3AD_Third Party Advertiser</v>
      </c>
    </row>
    <row r="64" spans="1:14" x14ac:dyDescent="0.2">
      <c r="C64" s="22" t="str">
        <f t="shared" si="0"/>
        <v xml:space="preserve"> </v>
      </c>
      <c r="I64" s="26" t="s">
        <v>311</v>
      </c>
      <c r="J64" s="26" t="s">
        <v>312</v>
      </c>
      <c r="K64" s="26" t="str">
        <f t="shared" si="2"/>
        <v>DVS_Development of standards</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547e5e-ca89-43b0-bbfa-466261455f06">
      <Terms xmlns="http://schemas.microsoft.com/office/infopath/2007/PartnerControls"/>
    </lcf76f155ced4ddcb4097134ff3c332f>
    <TaxCatchAll xmlns="803d0964-de76-4362-bc85-3852b8af48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B5E01776AE979418B84DB8189C725A2" ma:contentTypeVersion="15" ma:contentTypeDescription="Create a new document." ma:contentTypeScope="" ma:versionID="2c7e6df2cdc15999c7324abf49e286c0">
  <xsd:schema xmlns:xsd="http://www.w3.org/2001/XMLSchema" xmlns:xs="http://www.w3.org/2001/XMLSchema" xmlns:p="http://schemas.microsoft.com/office/2006/metadata/properties" xmlns:ns2="e9547e5e-ca89-43b0-bbfa-466261455f06" xmlns:ns3="803d0964-de76-4362-bc85-3852b8af4819" targetNamespace="http://schemas.microsoft.com/office/2006/metadata/properties" ma:root="true" ma:fieldsID="532f264c9dcfd0aa2d546d5251c310a0" ns2:_="" ns3:_="">
    <xsd:import namespace="e9547e5e-ca89-43b0-bbfa-466261455f06"/>
    <xsd:import namespace="803d0964-de76-4362-bc85-3852b8af48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547e5e-ca89-43b0-bbfa-466261455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21e0495-e179-420a-9067-1acaefe5f55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3d0964-de76-4362-bc85-3852b8af481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a1c04f1-3155-45ce-9fd4-779dc342794c}" ma:internalName="TaxCatchAll" ma:showField="CatchAllData" ma:web="803d0964-de76-4362-bc85-3852b8af48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369122-BD39-46EE-BD86-3077E4180DC2}">
  <ds:schemaRefs>
    <ds:schemaRef ds:uri="http://schemas.microsoft.com/office/2006/metadata/properties"/>
    <ds:schemaRef ds:uri="http://schemas.microsoft.com/office/infopath/2007/PartnerControls"/>
    <ds:schemaRef ds:uri="e9547e5e-ca89-43b0-bbfa-466261455f06"/>
    <ds:schemaRef ds:uri="803d0964-de76-4362-bc85-3852b8af4819"/>
  </ds:schemaRefs>
</ds:datastoreItem>
</file>

<file path=customXml/itemProps2.xml><?xml version="1.0" encoding="utf-8"?>
<ds:datastoreItem xmlns:ds="http://schemas.openxmlformats.org/officeDocument/2006/customXml" ds:itemID="{3E7DEDB0-13A2-47BF-B43E-60417629BC3D}">
  <ds:schemaRefs>
    <ds:schemaRef ds:uri="http://schemas.microsoft.com/sharepoint/v3/contenttype/forms"/>
  </ds:schemaRefs>
</ds:datastoreItem>
</file>

<file path=customXml/itemProps3.xml><?xml version="1.0" encoding="utf-8"?>
<ds:datastoreItem xmlns:ds="http://schemas.openxmlformats.org/officeDocument/2006/customXml" ds:itemID="{62A769C1-CC47-4C87-8157-3E19C8CE67BB}">
  <ds:schemaRefs>
    <ds:schemaRef ds:uri="http://schemas.microsoft.com/office/2006/metadata/longProperties"/>
  </ds:schemaRefs>
</ds:datastoreItem>
</file>

<file path=customXml/itemProps4.xml><?xml version="1.0" encoding="utf-8"?>
<ds:datastoreItem xmlns:ds="http://schemas.openxmlformats.org/officeDocument/2006/customXml" ds:itemID="{54654E6F-BB4A-4219-BBB6-585026B7C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547e5e-ca89-43b0-bbfa-466261455f06"/>
    <ds:schemaRef ds:uri="803d0964-de76-4362-bc85-3852b8af4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New_Expense Claim Form</vt:lpstr>
      <vt:lpstr>List</vt:lpstr>
      <vt:lpstr>'New_Expense Claim Form'!Print_Area</vt:lpstr>
    </vt:vector>
  </TitlesOfParts>
  <Manager/>
  <Company>Canadian Cystic Fibrosis Fdn.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Salb</dc:creator>
  <cp:keywords/>
  <dc:description/>
  <cp:lastModifiedBy>Jenny O'Grady</cp:lastModifiedBy>
  <cp:revision/>
  <dcterms:created xsi:type="dcterms:W3CDTF">2001-06-05T21:38:54Z</dcterms:created>
  <dcterms:modified xsi:type="dcterms:W3CDTF">2025-11-26T18:50:35Z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Michael Kim</vt:lpwstr>
  </property>
  <property fmtid="{D5CDD505-2E9C-101B-9397-08002B2CF9AE}" pid="4" name="Order">
    <vt:r8>700</vt:r8>
  </property>
  <property fmtid="{D5CDD505-2E9C-101B-9397-08002B2CF9AE}" pid="5" name="xd_ProgID">
    <vt:lpwstr/>
  </property>
  <property fmtid="{D5CDD505-2E9C-101B-9397-08002B2CF9AE}" pid="6" name="_ExtendedDescription">
    <vt:lpwstr/>
  </property>
  <property fmtid="{D5CDD505-2E9C-101B-9397-08002B2CF9AE}" pid="7" name="display_urn:schemas-microsoft-com:office:office#Author">
    <vt:lpwstr>Michael Kim</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ContentTypeId">
    <vt:lpwstr>0x010100AB5E01776AE979418B84DB8189C725A2</vt:lpwstr>
  </property>
  <property fmtid="{D5CDD505-2E9C-101B-9397-08002B2CF9AE}" pid="12" name="lcf76f155ced4ddcb4097134ff3c332f">
    <vt:lpwstr/>
  </property>
  <property fmtid="{D5CDD505-2E9C-101B-9397-08002B2CF9AE}" pid="13" name="TaxCatchAll">
    <vt:lpwstr/>
  </property>
  <property fmtid="{D5CDD505-2E9C-101B-9397-08002B2CF9AE}" pid="14" name="MediaServiceImageTags">
    <vt:lpwstr/>
  </property>
</Properties>
</file>