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kedunn.sharepoint.com/sites/DFSFinance/Shared Documents/Schools/Act 370/Summer 2025/ISL/"/>
    </mc:Choice>
  </mc:AlternateContent>
  <xr:revisionPtr revIDLastSave="114" documentId="8_{E1BFE57D-B23F-4DB5-9F4B-B7274E88312C}" xr6:coauthVersionLast="47" xr6:coauthVersionMax="47" xr10:uidLastSave="{7F8C2F32-8E13-4899-9A7E-74556D403FFA}"/>
  <bookViews>
    <workbookView xWindow="-110" yWindow="-110" windowWidth="38620" windowHeight="21100" xr2:uid="{E48FA229-3E0E-4349-A64E-83D4A7A8A69A}"/>
  </bookViews>
  <sheets>
    <sheet name="Annual Budget Form 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22" i="2"/>
  <c r="H22" i="2"/>
  <c r="H17" i="2"/>
  <c r="H15" i="2"/>
  <c r="H14" i="2"/>
  <c r="H9" i="2"/>
  <c r="H8" i="2"/>
  <c r="J8" i="2"/>
  <c r="J22" i="2"/>
  <c r="J17" i="2"/>
  <c r="J14" i="2"/>
  <c r="J15" i="2"/>
  <c r="J9" i="2"/>
  <c r="K8" i="2"/>
  <c r="K22" i="2"/>
</calcChain>
</file>

<file path=xl/sharedStrings.xml><?xml version="1.0" encoding="utf-8"?>
<sst xmlns="http://schemas.openxmlformats.org/spreadsheetml/2006/main" count="141" uniqueCount="47">
  <si>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</si>
  <si>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</si>
  <si>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</si>
  <si>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</si>
  <si>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</si>
  <si>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</si>
  <si>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</si>
  <si>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</si>
  <si>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</si>
  <si>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</si>
  <si>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</si>
  <si>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</si>
  <si>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</si>
  <si>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</si>
  <si>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</si>
  <si>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</si>
  <si>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</si>
  <si>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</si>
  <si>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</si>
  <si>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</si>
  <si>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</si>
  <si>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</si>
  <si>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</si>
  <si>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</si>
  <si>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</si>
  <si>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</si>
  <si>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</si>
  <si>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</si>
  <si>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</si>
  <si>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</si>
  <si>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</si>
  <si>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</si>
  <si>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</si>
  <si>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</si>
  <si>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</si>
  <si>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</si>
  <si>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</si>
  <si>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</si>
  <si>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</si>
  <si>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</si>
  <si>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General Budget Revenue/Actual 2024- 2025</t>
  </si>
  <si>
    <t>General Fund Budget/Budgeted 2025 - 2026</t>
  </si>
  <si>
    <t>Special Revenue Funds/Actual 2024- 2025</t>
  </si>
  <si>
    <t>Special Revenue Funds/Budgeted 2025 - 2026</t>
  </si>
  <si>
    <t>2025-2026</t>
  </si>
  <si>
    <t>Year</t>
  </si>
  <si>
    <t>International School of Louisiana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</si>
</sst>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2" fillId="2" borderId="0" xfId="0" applyFont="1" applyFill="1"/>
    <xf numFmtId="164" fontId="4" fillId="0" borderId="2" xfId="1" applyNumberFormat="1" applyFont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164" fontId="4" fillId="0" borderId="3" xfId="1" applyNumberFormat="1" applyFont="1" applyBorder="1" applyAlignment="1">
      <alignment vertical="top"/>
    </xf>
    <xf numFmtId="164" fontId="4" fillId="0" borderId="2" xfId="1" applyNumberFormat="1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C40"/>
  <sheetViews>
    <sheetView tabSelected="1" topLeftCell="C1" zoomScale="90" zoomScaleNormal="90" workbookViewId="0">
      <selection activeCell="S21" sqref="S21"/>
    </sheetView>
  </sheetViews>
  <sheetFormatPr defaultRowHeight="14.5" x14ac:dyDescent="0.35"/>
  <cols>
    <col min="1" max="1" width="14.54296875" customWidth="1"/>
    <col min="2" max="4" width="25.7265625" customWidth="1"/>
    <col min="5" max="5" width="29.54296875" customWidth="1"/>
    <col min="6" max="6" width="44.81640625" style="1" customWidth="1"/>
    <col min="7" max="9" width="25.7265625" style="1" customWidth="1"/>
    <col min="10" max="10" width="25.7265625" style="29" customWidth="1"/>
    <col min="11" max="11" width="25.7265625" style="1" customWidth="1"/>
    <col min="12" max="29" width="9.1796875" style="1"/>
  </cols>
  <sheetData>
    <row r="1" spans="1:12" ht="45" x14ac:dyDescent="0.35">
      <c r="A1" s="21" t="s">
        <v>45</v>
      </c>
      <c r="B1" s="19" t="s">
        <v>33</v>
      </c>
      <c r="C1" s="20" t="s">
        <v>34</v>
      </c>
      <c r="D1" s="22" t="s">
        <v>21</v>
      </c>
      <c r="E1" s="22" t="s">
        <v>28</v>
      </c>
      <c r="F1" s="22" t="s">
        <v>22</v>
      </c>
      <c r="G1" s="26" t="s">
        <v>37</v>
      </c>
      <c r="H1" s="26" t="s">
        <v>40</v>
      </c>
      <c r="I1" s="26" t="s">
        <v>41</v>
      </c>
      <c r="J1" s="26" t="s">
        <v>42</v>
      </c>
      <c r="K1" s="26" t="s">
        <v>43</v>
      </c>
      <c r="L1" s="2"/>
    </row>
    <row r="2" spans="1:12" ht="15.5" x14ac:dyDescent="0.35">
      <c r="A2" s="18" t="s">
        <v>44</v>
      </c>
      <c r="B2" s="15">
        <v>331001</v>
      </c>
      <c r="C2" s="15" t="s">
        <v>46</v>
      </c>
      <c r="D2" s="15" t="s">
        <v>23</v>
      </c>
      <c r="E2" s="16" t="s">
        <v>36</v>
      </c>
      <c r="F2" s="17" t="s">
        <v>25</v>
      </c>
      <c r="G2" s="23">
        <v>1000</v>
      </c>
      <c r="H2" s="30">
        <v>128917</v>
      </c>
      <c r="I2" s="33">
        <v>110000</v>
      </c>
      <c r="J2" s="30">
        <v>13033</v>
      </c>
      <c r="K2" s="30">
        <v>147817</v>
      </c>
      <c r="L2" s="2"/>
    </row>
    <row r="3" spans="1:12" ht="15.5" x14ac:dyDescent="0.35">
      <c r="A3" s="18" t="s">
        <v>44</v>
      </c>
      <c r="B3" s="15">
        <v>331001</v>
      </c>
      <c r="C3" s="15" t="s">
        <v>46</v>
      </c>
      <c r="D3" s="4" t="s">
        <v>23</v>
      </c>
      <c r="E3" s="16" t="s">
        <v>36</v>
      </c>
      <c r="F3" s="6" t="s">
        <v>24</v>
      </c>
      <c r="G3" s="7">
        <v>3000</v>
      </c>
      <c r="H3" s="31">
        <v>422819</v>
      </c>
      <c r="I3" s="34">
        <v>0</v>
      </c>
      <c r="J3" s="31">
        <v>0</v>
      </c>
      <c r="K3" s="31">
        <v>0</v>
      </c>
      <c r="L3" s="2"/>
    </row>
    <row r="4" spans="1:12" ht="15.5" x14ac:dyDescent="0.35">
      <c r="A4" s="18" t="s">
        <v>44</v>
      </c>
      <c r="B4" s="15">
        <v>331001</v>
      </c>
      <c r="C4" s="15" t="s">
        <v>46</v>
      </c>
      <c r="D4" s="4" t="s">
        <v>23</v>
      </c>
      <c r="E4" s="16" t="s">
        <v>36</v>
      </c>
      <c r="F4" s="6" t="s">
        <v>26</v>
      </c>
      <c r="G4" s="7">
        <v>3000</v>
      </c>
      <c r="H4" s="31">
        <v>14358106</v>
      </c>
      <c r="I4" s="34">
        <v>14201679</v>
      </c>
      <c r="J4" s="31">
        <v>0</v>
      </c>
      <c r="K4" s="31">
        <v>0</v>
      </c>
      <c r="L4" s="2"/>
    </row>
    <row r="5" spans="1:12" ht="15.5" x14ac:dyDescent="0.35">
      <c r="A5" s="18" t="s">
        <v>44</v>
      </c>
      <c r="B5" s="15">
        <v>331001</v>
      </c>
      <c r="C5" s="15" t="s">
        <v>46</v>
      </c>
      <c r="D5" s="4" t="s">
        <v>23</v>
      </c>
      <c r="E5" s="16" t="s">
        <v>36</v>
      </c>
      <c r="F5" s="6" t="s">
        <v>27</v>
      </c>
      <c r="G5" s="7">
        <v>3000</v>
      </c>
      <c r="H5" s="31">
        <v>0</v>
      </c>
      <c r="I5" s="34">
        <v>0</v>
      </c>
      <c r="J5" s="31">
        <v>0</v>
      </c>
      <c r="K5" s="31">
        <v>0</v>
      </c>
      <c r="L5" s="2"/>
    </row>
    <row r="6" spans="1:12" ht="15.5" x14ac:dyDescent="0.35">
      <c r="A6" s="18" t="s">
        <v>44</v>
      </c>
      <c r="B6" s="15">
        <v>331001</v>
      </c>
      <c r="C6" s="15" t="s">
        <v>46</v>
      </c>
      <c r="D6" s="4" t="s">
        <v>23</v>
      </c>
      <c r="E6" s="16" t="s">
        <v>36</v>
      </c>
      <c r="F6" s="6" t="s">
        <v>30</v>
      </c>
      <c r="G6" s="7">
        <v>4000</v>
      </c>
      <c r="H6" s="31">
        <v>0</v>
      </c>
      <c r="I6" s="34">
        <v>0</v>
      </c>
      <c r="J6" s="31">
        <v>3428771</v>
      </c>
      <c r="K6" s="31">
        <v>1166054</v>
      </c>
      <c r="L6" s="2"/>
    </row>
    <row r="7" spans="1:12" ht="31" x14ac:dyDescent="0.35">
      <c r="A7" s="18" t="s">
        <v>44</v>
      </c>
      <c r="B7" s="15">
        <v>331001</v>
      </c>
      <c r="C7" s="15" t="s">
        <v>46</v>
      </c>
      <c r="D7" s="4" t="s">
        <v>23</v>
      </c>
      <c r="E7" s="16" t="s">
        <v>32</v>
      </c>
      <c r="F7" s="6" t="s">
        <v>31</v>
      </c>
      <c r="G7" s="7">
        <v>5000</v>
      </c>
      <c r="H7" s="31">
        <v>0</v>
      </c>
      <c r="I7" s="34">
        <v>0</v>
      </c>
      <c r="J7" s="31">
        <v>0</v>
      </c>
      <c r="K7" s="31">
        <v>0</v>
      </c>
      <c r="L7" s="2"/>
    </row>
    <row r="8" spans="1:12" ht="15.5" x14ac:dyDescent="0.35">
      <c r="A8" s="18" t="s">
        <v>44</v>
      </c>
      <c r="B8" s="15">
        <v>331001</v>
      </c>
      <c r="C8" s="15" t="s">
        <v>46</v>
      </c>
      <c r="D8" s="4" t="s">
        <v>20</v>
      </c>
      <c r="E8" s="5" t="s">
        <v>35</v>
      </c>
      <c r="F8" s="4" t="s">
        <v>0</v>
      </c>
      <c r="G8" s="7">
        <v>1100</v>
      </c>
      <c r="H8" s="31">
        <f>7403210-J8</f>
        <v>6067776.0044999998</v>
      </c>
      <c r="I8" s="34">
        <f>5854627-K8</f>
        <v>5181601.273</v>
      </c>
      <c r="J8" s="31">
        <f>33104+((977647+232000)*1.0765)+145</f>
        <v>1335433.9955</v>
      </c>
      <c r="K8" s="31">
        <f>((296959+296959)*1.0765)+33673</f>
        <v>673025.72699999996</v>
      </c>
      <c r="L8" s="2"/>
    </row>
    <row r="9" spans="1:12" ht="15.5" x14ac:dyDescent="0.35">
      <c r="A9" s="18" t="s">
        <v>44</v>
      </c>
      <c r="B9" s="15">
        <v>331001</v>
      </c>
      <c r="C9" s="15" t="s">
        <v>46</v>
      </c>
      <c r="D9" s="4" t="s">
        <v>20</v>
      </c>
      <c r="E9" s="5" t="s">
        <v>35</v>
      </c>
      <c r="F9" s="4" t="s">
        <v>1</v>
      </c>
      <c r="G9" s="7">
        <v>1200</v>
      </c>
      <c r="H9" s="31">
        <f>1045943-J9</f>
        <v>835841</v>
      </c>
      <c r="I9" s="34">
        <f>937768-K9</f>
        <v>849201</v>
      </c>
      <c r="J9" s="31">
        <f>210102</f>
        <v>210102</v>
      </c>
      <c r="K9" s="31">
        <v>88567</v>
      </c>
      <c r="L9" s="2"/>
    </row>
    <row r="10" spans="1:12" ht="15.5" x14ac:dyDescent="0.35">
      <c r="A10" s="18" t="s">
        <v>44</v>
      </c>
      <c r="B10" s="15">
        <v>331001</v>
      </c>
      <c r="C10" s="15" t="s">
        <v>46</v>
      </c>
      <c r="D10" s="4" t="s">
        <v>20</v>
      </c>
      <c r="E10" s="5" t="s">
        <v>35</v>
      </c>
      <c r="F10" s="4" t="s">
        <v>2</v>
      </c>
      <c r="G10" s="7">
        <v>1300</v>
      </c>
      <c r="H10" s="31">
        <v>0</v>
      </c>
      <c r="I10" s="34">
        <v>0</v>
      </c>
      <c r="J10" s="31">
        <v>0</v>
      </c>
      <c r="K10" s="31">
        <v>0</v>
      </c>
      <c r="L10" s="2"/>
    </row>
    <row r="11" spans="1:12" ht="31" x14ac:dyDescent="0.35">
      <c r="A11" s="18" t="s">
        <v>44</v>
      </c>
      <c r="B11" s="15">
        <v>331001</v>
      </c>
      <c r="C11" s="15" t="s">
        <v>46</v>
      </c>
      <c r="D11" s="4" t="s">
        <v>20</v>
      </c>
      <c r="E11" s="5" t="s">
        <v>35</v>
      </c>
      <c r="F11" s="5" t="s">
        <v>3</v>
      </c>
      <c r="G11" s="7">
        <v>1400</v>
      </c>
      <c r="H11" s="31">
        <v>873154</v>
      </c>
      <c r="I11" s="34">
        <v>1032096</v>
      </c>
      <c r="J11" s="31">
        <v>0</v>
      </c>
      <c r="K11" s="31">
        <v>0</v>
      </c>
      <c r="L11" s="2"/>
    </row>
    <row r="12" spans="1:12" ht="15.5" x14ac:dyDescent="0.35">
      <c r="A12" s="18" t="s">
        <v>44</v>
      </c>
      <c r="B12" s="15">
        <v>331001</v>
      </c>
      <c r="C12" s="15" t="s">
        <v>46</v>
      </c>
      <c r="D12" s="4" t="s">
        <v>20</v>
      </c>
      <c r="E12" s="5" t="s">
        <v>35</v>
      </c>
      <c r="F12" s="4" t="s">
        <v>4</v>
      </c>
      <c r="G12" s="7">
        <v>1500</v>
      </c>
      <c r="H12" s="31">
        <v>0</v>
      </c>
      <c r="I12" s="34">
        <v>0</v>
      </c>
      <c r="J12" s="31">
        <v>0</v>
      </c>
      <c r="K12" s="31">
        <v>0</v>
      </c>
      <c r="L12" s="2"/>
    </row>
    <row r="13" spans="1:12" ht="15.5" x14ac:dyDescent="0.35">
      <c r="A13" s="18" t="s">
        <v>44</v>
      </c>
      <c r="B13" s="15">
        <v>331001</v>
      </c>
      <c r="C13" s="15" t="s">
        <v>46</v>
      </c>
      <c r="D13" s="4" t="s">
        <v>20</v>
      </c>
      <c r="E13" s="5" t="s">
        <v>35</v>
      </c>
      <c r="F13" s="4" t="s">
        <v>5</v>
      </c>
      <c r="G13" s="7">
        <v>1600</v>
      </c>
      <c r="H13" s="31">
        <v>0</v>
      </c>
      <c r="I13" s="34">
        <v>0</v>
      </c>
      <c r="J13" s="31">
        <v>0</v>
      </c>
      <c r="K13" s="31">
        <v>0</v>
      </c>
      <c r="L13" s="2"/>
    </row>
    <row r="14" spans="1:12" ht="15.5" x14ac:dyDescent="0.35">
      <c r="A14" s="18" t="s">
        <v>44</v>
      </c>
      <c r="B14" s="15">
        <v>331001</v>
      </c>
      <c r="C14" s="15" t="s">
        <v>46</v>
      </c>
      <c r="D14" s="4" t="s">
        <v>20</v>
      </c>
      <c r="E14" s="5" t="s">
        <v>29</v>
      </c>
      <c r="F14" s="4" t="s">
        <v>6</v>
      </c>
      <c r="G14" s="24">
        <v>2100</v>
      </c>
      <c r="H14" s="31">
        <f>797217-J14</f>
        <v>754157</v>
      </c>
      <c r="I14" s="34">
        <v>973654</v>
      </c>
      <c r="J14" s="31">
        <f>40000*1.0765</f>
        <v>43060</v>
      </c>
      <c r="K14" s="31">
        <v>0</v>
      </c>
      <c r="L14" s="2"/>
    </row>
    <row r="15" spans="1:12" ht="15.5" x14ac:dyDescent="0.35">
      <c r="A15" s="18" t="s">
        <v>44</v>
      </c>
      <c r="B15" s="15">
        <v>331001</v>
      </c>
      <c r="C15" s="15" t="s">
        <v>46</v>
      </c>
      <c r="D15" s="4" t="s">
        <v>20</v>
      </c>
      <c r="E15" s="5" t="s">
        <v>29</v>
      </c>
      <c r="F15" s="4" t="s">
        <v>7</v>
      </c>
      <c r="G15" s="24">
        <v>2200</v>
      </c>
      <c r="H15" s="31">
        <f>90095-J15</f>
        <v>34632</v>
      </c>
      <c r="I15" s="34">
        <v>146191</v>
      </c>
      <c r="J15" s="31">
        <f>55463</f>
        <v>55463</v>
      </c>
      <c r="K15" s="31">
        <v>0</v>
      </c>
      <c r="L15" s="2"/>
    </row>
    <row r="16" spans="1:12" ht="15.5" x14ac:dyDescent="0.35">
      <c r="A16" s="18" t="s">
        <v>44</v>
      </c>
      <c r="B16" s="15">
        <v>331001</v>
      </c>
      <c r="C16" s="15" t="s">
        <v>46</v>
      </c>
      <c r="D16" s="4" t="s">
        <v>20</v>
      </c>
      <c r="E16" s="5" t="s">
        <v>29</v>
      </c>
      <c r="F16" s="4" t="s">
        <v>8</v>
      </c>
      <c r="G16" s="24">
        <v>2300</v>
      </c>
      <c r="H16" s="31">
        <v>224023</v>
      </c>
      <c r="I16" s="34">
        <v>125171</v>
      </c>
      <c r="J16" s="31">
        <v>0</v>
      </c>
      <c r="K16" s="31">
        <v>0</v>
      </c>
      <c r="L16" s="2"/>
    </row>
    <row r="17" spans="1:12" ht="15.5" x14ac:dyDescent="0.35">
      <c r="A17" s="18" t="s">
        <v>44</v>
      </c>
      <c r="B17" s="15">
        <v>331001</v>
      </c>
      <c r="C17" s="15" t="s">
        <v>46</v>
      </c>
      <c r="D17" s="4" t="s">
        <v>20</v>
      </c>
      <c r="E17" s="5" t="s">
        <v>29</v>
      </c>
      <c r="F17" s="4" t="s">
        <v>9</v>
      </c>
      <c r="G17" s="24">
        <v>2400</v>
      </c>
      <c r="H17" s="31">
        <f>3262417-J17</f>
        <v>3160149.5</v>
      </c>
      <c r="I17" s="34">
        <v>2750881</v>
      </c>
      <c r="J17" s="31">
        <f>(45000+50000)*1.0765</f>
        <v>102267.5</v>
      </c>
      <c r="K17" s="31">
        <v>0</v>
      </c>
      <c r="L17" s="2"/>
    </row>
    <row r="18" spans="1:12" ht="15.5" x14ac:dyDescent="0.35">
      <c r="A18" s="18" t="s">
        <v>44</v>
      </c>
      <c r="B18" s="15">
        <v>331001</v>
      </c>
      <c r="C18" s="15" t="s">
        <v>46</v>
      </c>
      <c r="D18" s="4" t="s">
        <v>20</v>
      </c>
      <c r="E18" s="5" t="s">
        <v>29</v>
      </c>
      <c r="F18" s="4" t="s">
        <v>10</v>
      </c>
      <c r="G18" s="24">
        <v>2500</v>
      </c>
      <c r="H18" s="31">
        <v>12982</v>
      </c>
      <c r="I18" s="34">
        <v>0</v>
      </c>
      <c r="J18" s="31">
        <v>0</v>
      </c>
      <c r="K18" s="31">
        <v>0</v>
      </c>
      <c r="L18" s="2"/>
    </row>
    <row r="19" spans="1:12" ht="15.5" x14ac:dyDescent="0.35">
      <c r="A19" s="18" t="s">
        <v>44</v>
      </c>
      <c r="B19" s="15">
        <v>331001</v>
      </c>
      <c r="C19" s="15" t="s">
        <v>46</v>
      </c>
      <c r="D19" s="4" t="s">
        <v>20</v>
      </c>
      <c r="E19" s="5" t="s">
        <v>29</v>
      </c>
      <c r="F19" s="4" t="s">
        <v>11</v>
      </c>
      <c r="G19" s="24">
        <v>2600</v>
      </c>
      <c r="H19" s="31">
        <v>2011919</v>
      </c>
      <c r="I19" s="34">
        <v>1986339</v>
      </c>
      <c r="J19" s="31">
        <v>0</v>
      </c>
      <c r="K19" s="31">
        <v>0</v>
      </c>
      <c r="L19" s="2"/>
    </row>
    <row r="20" spans="1:12" ht="15.5" x14ac:dyDescent="0.35">
      <c r="A20" s="18" t="s">
        <v>44</v>
      </c>
      <c r="B20" s="15">
        <v>331001</v>
      </c>
      <c r="C20" s="15" t="s">
        <v>46</v>
      </c>
      <c r="D20" s="4" t="s">
        <v>20</v>
      </c>
      <c r="E20" s="5" t="s">
        <v>29</v>
      </c>
      <c r="F20" s="4" t="s">
        <v>12</v>
      </c>
      <c r="G20" s="25">
        <v>2700</v>
      </c>
      <c r="H20" s="31">
        <v>359004</v>
      </c>
      <c r="I20" s="34">
        <v>804499</v>
      </c>
      <c r="J20" s="31">
        <v>0</v>
      </c>
      <c r="K20" s="31">
        <v>0</v>
      </c>
      <c r="L20" s="2"/>
    </row>
    <row r="21" spans="1:12" ht="15.5" x14ac:dyDescent="0.35">
      <c r="A21" s="18" t="s">
        <v>44</v>
      </c>
      <c r="B21" s="15">
        <v>331001</v>
      </c>
      <c r="C21" s="15" t="s">
        <v>46</v>
      </c>
      <c r="D21" s="4" t="s">
        <v>20</v>
      </c>
      <c r="E21" s="5" t="s">
        <v>29</v>
      </c>
      <c r="F21" s="4" t="s">
        <v>13</v>
      </c>
      <c r="G21" s="3">
        <v>2800</v>
      </c>
      <c r="H21" s="32">
        <v>293673</v>
      </c>
      <c r="I21" s="34">
        <v>166367</v>
      </c>
      <c r="J21" s="31">
        <v>0</v>
      </c>
      <c r="K21" s="31">
        <v>0</v>
      </c>
      <c r="L21" s="2"/>
    </row>
    <row r="22" spans="1:12" ht="31" x14ac:dyDescent="0.35">
      <c r="A22" s="18" t="s">
        <v>44</v>
      </c>
      <c r="B22" s="15">
        <v>331001</v>
      </c>
      <c r="C22" s="15" t="s">
        <v>46</v>
      </c>
      <c r="D22" s="4" t="s">
        <v>20</v>
      </c>
      <c r="E22" s="5" t="s">
        <v>38</v>
      </c>
      <c r="F22" s="4" t="s">
        <v>14</v>
      </c>
      <c r="G22" s="24">
        <v>3100</v>
      </c>
      <c r="H22" s="31">
        <f>744889-J22</f>
        <v>212856.34400000004</v>
      </c>
      <c r="I22" s="34">
        <f>758248-K22</f>
        <v>205969.78099999996</v>
      </c>
      <c r="J22" s="31">
        <f>222192+(287956*1.076)</f>
        <v>532032.65599999996</v>
      </c>
      <c r="K22" s="31">
        <f>(265846*1.0765)+266095</f>
        <v>552278.21900000004</v>
      </c>
      <c r="L22" s="2"/>
    </row>
    <row r="23" spans="1:12" ht="31" x14ac:dyDescent="0.35">
      <c r="A23" s="18" t="s">
        <v>44</v>
      </c>
      <c r="B23" s="15">
        <v>331001</v>
      </c>
      <c r="C23" s="15" t="s">
        <v>46</v>
      </c>
      <c r="D23" s="4" t="s">
        <v>20</v>
      </c>
      <c r="E23" s="5" t="s">
        <v>38</v>
      </c>
      <c r="F23" s="4" t="s">
        <v>15</v>
      </c>
      <c r="G23" s="24">
        <v>3200</v>
      </c>
      <c r="H23" s="31">
        <v>0</v>
      </c>
      <c r="I23" s="34">
        <v>0</v>
      </c>
      <c r="J23" s="31">
        <v>0</v>
      </c>
      <c r="K23" s="31">
        <v>0</v>
      </c>
      <c r="L23" s="2"/>
    </row>
    <row r="24" spans="1:12" ht="31" x14ac:dyDescent="0.35">
      <c r="A24" s="18" t="s">
        <v>44</v>
      </c>
      <c r="B24" s="15">
        <v>331001</v>
      </c>
      <c r="C24" s="15" t="s">
        <v>46</v>
      </c>
      <c r="D24" s="4" t="s">
        <v>20</v>
      </c>
      <c r="E24" s="5" t="s">
        <v>38</v>
      </c>
      <c r="F24" s="4" t="s">
        <v>16</v>
      </c>
      <c r="G24" s="25">
        <v>3300</v>
      </c>
      <c r="H24" s="31">
        <v>0</v>
      </c>
      <c r="I24" s="34">
        <v>0</v>
      </c>
      <c r="J24" s="31">
        <v>0</v>
      </c>
      <c r="K24" s="31">
        <v>0</v>
      </c>
      <c r="L24" s="2"/>
    </row>
    <row r="25" spans="1:12" ht="31" x14ac:dyDescent="0.35">
      <c r="A25" s="18" t="s">
        <v>44</v>
      </c>
      <c r="B25" s="15">
        <v>331001</v>
      </c>
      <c r="C25" s="15" t="s">
        <v>46</v>
      </c>
      <c r="D25" s="4" t="s">
        <v>20</v>
      </c>
      <c r="E25" s="8" t="s">
        <v>17</v>
      </c>
      <c r="F25" s="6" t="s">
        <v>17</v>
      </c>
      <c r="G25" s="3">
        <v>4000</v>
      </c>
      <c r="H25" s="32">
        <v>0</v>
      </c>
      <c r="I25" s="34">
        <v>0</v>
      </c>
      <c r="J25" s="31">
        <v>1163445</v>
      </c>
      <c r="K25" s="31">
        <v>0</v>
      </c>
      <c r="L25" s="2"/>
    </row>
    <row r="26" spans="1:12" ht="15.5" x14ac:dyDescent="0.35">
      <c r="A26" s="18" t="s">
        <v>44</v>
      </c>
      <c r="B26" s="15">
        <v>331001</v>
      </c>
      <c r="C26" s="15" t="s">
        <v>46</v>
      </c>
      <c r="D26" s="4" t="s">
        <v>20</v>
      </c>
      <c r="E26" s="8" t="s">
        <v>18</v>
      </c>
      <c r="F26" s="6" t="s">
        <v>18</v>
      </c>
      <c r="G26" s="24">
        <v>5100</v>
      </c>
      <c r="H26" s="31">
        <v>0</v>
      </c>
      <c r="I26" s="34">
        <v>0</v>
      </c>
      <c r="J26" s="31">
        <v>0</v>
      </c>
      <c r="K26" s="31">
        <v>0</v>
      </c>
      <c r="L26" s="2"/>
    </row>
    <row r="27" spans="1:12" ht="15.5" x14ac:dyDescent="0.35">
      <c r="A27" s="18" t="s">
        <v>44</v>
      </c>
      <c r="B27" s="15">
        <v>331001</v>
      </c>
      <c r="C27" s="15" t="s">
        <v>46</v>
      </c>
      <c r="D27" s="4" t="s">
        <v>20</v>
      </c>
      <c r="E27" s="5" t="s">
        <v>19</v>
      </c>
      <c r="F27" s="4" t="s">
        <v>39</v>
      </c>
      <c r="G27" s="24">
        <v>5200</v>
      </c>
      <c r="H27" s="31">
        <v>0</v>
      </c>
      <c r="I27" s="34">
        <v>0</v>
      </c>
      <c r="J27" s="31">
        <v>0</v>
      </c>
      <c r="K27" s="31">
        <v>0</v>
      </c>
      <c r="L27" s="2"/>
    </row>
    <row r="28" spans="1:12" s="1" customFormat="1" ht="15.5" x14ac:dyDescent="0.35">
      <c r="A28" s="9"/>
      <c r="B28" s="9"/>
      <c r="C28" s="9"/>
      <c r="D28" s="10"/>
      <c r="E28" s="10"/>
      <c r="F28" s="10"/>
      <c r="G28" s="12"/>
      <c r="H28" s="10"/>
      <c r="I28" s="10"/>
      <c r="J28" s="27"/>
      <c r="K28" s="10"/>
      <c r="L28" s="2"/>
    </row>
    <row r="29" spans="1:12" s="1" customFormat="1" ht="15.5" x14ac:dyDescent="0.35">
      <c r="A29" s="9"/>
      <c r="B29" s="9"/>
      <c r="C29" s="9"/>
      <c r="D29" s="10"/>
      <c r="E29" s="10"/>
      <c r="F29" s="11"/>
      <c r="G29" s="12"/>
      <c r="H29" s="10"/>
      <c r="I29" s="10"/>
      <c r="J29" s="27"/>
      <c r="K29" s="10"/>
      <c r="L29" s="2"/>
    </row>
    <row r="30" spans="1:12" s="1" customFormat="1" ht="15.5" x14ac:dyDescent="0.35">
      <c r="A30" s="9"/>
      <c r="B30" s="9"/>
      <c r="C30" s="9"/>
      <c r="D30" s="10"/>
      <c r="E30" s="10"/>
      <c r="F30" s="13"/>
      <c r="G30" s="10"/>
      <c r="H30" s="10"/>
      <c r="I30" s="10"/>
      <c r="J30" s="27"/>
      <c r="K30" s="10"/>
      <c r="L30" s="2"/>
    </row>
    <row r="31" spans="1:12" s="1" customFormat="1" ht="15.5" x14ac:dyDescent="0.35">
      <c r="A31" s="9"/>
      <c r="B31" s="9"/>
      <c r="C31" s="9"/>
      <c r="D31" s="10"/>
      <c r="E31" s="10"/>
      <c r="F31" s="10"/>
      <c r="G31" s="10"/>
      <c r="H31" s="10"/>
      <c r="I31" s="10"/>
      <c r="J31" s="27"/>
      <c r="K31" s="10"/>
      <c r="L31" s="2"/>
    </row>
    <row r="32" spans="1:12" s="1" customFormat="1" ht="15.5" x14ac:dyDescent="0.35">
      <c r="A32" s="9"/>
      <c r="B32" s="9"/>
      <c r="C32" s="9"/>
      <c r="D32" s="10"/>
      <c r="E32" s="10"/>
      <c r="F32" s="10"/>
      <c r="G32" s="10"/>
      <c r="H32" s="10"/>
      <c r="I32" s="10"/>
      <c r="J32" s="27"/>
      <c r="K32" s="10"/>
      <c r="L32" s="2"/>
    </row>
    <row r="33" spans="1:12" s="1" customFormat="1" ht="15.5" x14ac:dyDescent="0.35">
      <c r="A33" s="9"/>
      <c r="B33" s="9"/>
      <c r="C33" s="9"/>
      <c r="D33" s="10"/>
      <c r="E33" s="10"/>
      <c r="F33" s="10"/>
      <c r="G33" s="10"/>
      <c r="H33" s="10"/>
      <c r="I33" s="10"/>
      <c r="J33" s="27"/>
      <c r="K33" s="10"/>
      <c r="L33" s="2"/>
    </row>
    <row r="34" spans="1:12" s="1" customFormat="1" ht="15.5" x14ac:dyDescent="0.35">
      <c r="A34" s="9"/>
      <c r="B34" s="9"/>
      <c r="C34" s="9"/>
      <c r="D34" s="10"/>
      <c r="E34" s="10"/>
      <c r="F34" s="10"/>
      <c r="G34" s="10"/>
      <c r="H34" s="10"/>
      <c r="I34" s="10"/>
      <c r="J34" s="27"/>
      <c r="K34" s="10"/>
      <c r="L34" s="2"/>
    </row>
    <row r="35" spans="1:12" s="1" customFormat="1" ht="15.5" x14ac:dyDescent="0.35">
      <c r="A35" s="9"/>
      <c r="B35" s="9"/>
      <c r="C35" s="9"/>
      <c r="D35" s="10"/>
      <c r="E35" s="10"/>
      <c r="F35" s="10"/>
      <c r="G35" s="10"/>
      <c r="H35" s="10"/>
      <c r="I35" s="10"/>
      <c r="J35" s="27"/>
      <c r="K35" s="10"/>
      <c r="L35" s="2"/>
    </row>
    <row r="36" spans="1:12" s="1" customFormat="1" ht="15.5" x14ac:dyDescent="0.35">
      <c r="A36" s="9"/>
      <c r="B36" s="9"/>
      <c r="C36" s="9"/>
      <c r="D36" s="10"/>
      <c r="E36" s="10"/>
      <c r="F36" s="10"/>
      <c r="G36" s="10"/>
      <c r="H36" s="10"/>
      <c r="I36" s="10"/>
      <c r="J36" s="27"/>
      <c r="K36" s="10"/>
      <c r="L36" s="2"/>
    </row>
    <row r="37" spans="1:12" ht="15.5" x14ac:dyDescent="0.35">
      <c r="A37" s="14"/>
      <c r="B37" s="14"/>
      <c r="C37" s="14"/>
      <c r="D37" s="10"/>
      <c r="E37" s="10"/>
      <c r="F37" s="10"/>
      <c r="G37" s="10"/>
      <c r="H37" s="10"/>
      <c r="I37" s="10"/>
      <c r="J37" s="27"/>
      <c r="K37" s="10"/>
      <c r="L37" s="2"/>
    </row>
    <row r="38" spans="1:12" s="1" customFormat="1" ht="15.5" x14ac:dyDescent="0.35">
      <c r="A38" s="9"/>
      <c r="B38" s="9"/>
      <c r="C38" s="9"/>
      <c r="D38" s="10"/>
      <c r="E38" s="10"/>
      <c r="F38" s="10"/>
      <c r="G38" s="10"/>
      <c r="H38" s="10"/>
      <c r="I38" s="10"/>
      <c r="J38" s="27"/>
      <c r="K38" s="10"/>
      <c r="L38" s="2"/>
    </row>
    <row r="39" spans="1:12" ht="15.5" x14ac:dyDescent="0.35">
      <c r="D39" s="2"/>
      <c r="E39" s="2"/>
      <c r="F39" s="10"/>
      <c r="G39" s="2"/>
      <c r="H39" s="2"/>
      <c r="I39" s="2"/>
      <c r="J39" s="28"/>
      <c r="K39" s="2"/>
      <c r="L39" s="2"/>
    </row>
    <row r="40" spans="1:12" ht="15.5" x14ac:dyDescent="0.35">
      <c r="F40" s="2"/>
    </row>
  </sheetData>
  <dataValidations count="1">
    <dataValidation type="decimal" operator="greaterThanOrEqual" allowBlank="1" showInputMessage="1" showErrorMessage="1" error="Please enter a dollar amount, like 1.00." prompt="Please enter a dollar amount, like 1.00." sqref="H2:K27" xr:uid="{B90535A8-4727-400D-B972-06BA8FAD2915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3884B5F80AE418D0489907010149B" ma:contentTypeVersion="19" ma:contentTypeDescription="Create a new document." ma:contentTypeScope="" ma:versionID="7a790ed227e82d00745e7a4ae7e35eb6">
  <xsd:schema xmlns:xsd="http://www.w3.org/2001/XMLSchema" xmlns:xs="http://www.w3.org/2001/XMLSchema" xmlns:p="http://schemas.microsoft.com/office/2006/metadata/properties" xmlns:ns2="834d8a74-0ed6-4873-87de-c367b990fe22" xmlns:ns3="b18ef83a-cb8b-49a1-94cf-4314d6ee7008" targetNamespace="http://schemas.microsoft.com/office/2006/metadata/properties" ma:root="true" ma:fieldsID="e9ba6ab906c672c918d874285f9560f3" ns2:_="" ns3:_="">
    <xsd:import namespace="834d8a74-0ed6-4873-87de-c367b990fe22"/>
    <xsd:import namespace="b18ef83a-cb8b-49a1-94cf-4314d6ee7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d8a74-0ed6-4873-87de-c367b990f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7788f8-b8d4-4591-810f-429a6b2582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ef83a-cb8b-49a1-94cf-4314d6ee7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e16b6-2d12-40fc-ae7f-e7fa67272cea}" ma:internalName="TaxCatchAll" ma:showField="CatchAllData" ma:web="b18ef83a-cb8b-49a1-94cf-4314d6ee70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34d8a74-0ed6-4873-87de-c367b990fe22" xsi:nil="true"/>
    <TaxCatchAll xmlns="b18ef83a-cb8b-49a1-94cf-4314d6ee7008" xsi:nil="true"/>
    <lcf76f155ced4ddcb4097134ff3c332f xmlns="834d8a74-0ed6-4873-87de-c367b990fe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AAE074-53C9-4302-8B2F-F652E9A84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C807C-ECFE-4F0C-B8C8-52D05C1E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4d8a74-0ed6-4873-87de-c367b990fe22"/>
    <ds:schemaRef ds:uri="b18ef83a-cb8b-49a1-94cf-4314d6ee70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C999A-9CE2-4DCD-B54A-828D6CEFC35E}">
  <ds:schemaRefs>
    <ds:schemaRef ds:uri="http://schemas.microsoft.com/office/2006/metadata/properties"/>
    <ds:schemaRef ds:uri="http://schemas.microsoft.com/office/infopath/2007/PartnerControls"/>
    <ds:schemaRef ds:uri="834d8a74-0ed6-4873-87de-c367b990fe22"/>
    <ds:schemaRef ds:uri="b18ef83a-cb8b-49a1-94cf-4314d6ee70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 Form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General Budget Form A</dc:title>
  <dc:creator>JT Sukits</dc:creator>
  <cp:lastModifiedBy>Michael Dunn</cp:lastModifiedBy>
  <dcterms:created xsi:type="dcterms:W3CDTF">2024-11-27T14:10:21Z</dcterms:created>
  <dcterms:modified xsi:type="dcterms:W3CDTF">2025-08-27T20:43:05Z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0x01010091F3884B5F80AE418D0489907010149B</vt:lpwstr>
  </property>
  <property fmtid="{D5CDD505-2E9C-101B-9397-08002B2CF9AE}" pid="10" name="MediaServiceImageTags">
    <vt:lpwstr/>
  </property>
</Properties>
</file>