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136a3ef265cd00/Desktop/Run Jersey Events/Race The Clock/"/>
    </mc:Choice>
  </mc:AlternateContent>
  <xr:revisionPtr revIDLastSave="33" documentId="8_{F1470F43-A542-4672-BDF6-9B78E8CA426E}" xr6:coauthVersionLast="47" xr6:coauthVersionMax="47" xr10:uidLastSave="{5D01BB9A-2C57-46EF-87E7-BFCE6B49EB58}"/>
  <bookViews>
    <workbookView xWindow="-98" yWindow="-98" windowWidth="21795" windowHeight="12975" xr2:uid="{279D0B27-8F96-477F-9887-935BADF3A9D0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6" i="1" l="1"/>
  <c r="H36" i="1"/>
  <c r="G17" i="1"/>
  <c r="H17" i="1" s="1"/>
  <c r="G35" i="1"/>
  <c r="H35" i="1" s="1"/>
  <c r="G29" i="1"/>
  <c r="H29" i="1" s="1"/>
  <c r="G33" i="1"/>
  <c r="H33" i="1" s="1"/>
  <c r="G34" i="1"/>
  <c r="H34" i="1" s="1"/>
  <c r="G32" i="1"/>
  <c r="H32" i="1" s="1"/>
  <c r="G31" i="1"/>
  <c r="H31" i="1" s="1"/>
  <c r="G28" i="1"/>
  <c r="H28" i="1" s="1"/>
  <c r="G27" i="1"/>
  <c r="H27" i="1" s="1"/>
  <c r="G30" i="1"/>
  <c r="H30" i="1" s="1"/>
  <c r="G26" i="1"/>
  <c r="H26" i="1" s="1"/>
  <c r="G14" i="1"/>
  <c r="H14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6" i="1"/>
  <c r="H16" i="1" s="1"/>
  <c r="G15" i="1"/>
  <c r="H15" i="1" s="1"/>
  <c r="G13" i="1"/>
  <c r="H13" i="1" s="1"/>
  <c r="G12" i="1"/>
  <c r="H12" i="1" s="1"/>
  <c r="G9" i="1"/>
  <c r="H9" i="1" s="1"/>
  <c r="G8" i="1"/>
  <c r="H8" i="1" s="1"/>
  <c r="G5" i="1"/>
  <c r="H5" i="1" s="1"/>
  <c r="G4" i="1"/>
  <c r="H4" i="1" s="1"/>
  <c r="G3" i="1"/>
  <c r="H3" i="1" s="1"/>
</calcChain>
</file>

<file path=xl/sharedStrings.xml><?xml version="1.0" encoding="utf-8"?>
<sst xmlns="http://schemas.openxmlformats.org/spreadsheetml/2006/main" count="84" uniqueCount="42">
  <si>
    <t>6 Hour Event</t>
  </si>
  <si>
    <t>Place</t>
  </si>
  <si>
    <t>Bib</t>
  </si>
  <si>
    <t>Name</t>
  </si>
  <si>
    <t>Column2</t>
  </si>
  <si>
    <t>Gender</t>
  </si>
  <si>
    <t>Laps</t>
  </si>
  <si>
    <t>Km</t>
  </si>
  <si>
    <t>Miles</t>
  </si>
  <si>
    <t>Lewis, Ashley</t>
  </si>
  <si>
    <t>M</t>
  </si>
  <si>
    <t>Goldsborough, Adrian</t>
  </si>
  <si>
    <t>Karadsheh, Salem</t>
  </si>
  <si>
    <t>12 Hour Event</t>
  </si>
  <si>
    <t>Zelazko, Waldemar</t>
  </si>
  <si>
    <t>Krasnauskas, Vytautas</t>
  </si>
  <si>
    <t>24 Hour Event</t>
  </si>
  <si>
    <t>Turner, Mike</t>
  </si>
  <si>
    <t>Manners, James</t>
  </si>
  <si>
    <t>de Louche, Rikki</t>
  </si>
  <si>
    <t>McAlinden, Harry</t>
  </si>
  <si>
    <t>Kurpiel, Jaroslaw</t>
  </si>
  <si>
    <t>Trafford, Colin</t>
  </si>
  <si>
    <t>Smyth, Alex</t>
  </si>
  <si>
    <t>Gorman, Katie</t>
  </si>
  <si>
    <t>F</t>
  </si>
  <si>
    <t>Faulkner, Phil</t>
  </si>
  <si>
    <t>Danks, Scott</t>
  </si>
  <si>
    <t>Mars, Kevin</t>
  </si>
  <si>
    <t>Lucas, Henrique</t>
  </si>
  <si>
    <t>Cullinan, Josh</t>
  </si>
  <si>
    <t>Vincent, Luke</t>
  </si>
  <si>
    <t>Townsend, Timothy</t>
  </si>
  <si>
    <t>Guelpa, Michael Joseph</t>
  </si>
  <si>
    <t>Le Brun, Jack</t>
  </si>
  <si>
    <t>Alway, Kevin</t>
  </si>
  <si>
    <t>Lucock, Dean</t>
  </si>
  <si>
    <t>Harben, Scott</t>
  </si>
  <si>
    <t>Fortune, Andrew</t>
  </si>
  <si>
    <t>Allen, Terriann</t>
  </si>
  <si>
    <t>Cockram, Daniel</t>
  </si>
  <si>
    <t>Drelaud,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</si>
</sst>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6" formatCode="0.00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22" fontId="1" fillId="0" borderId="0" xfId="0" applyNumberFormat="1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22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3" fillId="0" borderId="0" xfId="1"/>
    <xf numFmtId="164" fontId="0" fillId="0" borderId="0" xfId="0" applyNumberFormat="1"/>
    <xf numFmtId="1" fontId="0" fillId="0" borderId="0" xfId="0" applyNumberFormat="1"/>
    <xf numFmtId="22" fontId="0" fillId="2" borderId="0" xfId="0" applyNumberFormat="1" applyFill="1"/>
    <xf numFmtId="1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/>
    </xf>
    <xf numFmtId="2" fontId="2" fillId="0" borderId="0" xfId="0" applyNumberFormat="1" applyFont="1"/>
    <xf numFmtId="2" fontId="0" fillId="0" borderId="0" xfId="0" applyNumberFormat="1"/>
    <xf numFmtId="166" fontId="2" fillId="0" borderId="0" xfId="0" applyNumberFormat="1" applyFont="1"/>
    <xf numFmtId="166" fontId="0" fillId="0" borderId="0" xfId="0" applyNumberFormat="1"/>
  </cellXfs>
  <cellStyles count="2">
    <cellStyle name="Normal" xfId="0" builtinId="0"/>
    <cellStyle name="Normal 2" xfId="1" xr:uid="{EC9EE835-0065-4023-B27C-91507DDFFD5E}"/>
  </cellStyles>
  <dxfs count="16"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27" formatCode="dd/mm/yyyy\ hh:mm"/>
    </dxf>
    <dxf>
      <numFmt numFmtId="27" formatCode="dd/mm/yyyy\ hh:mm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27" formatCode="dd/mm/yyyy\ hh:mm"/>
    </dxf>
    <dxf>
      <numFmt numFmtId="27" formatCode="dd/mm/yyyy\ hh:mm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27" formatCode="dd/mm/yyyy\ hh:mm"/>
    </dxf>
    <dxf>
      <numFmt numFmtId="27" formatCode="dd/mm/yyyy\ hh: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15D2E3-F41D-4D5D-AE93-F01957B0DC19}" name="Table1" displayName="Table1" ref="A11:H37" totalsRowShown="0" headerRowDxfId="15">
  <autoFilter ref="A11:H37" xr:uid="{3C15D2E3-F41D-4D5D-AE93-F01957B0DC19}"/>
  <sortState xmlns:xlrd2="http://schemas.microsoft.com/office/spreadsheetml/2017/richdata2" ref="A12:H37">
    <sortCondition descending="1" ref="F11:F37"/>
  </sortState>
  <tableColumns count="8">
    <tableColumn id="1" xr3:uid="{189356DD-E96E-4056-B148-BA68ECF29D95}" name="Place"/>
    <tableColumn id="2" xr3:uid="{871DB277-5269-4410-8586-2B7BEBCCAE99}" name="Bib"/>
    <tableColumn id="3" xr3:uid="{3F7FD000-6800-4F22-A1D3-232D586B2963}" name="Name"/>
    <tableColumn id="4" xr3:uid="{247DDE8F-F1BB-4936-A582-14768FC45E32}" name="Column2" dataDxfId="14"/>
    <tableColumn id="5" xr3:uid="{C3052033-A4FB-4CE1-823E-416B522625E6}" name="Gender" dataDxfId="13"/>
    <tableColumn id="6" xr3:uid="{144AD95C-38F1-4A9E-B8EE-10C13D9E97A9}" name="Laps" dataDxfId="12"/>
    <tableColumn id="7" xr3:uid="{940B8E0C-F204-44C4-A864-57C2838F89B8}" name="Km" dataDxfId="11">
      <calculatedColumnFormula>F12*1.5</calculatedColumnFormula>
    </tableColumn>
    <tableColumn id="8" xr3:uid="{4C7A3831-9AC3-4DCD-9294-3B7204F222A5}" name="Miles" dataDxfId="10">
      <calculatedColumnFormula>Table1[[#This Row],[Km]]/1.609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A29B69-B102-4D79-852C-9DDA145C43E8}" name="Table2" displayName="Table2" ref="A7:H9" totalsRowShown="0">
  <autoFilter ref="A7:H9" xr:uid="{8EA29B69-B102-4D79-852C-9DDA145C43E8}"/>
  <tableColumns count="8">
    <tableColumn id="1" xr3:uid="{C04398DC-FBCE-4141-854E-F6EA803ADE66}" name="Place"/>
    <tableColumn id="2" xr3:uid="{F7C5F2B5-2C81-40EF-9A56-DD038364978E}" name="Bib"/>
    <tableColumn id="3" xr3:uid="{7E0CE9C6-688B-492A-8374-5A14EFE1F1B9}" name="Name"/>
    <tableColumn id="4" xr3:uid="{A9A6295B-9ACE-4473-8ED6-0E1184B58346}" name="Column2" dataDxfId="9"/>
    <tableColumn id="5" xr3:uid="{7A683DFD-EFB4-432A-A667-388082B21B83}" name="Gender" dataDxfId="8"/>
    <tableColumn id="6" xr3:uid="{9DE53C97-3405-4B49-96B4-E271421DB5B6}" name="Laps" dataDxfId="7"/>
    <tableColumn id="7" xr3:uid="{0646B7B5-8F54-4B53-AD32-0447A5FA7801}" name="Km" dataDxfId="6">
      <calculatedColumnFormula>F8*1.5</calculatedColumnFormula>
    </tableColumn>
    <tableColumn id="8" xr3:uid="{CB1291D9-374A-4576-B35A-20F65318C307}" name="Miles" dataDxfId="5">
      <calculatedColumnFormula>Table2[[#This Row],[Km]]/1.609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8C44B1-B08B-4706-BA27-5749F90BD54D}" name="Table3" displayName="Table3" ref="A2:H5" totalsRowShown="0">
  <autoFilter ref="A2:H5" xr:uid="{9D8C44B1-B08B-4706-BA27-5749F90BD54D}"/>
  <tableColumns count="8">
    <tableColumn id="1" xr3:uid="{0738745B-81FC-4B7C-859F-A0DA054CD009}" name="Place"/>
    <tableColumn id="2" xr3:uid="{A031DA63-5B6B-4386-898B-88178941F700}" name="Bib"/>
    <tableColumn id="3" xr3:uid="{55A10981-F611-4394-8393-65BE693EC759}" name="Name"/>
    <tableColumn id="4" xr3:uid="{168DE89A-0A06-453B-A009-E544229C7C98}" name="Column2" dataDxfId="4"/>
    <tableColumn id="5" xr3:uid="{AB39AB78-2820-4DA4-86F9-936D53B383AE}" name="Gender" dataDxfId="3"/>
    <tableColumn id="6" xr3:uid="{8BA86892-9228-47B4-887C-B5F835B8C600}" name="Laps" dataDxfId="2"/>
    <tableColumn id="7" xr3:uid="{401BDE91-CDE3-400B-9CBD-7CFCC6C01F1D}" name="Km" dataDxfId="1">
      <calculatedColumnFormula>F3*1.5</calculatedColumnFormula>
    </tableColumn>
    <tableColumn id="8" xr3:uid="{F5C9BF70-1D43-4D1A-B015-B53CC687DB6C}" name="Miles" dataDxfId="0">
      <calculatedColumnFormula>Table3[[#This Row],[Km]]/1.609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FFAA-071A-425F-9DE8-CA6597D54453}">
  <dimension ref="A1:O36"/>
  <sheetViews>
    <sheetView tabSelected="1" topLeftCell="A6" workbookViewId="0">
      <selection activeCell="K15" sqref="K15"/>
    </sheetView>
  </sheetViews>
  <sheetFormatPr defaultRowHeight="14.25" x14ac:dyDescent="0.45"/>
  <cols>
    <col min="1" max="1" width="6.46484375" customWidth="1"/>
    <col min="3" max="3" width="21.3984375" customWidth="1"/>
    <col min="4" max="4" width="14.6640625" style="6" hidden="1" customWidth="1"/>
    <col min="5" max="5" width="10.73046875" style="6" customWidth="1"/>
    <col min="6" max="6" width="9.06640625" style="8"/>
    <col min="8" max="8" width="10.73046875" style="9" customWidth="1"/>
    <col min="12" max="12" width="14.86328125" style="20" bestFit="1" customWidth="1"/>
    <col min="13" max="13" width="9.06640625" style="18"/>
  </cols>
  <sheetData>
    <row r="1" spans="1:13" s="1" customFormat="1" ht="15.75" x14ac:dyDescent="0.5">
      <c r="A1" s="16" t="s">
        <v>0</v>
      </c>
      <c r="B1" s="16"/>
      <c r="C1" s="16"/>
      <c r="D1" s="16"/>
      <c r="E1" s="16"/>
      <c r="F1" s="16"/>
      <c r="G1" s="16"/>
      <c r="H1" s="16"/>
      <c r="L1" s="19"/>
      <c r="M1" s="17"/>
    </row>
    <row r="2" spans="1:13" s="1" customFormat="1" ht="15.75" x14ac:dyDescent="0.5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5" t="s">
        <v>8</v>
      </c>
      <c r="L2" s="19"/>
      <c r="M2" s="17"/>
    </row>
    <row r="3" spans="1:13" x14ac:dyDescent="0.45">
      <c r="A3">
        <v>1</v>
      </c>
      <c r="B3">
        <v>50</v>
      </c>
      <c r="C3" t="s">
        <v>9</v>
      </c>
      <c r="D3" s="6">
        <v>46278.74927</v>
      </c>
      <c r="E3" s="6" t="s">
        <v>10</v>
      </c>
      <c r="F3" s="7">
        <v>39</v>
      </c>
      <c r="G3" s="8">
        <f t="shared" ref="G3:G5" si="0">F3*1.5</f>
        <v>58.5</v>
      </c>
      <c r="H3" s="9">
        <f>Table3[[#This Row],[Km]]/1.609</f>
        <v>36.357986326911124</v>
      </c>
    </row>
    <row r="4" spans="1:13" x14ac:dyDescent="0.45">
      <c r="A4">
        <v>2</v>
      </c>
      <c r="B4">
        <v>51</v>
      </c>
      <c r="C4" s="10" t="s">
        <v>11</v>
      </c>
      <c r="D4" s="6">
        <v>46278.743891365739</v>
      </c>
      <c r="E4" s="6" t="s">
        <v>10</v>
      </c>
      <c r="F4" s="7">
        <v>34</v>
      </c>
      <c r="G4" s="8">
        <f t="shared" si="0"/>
        <v>51</v>
      </c>
      <c r="H4" s="9">
        <f>Table3[[#This Row],[Km]]/1.609</f>
        <v>31.696706028589187</v>
      </c>
    </row>
    <row r="5" spans="1:13" x14ac:dyDescent="0.45">
      <c r="A5">
        <v>3</v>
      </c>
      <c r="B5">
        <v>52</v>
      </c>
      <c r="C5" t="s">
        <v>12</v>
      </c>
      <c r="D5" s="6">
        <v>46278.746861435182</v>
      </c>
      <c r="F5" s="7">
        <v>36</v>
      </c>
      <c r="G5" s="8">
        <f t="shared" si="0"/>
        <v>54</v>
      </c>
      <c r="H5" s="9">
        <f>Table3[[#This Row],[Km]]/1.609</f>
        <v>33.561218147917963</v>
      </c>
    </row>
    <row r="6" spans="1:13" s="1" customFormat="1" ht="15.75" x14ac:dyDescent="0.5">
      <c r="A6" s="16" t="s">
        <v>13</v>
      </c>
      <c r="B6" s="16"/>
      <c r="C6" s="16"/>
      <c r="D6" s="16"/>
      <c r="E6" s="16"/>
      <c r="F6" s="16"/>
      <c r="G6" s="16"/>
      <c r="H6" s="16"/>
      <c r="L6" s="19"/>
      <c r="M6" s="17"/>
    </row>
    <row r="7" spans="1:13" s="1" customFormat="1" ht="15.75" x14ac:dyDescent="0.5">
      <c r="A7" s="1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4" t="s">
        <v>6</v>
      </c>
      <c r="G7" s="2" t="s">
        <v>7</v>
      </c>
      <c r="H7" s="5" t="s">
        <v>8</v>
      </c>
      <c r="L7" s="19"/>
      <c r="M7" s="17"/>
    </row>
    <row r="8" spans="1:13" x14ac:dyDescent="0.45">
      <c r="A8">
        <v>1</v>
      </c>
      <c r="B8">
        <v>40</v>
      </c>
      <c r="C8" t="s">
        <v>14</v>
      </c>
      <c r="E8" s="6" t="s">
        <v>10</v>
      </c>
      <c r="F8" s="7">
        <v>49</v>
      </c>
      <c r="G8" s="8">
        <f t="shared" ref="G8:G9" si="1">F8*1.5</f>
        <v>73.5</v>
      </c>
      <c r="H8" s="9">
        <f>Table2[[#This Row],[Km]]/1.609</f>
        <v>45.680546923555006</v>
      </c>
      <c r="J8" s="6"/>
      <c r="K8" s="11"/>
    </row>
    <row r="9" spans="1:13" x14ac:dyDescent="0.45">
      <c r="A9">
        <v>2</v>
      </c>
      <c r="B9">
        <v>41</v>
      </c>
      <c r="C9" t="s">
        <v>15</v>
      </c>
      <c r="E9" s="6" t="s">
        <v>10</v>
      </c>
      <c r="F9" s="7">
        <v>34</v>
      </c>
      <c r="G9" s="8">
        <f t="shared" si="1"/>
        <v>51</v>
      </c>
      <c r="H9" s="9">
        <f>Table2[[#This Row],[Km]]/1.609</f>
        <v>31.696706028589187</v>
      </c>
      <c r="K9" s="6"/>
    </row>
    <row r="10" spans="1:13" s="1" customFormat="1" ht="15.75" x14ac:dyDescent="0.5">
      <c r="A10" s="16" t="s">
        <v>16</v>
      </c>
      <c r="B10" s="16"/>
      <c r="C10" s="16"/>
      <c r="D10" s="16"/>
      <c r="E10" s="16"/>
      <c r="F10" s="16"/>
      <c r="G10" s="16"/>
      <c r="H10" s="16"/>
      <c r="L10" s="19"/>
      <c r="M10" s="17"/>
    </row>
    <row r="11" spans="1:13" s="1" customFormat="1" ht="15.75" x14ac:dyDescent="0.5">
      <c r="A11" s="1" t="s">
        <v>1</v>
      </c>
      <c r="B11" s="2" t="s">
        <v>2</v>
      </c>
      <c r="C11" s="2" t="s">
        <v>3</v>
      </c>
      <c r="D11" s="3" t="s">
        <v>4</v>
      </c>
      <c r="E11" s="3" t="s">
        <v>5</v>
      </c>
      <c r="F11" s="4" t="s">
        <v>6</v>
      </c>
      <c r="G11" s="2" t="s">
        <v>7</v>
      </c>
      <c r="H11" s="5" t="s">
        <v>8</v>
      </c>
      <c r="L11" s="19"/>
      <c r="M11" s="17"/>
    </row>
    <row r="12" spans="1:13" x14ac:dyDescent="0.45">
      <c r="A12">
        <v>1</v>
      </c>
      <c r="B12">
        <v>7</v>
      </c>
      <c r="C12" t="s">
        <v>17</v>
      </c>
      <c r="E12" s="6" t="s">
        <v>10</v>
      </c>
      <c r="F12" s="7">
        <v>142</v>
      </c>
      <c r="G12" s="8">
        <f>F12*1.5</f>
        <v>213</v>
      </c>
      <c r="H12" s="9">
        <f>Table1[[#This Row],[Km]]/1.609</f>
        <v>132.38036047234309</v>
      </c>
    </row>
    <row r="13" spans="1:13" x14ac:dyDescent="0.45">
      <c r="A13">
        <v>2</v>
      </c>
      <c r="B13">
        <v>2</v>
      </c>
      <c r="C13" t="s">
        <v>18</v>
      </c>
      <c r="E13" s="6" t="s">
        <v>10</v>
      </c>
      <c r="F13" s="7">
        <v>140</v>
      </c>
      <c r="G13" s="8">
        <f>F13*1.5</f>
        <v>210</v>
      </c>
      <c r="H13" s="9">
        <f>Table1[[#This Row],[Km]]/1.609</f>
        <v>130.51584835301429</v>
      </c>
    </row>
    <row r="14" spans="1:13" x14ac:dyDescent="0.45">
      <c r="A14">
        <v>3</v>
      </c>
      <c r="B14">
        <v>22</v>
      </c>
      <c r="C14" t="s">
        <v>31</v>
      </c>
      <c r="E14" s="6" t="s">
        <v>10</v>
      </c>
      <c r="F14" s="7">
        <v>126</v>
      </c>
      <c r="G14" s="8">
        <f>F14*1.5</f>
        <v>189</v>
      </c>
      <c r="H14" s="9">
        <f>Table1[[#This Row],[Km]]/1.609</f>
        <v>117.46426351771287</v>
      </c>
    </row>
    <row r="15" spans="1:13" x14ac:dyDescent="0.45">
      <c r="A15">
        <v>4</v>
      </c>
      <c r="B15">
        <v>1</v>
      </c>
      <c r="C15" t="s">
        <v>19</v>
      </c>
      <c r="E15" s="6" t="s">
        <v>10</v>
      </c>
      <c r="F15" s="8">
        <v>123</v>
      </c>
      <c r="G15" s="8">
        <f>F15*1.5</f>
        <v>184.5</v>
      </c>
      <c r="H15" s="9">
        <f>Table1[[#This Row],[Km]]/1.609</f>
        <v>114.6674953387197</v>
      </c>
    </row>
    <row r="16" spans="1:13" x14ac:dyDescent="0.45">
      <c r="A16">
        <v>5</v>
      </c>
      <c r="B16">
        <v>11</v>
      </c>
      <c r="C16" t="s">
        <v>20</v>
      </c>
      <c r="E16" s="6" t="s">
        <v>10</v>
      </c>
      <c r="F16" s="7">
        <v>110</v>
      </c>
      <c r="G16" s="8">
        <f>F16*1.5</f>
        <v>165</v>
      </c>
      <c r="H16" s="9">
        <f>Table1[[#This Row],[Km]]/1.609</f>
        <v>102.54816656308266</v>
      </c>
    </row>
    <row r="17" spans="1:15" x14ac:dyDescent="0.45">
      <c r="A17">
        <v>6</v>
      </c>
      <c r="B17">
        <v>3</v>
      </c>
      <c r="C17" t="s">
        <v>22</v>
      </c>
      <c r="E17" s="6" t="s">
        <v>10</v>
      </c>
      <c r="F17" s="7">
        <v>109</v>
      </c>
      <c r="G17" s="8">
        <f>F17*1.5</f>
        <v>163.5</v>
      </c>
      <c r="H17" s="9">
        <f>Table1[[#This Row],[Km]]/1.609</f>
        <v>101.61591050341828</v>
      </c>
    </row>
    <row r="18" spans="1:15" x14ac:dyDescent="0.45">
      <c r="A18">
        <v>7</v>
      </c>
      <c r="B18">
        <v>21</v>
      </c>
      <c r="C18" t="s">
        <v>21</v>
      </c>
      <c r="E18" s="6" t="s">
        <v>10</v>
      </c>
      <c r="F18" s="7">
        <v>105</v>
      </c>
      <c r="G18" s="8">
        <f>F18*1.5</f>
        <v>157.5</v>
      </c>
      <c r="H18" s="9">
        <f>Table1[[#This Row],[Km]]/1.609</f>
        <v>97.886886264760719</v>
      </c>
    </row>
    <row r="19" spans="1:15" x14ac:dyDescent="0.45">
      <c r="A19">
        <v>8</v>
      </c>
      <c r="B19">
        <v>9</v>
      </c>
      <c r="C19" t="s">
        <v>23</v>
      </c>
      <c r="E19" s="6" t="s">
        <v>10</v>
      </c>
      <c r="F19" s="7">
        <v>99</v>
      </c>
      <c r="G19" s="8">
        <f>F19*1.5</f>
        <v>148.5</v>
      </c>
      <c r="H19" s="9">
        <f>Table1[[#This Row],[Km]]/1.609</f>
        <v>92.293349906774395</v>
      </c>
    </row>
    <row r="20" spans="1:15" x14ac:dyDescent="0.45">
      <c r="A20">
        <v>9</v>
      </c>
      <c r="B20">
        <v>4</v>
      </c>
      <c r="C20" t="s">
        <v>24</v>
      </c>
      <c r="E20" s="6" t="s">
        <v>25</v>
      </c>
      <c r="F20" s="7">
        <v>98</v>
      </c>
      <c r="G20" s="8">
        <f>F20*1.5</f>
        <v>147</v>
      </c>
      <c r="H20" s="9">
        <f>Table1[[#This Row],[Km]]/1.609</f>
        <v>91.361093847110013</v>
      </c>
    </row>
    <row r="21" spans="1:15" x14ac:dyDescent="0.45">
      <c r="A21">
        <v>10</v>
      </c>
      <c r="B21">
        <v>8</v>
      </c>
      <c r="C21" t="s">
        <v>26</v>
      </c>
      <c r="E21" s="6" t="s">
        <v>10</v>
      </c>
      <c r="F21" s="7">
        <v>89</v>
      </c>
      <c r="G21" s="8">
        <f>F21*1.5</f>
        <v>133.5</v>
      </c>
      <c r="H21" s="9">
        <f>Table1[[#This Row],[Km]]/1.609</f>
        <v>82.970789310130513</v>
      </c>
    </row>
    <row r="22" spans="1:15" x14ac:dyDescent="0.45">
      <c r="A22">
        <v>11</v>
      </c>
      <c r="B22">
        <v>10</v>
      </c>
      <c r="C22" t="s">
        <v>27</v>
      </c>
      <c r="E22" s="6" t="s">
        <v>10</v>
      </c>
      <c r="F22" s="7">
        <v>88</v>
      </c>
      <c r="G22" s="8">
        <f>F22*1.5</f>
        <v>132</v>
      </c>
      <c r="H22" s="9">
        <f>Table1[[#This Row],[Km]]/1.609</f>
        <v>82.038533250466131</v>
      </c>
      <c r="K22" s="6"/>
    </row>
    <row r="23" spans="1:15" x14ac:dyDescent="0.45">
      <c r="A23">
        <v>12</v>
      </c>
      <c r="B23">
        <v>24</v>
      </c>
      <c r="C23" t="s">
        <v>28</v>
      </c>
      <c r="E23" s="6" t="s">
        <v>10</v>
      </c>
      <c r="F23" s="7">
        <v>87</v>
      </c>
      <c r="G23" s="8">
        <f>F23*1.5</f>
        <v>130.5</v>
      </c>
      <c r="H23" s="9">
        <f>Table1[[#This Row],[Km]]/1.609</f>
        <v>81.106277190801734</v>
      </c>
      <c r="K23" s="6"/>
    </row>
    <row r="24" spans="1:15" x14ac:dyDescent="0.45">
      <c r="A24">
        <v>13</v>
      </c>
      <c r="B24">
        <v>18</v>
      </c>
      <c r="C24" t="s">
        <v>29</v>
      </c>
      <c r="E24" s="6" t="s">
        <v>10</v>
      </c>
      <c r="F24" s="7">
        <v>84</v>
      </c>
      <c r="G24" s="8">
        <f>F24*1.5</f>
        <v>126</v>
      </c>
      <c r="H24" s="9">
        <f>Table1[[#This Row],[Km]]/1.609</f>
        <v>78.309509011808572</v>
      </c>
      <c r="K24" s="6"/>
    </row>
    <row r="25" spans="1:15" x14ac:dyDescent="0.45">
      <c r="A25">
        <v>14</v>
      </c>
      <c r="B25">
        <v>12</v>
      </c>
      <c r="C25" t="s">
        <v>30</v>
      </c>
      <c r="E25" s="6" t="s">
        <v>10</v>
      </c>
      <c r="F25" s="7">
        <v>84</v>
      </c>
      <c r="G25" s="8">
        <f>F25*1.5</f>
        <v>126</v>
      </c>
      <c r="H25" s="9">
        <f>Table1[[#This Row],[Km]]/1.609</f>
        <v>78.309509011808572</v>
      </c>
      <c r="K25" s="6"/>
    </row>
    <row r="26" spans="1:15" x14ac:dyDescent="0.45">
      <c r="A26">
        <v>15</v>
      </c>
      <c r="B26">
        <v>14</v>
      </c>
      <c r="C26" t="s">
        <v>32</v>
      </c>
      <c r="E26" s="6" t="s">
        <v>10</v>
      </c>
      <c r="F26" s="7">
        <v>79</v>
      </c>
      <c r="G26" s="8">
        <f>F26*1.5</f>
        <v>118.5</v>
      </c>
      <c r="H26" s="9">
        <f>Table1[[#This Row],[Km]]/1.609</f>
        <v>73.648228713486645</v>
      </c>
      <c r="K26" s="6"/>
    </row>
    <row r="27" spans="1:15" x14ac:dyDescent="0.45">
      <c r="A27">
        <v>17</v>
      </c>
      <c r="B27">
        <v>5</v>
      </c>
      <c r="C27" t="s">
        <v>34</v>
      </c>
      <c r="E27" s="6" t="s">
        <v>10</v>
      </c>
      <c r="F27" s="7">
        <v>69</v>
      </c>
      <c r="G27" s="8">
        <f>F27*1.5</f>
        <v>103.5</v>
      </c>
      <c r="H27" s="9">
        <f>Table1[[#This Row],[Km]]/1.609</f>
        <v>64.325668116842763</v>
      </c>
      <c r="K27" s="6"/>
    </row>
    <row r="28" spans="1:15" x14ac:dyDescent="0.45">
      <c r="A28">
        <v>18</v>
      </c>
      <c r="B28">
        <v>13</v>
      </c>
      <c r="C28" t="s">
        <v>35</v>
      </c>
      <c r="E28" s="6" t="s">
        <v>10</v>
      </c>
      <c r="F28" s="7">
        <v>67</v>
      </c>
      <c r="G28" s="8">
        <f>F28*1.5</f>
        <v>100.5</v>
      </c>
      <c r="H28" s="9">
        <f>Table1[[#This Row],[Km]]/1.609</f>
        <v>62.461155997513984</v>
      </c>
    </row>
    <row r="29" spans="1:15" x14ac:dyDescent="0.45">
      <c r="A29">
        <v>23</v>
      </c>
      <c r="B29">
        <v>19</v>
      </c>
      <c r="C29" t="s">
        <v>40</v>
      </c>
      <c r="E29" s="13" t="s">
        <v>10</v>
      </c>
      <c r="F29" s="14">
        <v>67</v>
      </c>
      <c r="G29" s="15">
        <f>F29*1.5</f>
        <v>100.5</v>
      </c>
      <c r="H29" s="9">
        <f>Table1[[#This Row],[Km]]/1.609</f>
        <v>62.461155997513984</v>
      </c>
      <c r="N29" s="12"/>
      <c r="O29" s="8"/>
    </row>
    <row r="30" spans="1:15" x14ac:dyDescent="0.45">
      <c r="A30">
        <v>16</v>
      </c>
      <c r="B30">
        <v>17</v>
      </c>
      <c r="C30" t="s">
        <v>33</v>
      </c>
      <c r="E30" s="6" t="s">
        <v>10</v>
      </c>
      <c r="F30" s="7">
        <v>66</v>
      </c>
      <c r="G30" s="8">
        <f>F30*1.5</f>
        <v>99</v>
      </c>
      <c r="H30" s="9">
        <f>Table1[[#This Row],[Km]]/1.609</f>
        <v>61.528899937849594</v>
      </c>
    </row>
    <row r="31" spans="1:15" x14ac:dyDescent="0.45">
      <c r="A31">
        <v>19</v>
      </c>
      <c r="B31">
        <v>20</v>
      </c>
      <c r="C31" t="s">
        <v>36</v>
      </c>
      <c r="E31" s="6" t="s">
        <v>10</v>
      </c>
      <c r="F31" s="7">
        <v>57</v>
      </c>
      <c r="G31" s="8">
        <f>F31*1.5</f>
        <v>85.5</v>
      </c>
      <c r="H31" s="9">
        <f>Table1[[#This Row],[Km]]/1.609</f>
        <v>53.138595400870109</v>
      </c>
    </row>
    <row r="32" spans="1:15" x14ac:dyDescent="0.45">
      <c r="A32">
        <v>20</v>
      </c>
      <c r="B32">
        <v>16</v>
      </c>
      <c r="C32" t="s">
        <v>37</v>
      </c>
      <c r="E32" s="6" t="s">
        <v>10</v>
      </c>
      <c r="F32" s="7">
        <v>47</v>
      </c>
      <c r="G32" s="8">
        <f>F32*1.5</f>
        <v>70.5</v>
      </c>
      <c r="H32" s="9">
        <f>Table1[[#This Row],[Km]]/1.609</f>
        <v>43.816034804226227</v>
      </c>
    </row>
    <row r="33" spans="1:8" x14ac:dyDescent="0.45">
      <c r="A33">
        <v>22</v>
      </c>
      <c r="B33">
        <v>23</v>
      </c>
      <c r="C33" t="s">
        <v>39</v>
      </c>
      <c r="E33" s="6" t="s">
        <v>10</v>
      </c>
      <c r="F33" s="7">
        <v>47</v>
      </c>
      <c r="G33" s="8">
        <f>F33*1.5</f>
        <v>70.5</v>
      </c>
      <c r="H33" s="9">
        <f>Table1[[#This Row],[Km]]/1.609</f>
        <v>43.816034804226227</v>
      </c>
    </row>
    <row r="34" spans="1:8" x14ac:dyDescent="0.45">
      <c r="A34">
        <v>21</v>
      </c>
      <c r="B34">
        <v>6</v>
      </c>
      <c r="C34" t="s">
        <v>38</v>
      </c>
      <c r="E34" s="6" t="s">
        <v>10</v>
      </c>
      <c r="F34" s="7">
        <v>43</v>
      </c>
      <c r="G34" s="8">
        <f>F34*1.5</f>
        <v>64.5</v>
      </c>
      <c r="H34" s="9">
        <f>Table1[[#This Row],[Km]]/1.609</f>
        <v>40.087010565568676</v>
      </c>
    </row>
    <row r="35" spans="1:8" x14ac:dyDescent="0.45">
      <c r="A35">
        <v>24</v>
      </c>
      <c r="B35">
        <v>15</v>
      </c>
      <c r="C35" t="s">
        <v>41</v>
      </c>
      <c r="E35" s="6" t="s">
        <v>10</v>
      </c>
      <c r="F35" s="7">
        <v>14</v>
      </c>
      <c r="G35" s="8">
        <f>F35*1.5</f>
        <v>21</v>
      </c>
      <c r="H35" s="9">
        <f>Table1[[#This Row],[Km]]/1.609</f>
        <v>13.05158483530143</v>
      </c>
    </row>
    <row r="36" spans="1:8" x14ac:dyDescent="0.45">
      <c r="F36" s="7"/>
      <c r="G36" s="8">
        <f>F36*1.5</f>
        <v>0</v>
      </c>
      <c r="H36" s="9">
        <f>Table1[[#This Row],[Km]]/1.609</f>
        <v>0</v>
      </c>
    </row>
  </sheetData>
  <mergeCells count="3">
    <mergeCell ref="A1:H1"/>
    <mergeCell ref="A6:H6"/>
    <mergeCell ref="A10:H10"/>
  </mergeCells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Digby Ellis-Brecknell</dc:creator>
  <cp:lastModifiedBy>Digby Ellis-Brecknell</cp:lastModifiedBy>
  <dcterms:created xsi:type="dcterms:W3CDTF">2026-09-15T04:54:12Z</dcterms:created>
  <dcterms:modified xsi:type="dcterms:W3CDTF">2026-09-28T15:26:42Z</dcterms:modified>
</cp:coreProperties>
</file>