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white\Desktop\"/>
    </mc:Choice>
  </mc:AlternateContent>
  <xr:revisionPtr revIDLastSave="0" documentId="8_{D7572441-1ABF-4BB1-9AC2-017FAE98B7D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evel 2 FT" sheetId="1" r:id="rId1"/>
    <sheet name="Level 2 TTO" sheetId="8" r:id="rId2"/>
    <sheet name="Level 3 FT" sheetId="9" r:id="rId3"/>
    <sheet name="Level 3 TTO" sheetId="11" r:id="rId4"/>
    <sheet name="Level 5 FT" sheetId="12" r:id="rId5"/>
    <sheet name="Level 5 TTO" sheetId="13" r:id="rId6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3" i="13" l="1"/>
  <c r="H13" i="12"/>
  <c r="H13" i="11"/>
  <c r="H13" i="9"/>
  <c r="H13" i="8"/>
  <c r="H13" i="1"/>
  <c r="H10" i="13"/>
  <c r="C10" i="13"/>
  <c r="H9" i="13"/>
  <c r="H11" i="13"/>
  <c r="H17" i="13"/>
  <c r="C9" i="13"/>
  <c r="C15" i="13"/>
  <c r="H6" i="13"/>
  <c r="C6" i="13"/>
  <c r="H10" i="12"/>
  <c r="C10" i="12"/>
  <c r="H9" i="12"/>
  <c r="H11" i="12"/>
  <c r="H17" i="12"/>
  <c r="C9" i="12"/>
  <c r="C15" i="12"/>
  <c r="H6" i="12"/>
  <c r="C6" i="12"/>
  <c r="H12" i="11"/>
  <c r="H10" i="11"/>
  <c r="C10" i="11"/>
  <c r="H9" i="11"/>
  <c r="H11" i="11"/>
  <c r="H17" i="11"/>
  <c r="C9" i="11"/>
  <c r="C15" i="11"/>
  <c r="H6" i="11"/>
  <c r="C6" i="11"/>
  <c r="H10" i="9"/>
  <c r="C10" i="9"/>
  <c r="H9" i="9"/>
  <c r="H11" i="9"/>
  <c r="H17" i="9"/>
  <c r="C9" i="9"/>
  <c r="C15" i="9"/>
  <c r="H6" i="9"/>
  <c r="C6" i="9"/>
  <c r="H10" i="8"/>
  <c r="C10" i="8"/>
  <c r="H9" i="8"/>
  <c r="H11" i="8"/>
  <c r="H17" i="8"/>
  <c r="C9" i="8"/>
  <c r="C15" i="8"/>
  <c r="H6" i="8"/>
  <c r="C6" i="8"/>
  <c r="H9" i="1"/>
  <c r="H11" i="1"/>
  <c r="H17" i="1"/>
  <c r="H10" i="1"/>
  <c r="C10" i="1"/>
  <c r="C9" i="1"/>
  <c r="H6" i="1"/>
  <c r="C11" i="13"/>
  <c r="C12" i="13"/>
  <c r="H14" i="11"/>
  <c r="C11" i="12"/>
  <c r="C12" i="12"/>
  <c r="H12" i="13"/>
  <c r="H14" i="13"/>
  <c r="C11" i="9"/>
  <c r="C12" i="9"/>
  <c r="C11" i="11"/>
  <c r="C12" i="11"/>
  <c r="C11" i="8"/>
  <c r="C12" i="8"/>
  <c r="H12" i="12"/>
  <c r="H14" i="12"/>
  <c r="H12" i="9"/>
  <c r="H14" i="9"/>
  <c r="H12" i="8"/>
  <c r="H14" i="8"/>
  <c r="H12" i="1"/>
  <c r="H14" i="1"/>
  <c r="C15" i="1"/>
  <c r="C6" i="1"/>
  <c r="C11" i="1"/>
  <c r="C12" i="1"/>
</calcChain>
</file>

<file path=xl/sharedStrings.xml><?xml version="1.0" encoding="utf-8"?>
<sst xmlns="http://schemas.openxmlformats.org/spreadsheetml/2006/main" count="202" uniqueCount="19">
  <si>
    <t>Planned End Date</t>
  </si>
  <si>
    <t>Weeks Worked per Year</t>
  </si>
  <si>
    <t>Contracted Hours per Week</t>
  </si>
  <si>
    <t>Max Weeks Worked per Year</t>
  </si>
  <si>
    <t>Average Hours per Year</t>
  </si>
  <si>
    <t>52 minus Stat leave</t>
  </si>
  <si>
    <t>Planned Duration Weeks</t>
  </si>
  <si>
    <t>Leave Entitlement</t>
  </si>
  <si>
    <t>OTJ Hours</t>
  </si>
  <si>
    <t>Actual Start Date</t>
  </si>
  <si>
    <t>Planned Duration Days</t>
  </si>
  <si>
    <t>Enter Contracted Hours</t>
  </si>
  <si>
    <t>Enter Actual Start Date</t>
  </si>
  <si>
    <t>Revised Duration Weeks</t>
  </si>
  <si>
    <t>Revised Duration Days</t>
  </si>
  <si>
    <t>Full Time - 30+ Hours Per Week</t>
  </si>
  <si>
    <t>Part Time - Less Than 30 Hours Per Week</t>
  </si>
  <si>
    <t>Total Contracted Hours</t>
  </si>
  <si>
    <t xml:space="preserve">For One File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</si>
</sst>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2" fontId="2" fillId="0" borderId="0" xfId="0" applyNumberFormat="1" applyFont="1" applyAlignment="1">
      <alignment horizontal="center"/>
    </xf>
    <xf numFmtId="2" fontId="2" fillId="2" borderId="0" xfId="0" applyNumberFormat="1" applyFont="1" applyFill="1" applyAlignment="1">
      <alignment horizontal="center"/>
    </xf>
    <xf numFmtId="14" fontId="2" fillId="2" borderId="0" xfId="0" applyNumberFormat="1" applyFont="1" applyFill="1" applyAlignment="1">
      <alignment horizontal="center"/>
    </xf>
    <xf numFmtId="14" fontId="2" fillId="0" borderId="0" xfId="0" applyNumberFormat="1" applyFont="1" applyAlignment="1">
      <alignment horizontal="center"/>
    </xf>
    <xf numFmtId="1" fontId="2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17"/>
  <sheetViews>
    <sheetView tabSelected="1" topLeftCell="A2" workbookViewId="0">
      <selection activeCell="C4" sqref="C4"/>
    </sheetView>
  </sheetViews>
  <sheetFormatPr defaultRowHeight="18.75" x14ac:dyDescent="0.3"/>
  <cols>
    <col min="2" max="2" width="33.85546875" style="1" bestFit="1" customWidth="1"/>
    <col min="3" max="3" width="14.85546875" style="2" bestFit="1" customWidth="1"/>
    <col min="4" max="4" width="27.7109375" style="1" bestFit="1" customWidth="1"/>
    <col min="5" max="6" width="9.140625" style="1"/>
    <col min="7" max="7" width="33.85546875" style="1" bestFit="1" customWidth="1"/>
    <col min="8" max="8" width="14.85546875" style="2" bestFit="1" customWidth="1"/>
    <col min="9" max="9" width="27.7109375" style="1" bestFit="1" customWidth="1"/>
    <col min="10" max="10" width="9.140625" style="1"/>
  </cols>
  <sheetData>
    <row r="1" spans="2:9" x14ac:dyDescent="0.3">
      <c r="B1" s="8" t="s">
        <v>15</v>
      </c>
      <c r="C1" s="8"/>
      <c r="D1" s="8"/>
      <c r="G1" s="8" t="s">
        <v>16</v>
      </c>
      <c r="H1" s="8"/>
      <c r="I1" s="8"/>
    </row>
    <row r="3" spans="2:9" x14ac:dyDescent="0.3">
      <c r="B3" s="1" t="s">
        <v>2</v>
      </c>
      <c r="C3" s="4">
        <v>35</v>
      </c>
      <c r="D3" s="1" t="s">
        <v>11</v>
      </c>
      <c r="G3" s="1" t="s">
        <v>2</v>
      </c>
      <c r="H3" s="4">
        <v>25</v>
      </c>
      <c r="I3" s="1" t="s">
        <v>11</v>
      </c>
    </row>
    <row r="4" spans="2:9" x14ac:dyDescent="0.3">
      <c r="B4" s="1" t="s">
        <v>1</v>
      </c>
      <c r="C4" s="2">
        <v>46.4</v>
      </c>
      <c r="G4" s="1" t="s">
        <v>1</v>
      </c>
      <c r="H4" s="2">
        <v>46.4</v>
      </c>
    </row>
    <row r="5" spans="2:9" x14ac:dyDescent="0.3">
      <c r="B5" s="1" t="s">
        <v>3</v>
      </c>
      <c r="C5" s="2">
        <v>46.4</v>
      </c>
      <c r="D5" s="1" t="s">
        <v>5</v>
      </c>
      <c r="G5" s="1" t="s">
        <v>3</v>
      </c>
      <c r="H5" s="2">
        <v>46.4</v>
      </c>
      <c r="I5" s="1" t="s">
        <v>5</v>
      </c>
    </row>
    <row r="6" spans="2:9" x14ac:dyDescent="0.3">
      <c r="B6" s="1" t="s">
        <v>4</v>
      </c>
      <c r="C6" s="3">
        <f>C3*(C4/C5)</f>
        <v>35</v>
      </c>
      <c r="G6" s="1" t="s">
        <v>4</v>
      </c>
      <c r="H6" s="3">
        <f>H3*(H4/H5)</f>
        <v>25</v>
      </c>
    </row>
    <row r="8" spans="2:9" x14ac:dyDescent="0.3">
      <c r="B8" s="1" t="s">
        <v>6</v>
      </c>
      <c r="C8" s="2">
        <v>53.14</v>
      </c>
      <c r="G8" s="1" t="s">
        <v>6</v>
      </c>
      <c r="H8" s="2">
        <v>53.14</v>
      </c>
    </row>
    <row r="9" spans="2:9" x14ac:dyDescent="0.3">
      <c r="B9" s="1" t="s">
        <v>10</v>
      </c>
      <c r="C9" s="3">
        <f>IF(C8*7&lt;365,365,C8*7)</f>
        <v>371.98</v>
      </c>
      <c r="G9" s="1" t="s">
        <v>13</v>
      </c>
      <c r="H9" s="3">
        <f>H8*30/H3</f>
        <v>63.768000000000001</v>
      </c>
    </row>
    <row r="10" spans="2:9" x14ac:dyDescent="0.3">
      <c r="B10" s="1" t="s">
        <v>7</v>
      </c>
      <c r="C10" s="3">
        <f>(C8/52)*5.6</f>
        <v>5.7227692307692308</v>
      </c>
      <c r="G10" s="1" t="s">
        <v>10</v>
      </c>
      <c r="H10" s="3">
        <f>IF(H8*7&lt;365,365,H8*7)</f>
        <v>371.98</v>
      </c>
    </row>
    <row r="11" spans="2:9" x14ac:dyDescent="0.3">
      <c r="B11" s="1" t="s">
        <v>8</v>
      </c>
      <c r="C11" s="7">
        <f>ROUNDUP(SUM(C8-C10)*(C6*0.2),0)</f>
        <v>332</v>
      </c>
      <c r="G11" s="1" t="s">
        <v>14</v>
      </c>
      <c r="H11" s="3">
        <f>IF(H9*7&lt;365,365,H9*7)</f>
        <v>446.37599999999998</v>
      </c>
    </row>
    <row r="12" spans="2:9" x14ac:dyDescent="0.3">
      <c r="B12" s="1" t="s">
        <v>17</v>
      </c>
      <c r="C12" s="2">
        <f>C11*5</f>
        <v>1660</v>
      </c>
      <c r="G12" s="1" t="s">
        <v>7</v>
      </c>
      <c r="H12" s="3">
        <f>(H9/52)*5.6</f>
        <v>6.8673230769230766</v>
      </c>
    </row>
    <row r="13" spans="2:9" x14ac:dyDescent="0.3">
      <c r="G13" s="1" t="s">
        <v>8</v>
      </c>
      <c r="H13" s="7">
        <f>ROUNDUP(SUM(H9-H12)*(H6*0.2),0)</f>
        <v>285</v>
      </c>
    </row>
    <row r="14" spans="2:9" x14ac:dyDescent="0.3">
      <c r="B14" s="1" t="s">
        <v>9</v>
      </c>
      <c r="C14" s="5">
        <v>44470</v>
      </c>
      <c r="D14" s="1" t="s">
        <v>12</v>
      </c>
      <c r="G14" s="1" t="s">
        <v>17</v>
      </c>
      <c r="H14" s="2">
        <f>H13*5</f>
        <v>1425</v>
      </c>
    </row>
    <row r="15" spans="2:9" x14ac:dyDescent="0.3">
      <c r="B15" s="1" t="s">
        <v>0</v>
      </c>
      <c r="C15" s="6">
        <f>C14+C9</f>
        <v>44841.98</v>
      </c>
    </row>
    <row r="16" spans="2:9" x14ac:dyDescent="0.3">
      <c r="G16" s="1" t="s">
        <v>9</v>
      </c>
      <c r="H16" s="5">
        <v>44467</v>
      </c>
      <c r="I16" s="1" t="s">
        <v>12</v>
      </c>
    </row>
    <row r="17" spans="7:8" x14ac:dyDescent="0.3">
      <c r="G17" s="1" t="s">
        <v>0</v>
      </c>
      <c r="H17" s="6">
        <f>H16+H11</f>
        <v>44913.375999999997</v>
      </c>
    </row>
  </sheetData>
  <mergeCells count="2">
    <mergeCell ref="G1:I1"/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J17"/>
  <sheetViews>
    <sheetView workbookViewId="0">
      <selection activeCell="H14" sqref="H14"/>
    </sheetView>
  </sheetViews>
  <sheetFormatPr defaultRowHeight="18.75" x14ac:dyDescent="0.3"/>
  <cols>
    <col min="2" max="2" width="33.85546875" style="1" bestFit="1" customWidth="1"/>
    <col min="3" max="3" width="14.85546875" style="2" bestFit="1" customWidth="1"/>
    <col min="4" max="4" width="27.7109375" style="1" bestFit="1" customWidth="1"/>
    <col min="5" max="6" width="9.140625" style="1"/>
    <col min="7" max="7" width="33.85546875" style="1" bestFit="1" customWidth="1"/>
    <col min="8" max="8" width="14.85546875" style="2" bestFit="1" customWidth="1"/>
    <col min="9" max="9" width="27.7109375" style="1" bestFit="1" customWidth="1"/>
    <col min="10" max="10" width="9.140625" style="1"/>
  </cols>
  <sheetData>
    <row r="1" spans="2:9" x14ac:dyDescent="0.3">
      <c r="B1" s="8" t="s">
        <v>15</v>
      </c>
      <c r="C1" s="8"/>
      <c r="D1" s="8"/>
      <c r="G1" s="8" t="s">
        <v>16</v>
      </c>
      <c r="H1" s="8"/>
      <c r="I1" s="8"/>
    </row>
    <row r="3" spans="2:9" x14ac:dyDescent="0.3">
      <c r="B3" s="1" t="s">
        <v>2</v>
      </c>
      <c r="C3" s="4">
        <v>36</v>
      </c>
      <c r="D3" s="1" t="s">
        <v>11</v>
      </c>
      <c r="G3" s="1" t="s">
        <v>2</v>
      </c>
      <c r="H3" s="4">
        <v>25</v>
      </c>
      <c r="I3" s="1" t="s">
        <v>11</v>
      </c>
    </row>
    <row r="4" spans="2:9" x14ac:dyDescent="0.3">
      <c r="B4" s="1" t="s">
        <v>1</v>
      </c>
      <c r="C4" s="2">
        <v>39</v>
      </c>
      <c r="G4" s="1" t="s">
        <v>1</v>
      </c>
      <c r="H4" s="2">
        <v>39</v>
      </c>
    </row>
    <row r="5" spans="2:9" x14ac:dyDescent="0.3">
      <c r="B5" s="1" t="s">
        <v>3</v>
      </c>
      <c r="C5" s="2">
        <v>46.4</v>
      </c>
      <c r="D5" s="1" t="s">
        <v>5</v>
      </c>
      <c r="G5" s="1" t="s">
        <v>3</v>
      </c>
      <c r="H5" s="2">
        <v>46.4</v>
      </c>
      <c r="I5" s="1" t="s">
        <v>5</v>
      </c>
    </row>
    <row r="6" spans="2:9" x14ac:dyDescent="0.3">
      <c r="B6" s="1" t="s">
        <v>4</v>
      </c>
      <c r="C6" s="3">
        <f>C3*(C4/C5)</f>
        <v>30.258620689655174</v>
      </c>
      <c r="G6" s="1" t="s">
        <v>4</v>
      </c>
      <c r="H6" s="3">
        <f>H3*(H4/H5)</f>
        <v>21.012931034482758</v>
      </c>
    </row>
    <row r="8" spans="2:9" x14ac:dyDescent="0.3">
      <c r="B8" s="1" t="s">
        <v>6</v>
      </c>
      <c r="C8" s="2">
        <v>53.14</v>
      </c>
      <c r="G8" s="1" t="s">
        <v>6</v>
      </c>
      <c r="H8" s="2">
        <v>53.14</v>
      </c>
    </row>
    <row r="9" spans="2:9" x14ac:dyDescent="0.3">
      <c r="B9" s="1" t="s">
        <v>10</v>
      </c>
      <c r="C9" s="3">
        <f>IF(C8*7&lt;365,365,C8*7)</f>
        <v>371.98</v>
      </c>
      <c r="G9" s="1" t="s">
        <v>13</v>
      </c>
      <c r="H9" s="3">
        <f>H8*30/H3</f>
        <v>63.768000000000001</v>
      </c>
    </row>
    <row r="10" spans="2:9" x14ac:dyDescent="0.3">
      <c r="B10" s="1" t="s">
        <v>7</v>
      </c>
      <c r="C10" s="3">
        <f>(C8/52)*5.6</f>
        <v>5.7227692307692308</v>
      </c>
      <c r="G10" s="1" t="s">
        <v>10</v>
      </c>
      <c r="H10" s="3">
        <f>IF(H8*7&lt;365,365,H8*7)</f>
        <v>371.98</v>
      </c>
    </row>
    <row r="11" spans="2:9" x14ac:dyDescent="0.3">
      <c r="B11" s="1" t="s">
        <v>8</v>
      </c>
      <c r="C11" s="7">
        <f>ROUNDUP(SUM(C8-C10)*(C6*0.2),0)</f>
        <v>287</v>
      </c>
      <c r="G11" s="1" t="s">
        <v>14</v>
      </c>
      <c r="H11" s="3">
        <f>IF(H9*7&lt;365,365,H9*7)</f>
        <v>446.37599999999998</v>
      </c>
    </row>
    <row r="12" spans="2:9" x14ac:dyDescent="0.3">
      <c r="B12" s="1" t="s">
        <v>17</v>
      </c>
      <c r="C12" s="7">
        <f>C11*5</f>
        <v>1435</v>
      </c>
      <c r="D12" s="1" t="s">
        <v>18</v>
      </c>
      <c r="G12" s="1" t="s">
        <v>7</v>
      </c>
      <c r="H12" s="3">
        <f>(H9/52)*5.6</f>
        <v>6.8673230769230766</v>
      </c>
    </row>
    <row r="13" spans="2:9" x14ac:dyDescent="0.3">
      <c r="G13" s="1" t="s">
        <v>8</v>
      </c>
      <c r="H13" s="7">
        <f>ROUNDUP(SUM(H9-H12)*(H6*0.2),0)</f>
        <v>240</v>
      </c>
    </row>
    <row r="14" spans="2:9" x14ac:dyDescent="0.3">
      <c r="B14" s="1" t="s">
        <v>9</v>
      </c>
      <c r="C14" s="5">
        <v>44467</v>
      </c>
      <c r="D14" s="1" t="s">
        <v>12</v>
      </c>
      <c r="G14" s="1" t="s">
        <v>17</v>
      </c>
      <c r="H14" s="7">
        <f>H13*5</f>
        <v>1200</v>
      </c>
      <c r="I14" s="1" t="s">
        <v>18</v>
      </c>
    </row>
    <row r="15" spans="2:9" x14ac:dyDescent="0.3">
      <c r="B15" s="1" t="s">
        <v>0</v>
      </c>
      <c r="C15" s="6">
        <f>C14+C9</f>
        <v>44838.98</v>
      </c>
    </row>
    <row r="16" spans="2:9" x14ac:dyDescent="0.3">
      <c r="G16" s="1" t="s">
        <v>9</v>
      </c>
      <c r="H16" s="5">
        <v>44467</v>
      </c>
      <c r="I16" s="1" t="s">
        <v>12</v>
      </c>
    </row>
    <row r="17" spans="7:8" x14ac:dyDescent="0.3">
      <c r="G17" s="1" t="s">
        <v>0</v>
      </c>
      <c r="H17" s="6">
        <f>H16+H11</f>
        <v>44913.375999999997</v>
      </c>
    </row>
  </sheetData>
  <mergeCells count="2">
    <mergeCell ref="B1:D1"/>
    <mergeCell ref="G1:I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J17"/>
  <sheetViews>
    <sheetView workbookViewId="0">
      <selection activeCell="H14" sqref="H14"/>
    </sheetView>
  </sheetViews>
  <sheetFormatPr defaultRowHeight="18.75" x14ac:dyDescent="0.3"/>
  <cols>
    <col min="2" max="2" width="33.85546875" style="1" bestFit="1" customWidth="1"/>
    <col min="3" max="3" width="14.85546875" style="2" bestFit="1" customWidth="1"/>
    <col min="4" max="4" width="27.7109375" style="1" bestFit="1" customWidth="1"/>
    <col min="5" max="6" width="9.140625" style="1"/>
    <col min="7" max="7" width="33.85546875" style="1" bestFit="1" customWidth="1"/>
    <col min="8" max="8" width="14.85546875" style="2" bestFit="1" customWidth="1"/>
    <col min="9" max="9" width="27.7109375" style="1" bestFit="1" customWidth="1"/>
    <col min="10" max="10" width="9.140625" style="1"/>
  </cols>
  <sheetData>
    <row r="1" spans="2:9" x14ac:dyDescent="0.3">
      <c r="B1" s="8" t="s">
        <v>15</v>
      </c>
      <c r="C1" s="8"/>
      <c r="D1" s="8"/>
      <c r="G1" s="8" t="s">
        <v>16</v>
      </c>
      <c r="H1" s="8"/>
      <c r="I1" s="8"/>
    </row>
    <row r="3" spans="2:9" x14ac:dyDescent="0.3">
      <c r="B3" s="1" t="s">
        <v>2</v>
      </c>
      <c r="C3" s="4">
        <v>35</v>
      </c>
      <c r="D3" s="1" t="s">
        <v>11</v>
      </c>
      <c r="G3" s="1" t="s">
        <v>2</v>
      </c>
      <c r="H3" s="4">
        <v>25</v>
      </c>
      <c r="I3" s="1" t="s">
        <v>11</v>
      </c>
    </row>
    <row r="4" spans="2:9" x14ac:dyDescent="0.3">
      <c r="B4" s="1" t="s">
        <v>1</v>
      </c>
      <c r="C4" s="2">
        <v>46.4</v>
      </c>
      <c r="G4" s="1" t="s">
        <v>1</v>
      </c>
      <c r="H4" s="2">
        <v>46.4</v>
      </c>
    </row>
    <row r="5" spans="2:9" x14ac:dyDescent="0.3">
      <c r="B5" s="1" t="s">
        <v>3</v>
      </c>
      <c r="C5" s="2">
        <v>46.4</v>
      </c>
      <c r="D5" s="1" t="s">
        <v>5</v>
      </c>
      <c r="G5" s="1" t="s">
        <v>3</v>
      </c>
      <c r="H5" s="2">
        <v>46.4</v>
      </c>
      <c r="I5" s="1" t="s">
        <v>5</v>
      </c>
    </row>
    <row r="6" spans="2:9" x14ac:dyDescent="0.3">
      <c r="B6" s="1" t="s">
        <v>4</v>
      </c>
      <c r="C6" s="3">
        <f>C3*(C4/C5)</f>
        <v>35</v>
      </c>
      <c r="G6" s="1" t="s">
        <v>4</v>
      </c>
      <c r="H6" s="3">
        <f>H3*(H4/H5)</f>
        <v>25</v>
      </c>
    </row>
    <row r="8" spans="2:9" x14ac:dyDescent="0.3">
      <c r="B8" s="1" t="s">
        <v>6</v>
      </c>
      <c r="C8" s="2">
        <v>65.17</v>
      </c>
      <c r="G8" s="1" t="s">
        <v>6</v>
      </c>
      <c r="H8" s="2">
        <v>65.17</v>
      </c>
    </row>
    <row r="9" spans="2:9" x14ac:dyDescent="0.3">
      <c r="B9" s="1" t="s">
        <v>10</v>
      </c>
      <c r="C9" s="3">
        <f>IF(C8*7&lt;365,365,C8*7)</f>
        <v>456.19</v>
      </c>
      <c r="G9" s="1" t="s">
        <v>13</v>
      </c>
      <c r="H9" s="3">
        <f>H8*30/H3</f>
        <v>78.204000000000008</v>
      </c>
    </row>
    <row r="10" spans="2:9" x14ac:dyDescent="0.3">
      <c r="B10" s="1" t="s">
        <v>7</v>
      </c>
      <c r="C10" s="3">
        <f>(C8/52)*5.6</f>
        <v>7.0183076923076921</v>
      </c>
      <c r="G10" s="1" t="s">
        <v>10</v>
      </c>
      <c r="H10" s="3">
        <f>IF(H8*7&lt;365,365,H8*7)</f>
        <v>456.19</v>
      </c>
    </row>
    <row r="11" spans="2:9" x14ac:dyDescent="0.3">
      <c r="B11" s="1" t="s">
        <v>8</v>
      </c>
      <c r="C11" s="7">
        <f>ROUNDUP(SUM(C8-C10)*(C6*0.2),0)</f>
        <v>408</v>
      </c>
      <c r="G11" s="1" t="s">
        <v>14</v>
      </c>
      <c r="H11" s="3">
        <f>IF(H9*7&lt;365,365,H9*7)</f>
        <v>547.42800000000011</v>
      </c>
    </row>
    <row r="12" spans="2:9" x14ac:dyDescent="0.3">
      <c r="B12" s="1" t="s">
        <v>17</v>
      </c>
      <c r="C12" s="7">
        <f>C11*5</f>
        <v>2040</v>
      </c>
      <c r="D12" s="1" t="s">
        <v>18</v>
      </c>
      <c r="G12" s="1" t="s">
        <v>7</v>
      </c>
      <c r="H12" s="3">
        <f>(H9/52)*5.6</f>
        <v>8.421969230769232</v>
      </c>
    </row>
    <row r="13" spans="2:9" x14ac:dyDescent="0.3">
      <c r="G13" s="1" t="s">
        <v>8</v>
      </c>
      <c r="H13" s="7">
        <f>ROUNDUP(SUM(H9-H12)*(H6*0.2),0)</f>
        <v>349</v>
      </c>
    </row>
    <row r="14" spans="2:9" x14ac:dyDescent="0.3">
      <c r="B14" s="1" t="s">
        <v>9</v>
      </c>
      <c r="C14" s="5">
        <v>44470</v>
      </c>
      <c r="D14" s="1" t="s">
        <v>12</v>
      </c>
      <c r="G14" s="1" t="s">
        <v>17</v>
      </c>
      <c r="H14" s="7">
        <f>H13*5</f>
        <v>1745</v>
      </c>
      <c r="I14" s="1" t="s">
        <v>18</v>
      </c>
    </row>
    <row r="15" spans="2:9" x14ac:dyDescent="0.3">
      <c r="B15" s="1" t="s">
        <v>0</v>
      </c>
      <c r="C15" s="6">
        <f>C14+C9</f>
        <v>44926.19</v>
      </c>
    </row>
    <row r="16" spans="2:9" x14ac:dyDescent="0.3">
      <c r="G16" s="1" t="s">
        <v>9</v>
      </c>
      <c r="H16" s="5">
        <v>44467</v>
      </c>
      <c r="I16" s="1" t="s">
        <v>12</v>
      </c>
    </row>
    <row r="17" spans="7:8" x14ac:dyDescent="0.3">
      <c r="G17" s="1" t="s">
        <v>0</v>
      </c>
      <c r="H17" s="6">
        <f>H16+H11</f>
        <v>45014.428</v>
      </c>
    </row>
  </sheetData>
  <mergeCells count="2">
    <mergeCell ref="B1:D1"/>
    <mergeCell ref="G1:I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J17"/>
  <sheetViews>
    <sheetView workbookViewId="0">
      <selection activeCell="H14" sqref="H14"/>
    </sheetView>
  </sheetViews>
  <sheetFormatPr defaultRowHeight="18.75" x14ac:dyDescent="0.3"/>
  <cols>
    <col min="2" max="2" width="33.85546875" style="1" bestFit="1" customWidth="1"/>
    <col min="3" max="3" width="14.85546875" style="2" bestFit="1" customWidth="1"/>
    <col min="4" max="4" width="27.7109375" style="1" bestFit="1" customWidth="1"/>
    <col min="5" max="6" width="9.140625" style="1"/>
    <col min="7" max="7" width="33.85546875" style="1" bestFit="1" customWidth="1"/>
    <col min="8" max="8" width="14.85546875" style="2" bestFit="1" customWidth="1"/>
    <col min="9" max="9" width="27.7109375" style="1" bestFit="1" customWidth="1"/>
    <col min="10" max="10" width="9.140625" style="1"/>
  </cols>
  <sheetData>
    <row r="1" spans="2:9" x14ac:dyDescent="0.3">
      <c r="B1" s="8" t="s">
        <v>15</v>
      </c>
      <c r="C1" s="8"/>
      <c r="D1" s="8"/>
      <c r="G1" s="8" t="s">
        <v>16</v>
      </c>
      <c r="H1" s="8"/>
      <c r="I1" s="8"/>
    </row>
    <row r="3" spans="2:9" x14ac:dyDescent="0.3">
      <c r="B3" s="1" t="s">
        <v>2</v>
      </c>
      <c r="C3" s="4">
        <v>36</v>
      </c>
      <c r="D3" s="1" t="s">
        <v>11</v>
      </c>
      <c r="G3" s="1" t="s">
        <v>2</v>
      </c>
      <c r="H3" s="4">
        <v>25</v>
      </c>
      <c r="I3" s="1" t="s">
        <v>11</v>
      </c>
    </row>
    <row r="4" spans="2:9" x14ac:dyDescent="0.3">
      <c r="B4" s="1" t="s">
        <v>1</v>
      </c>
      <c r="C4" s="2">
        <v>39</v>
      </c>
      <c r="G4" s="1" t="s">
        <v>1</v>
      </c>
      <c r="H4" s="2">
        <v>39</v>
      </c>
    </row>
    <row r="5" spans="2:9" x14ac:dyDescent="0.3">
      <c r="B5" s="1" t="s">
        <v>3</v>
      </c>
      <c r="C5" s="2">
        <v>46.4</v>
      </c>
      <c r="D5" s="1" t="s">
        <v>5</v>
      </c>
      <c r="G5" s="1" t="s">
        <v>3</v>
      </c>
      <c r="H5" s="2">
        <v>46.4</v>
      </c>
      <c r="I5" s="1" t="s">
        <v>5</v>
      </c>
    </row>
    <row r="6" spans="2:9" x14ac:dyDescent="0.3">
      <c r="B6" s="1" t="s">
        <v>4</v>
      </c>
      <c r="C6" s="3">
        <f>C3*(C4/C5)</f>
        <v>30.258620689655174</v>
      </c>
      <c r="G6" s="1" t="s">
        <v>4</v>
      </c>
      <c r="H6" s="3">
        <f>H3*(H4/H5)</f>
        <v>21.012931034482758</v>
      </c>
    </row>
    <row r="8" spans="2:9" x14ac:dyDescent="0.3">
      <c r="B8" s="1" t="s">
        <v>6</v>
      </c>
      <c r="C8" s="2">
        <v>65.17</v>
      </c>
      <c r="G8" s="1" t="s">
        <v>6</v>
      </c>
      <c r="H8" s="2">
        <v>65.17</v>
      </c>
    </row>
    <row r="9" spans="2:9" x14ac:dyDescent="0.3">
      <c r="B9" s="1" t="s">
        <v>10</v>
      </c>
      <c r="C9" s="3">
        <f>IF(C8*7&lt;365,365,C8*7)</f>
        <v>456.19</v>
      </c>
      <c r="G9" s="1" t="s">
        <v>13</v>
      </c>
      <c r="H9" s="3">
        <f>H8*30/H3</f>
        <v>78.204000000000008</v>
      </c>
    </row>
    <row r="10" spans="2:9" x14ac:dyDescent="0.3">
      <c r="B10" s="1" t="s">
        <v>7</v>
      </c>
      <c r="C10" s="3">
        <f>(C8/52)*5.6</f>
        <v>7.0183076923076921</v>
      </c>
      <c r="G10" s="1" t="s">
        <v>10</v>
      </c>
      <c r="H10" s="3">
        <f>IF(H8*7&lt;365,365,H8*7)</f>
        <v>456.19</v>
      </c>
    </row>
    <row r="11" spans="2:9" x14ac:dyDescent="0.3">
      <c r="B11" s="1" t="s">
        <v>8</v>
      </c>
      <c r="C11" s="7">
        <f>ROUNDUP(SUM(C8-C10)*(C6*0.2),0)</f>
        <v>352</v>
      </c>
      <c r="G11" s="1" t="s">
        <v>14</v>
      </c>
      <c r="H11" s="3">
        <f>IF(H9*7&lt;365,365,H9*7)</f>
        <v>547.42800000000011</v>
      </c>
    </row>
    <row r="12" spans="2:9" x14ac:dyDescent="0.3">
      <c r="B12" s="1" t="s">
        <v>17</v>
      </c>
      <c r="C12" s="7">
        <f>C11*5</f>
        <v>1760</v>
      </c>
      <c r="D12" s="1" t="s">
        <v>18</v>
      </c>
      <c r="G12" s="1" t="s">
        <v>7</v>
      </c>
      <c r="H12" s="3">
        <f>(H9/52)*5.6</f>
        <v>8.421969230769232</v>
      </c>
    </row>
    <row r="13" spans="2:9" x14ac:dyDescent="0.3">
      <c r="G13" s="1" t="s">
        <v>8</v>
      </c>
      <c r="H13" s="7">
        <f>ROUNDUP(SUM(H9-H12)*(H6*0.2),0)</f>
        <v>294</v>
      </c>
    </row>
    <row r="14" spans="2:9" x14ac:dyDescent="0.3">
      <c r="B14" s="1" t="s">
        <v>9</v>
      </c>
      <c r="C14" s="5">
        <v>44467</v>
      </c>
      <c r="D14" s="1" t="s">
        <v>12</v>
      </c>
      <c r="G14" s="1" t="s">
        <v>17</v>
      </c>
      <c r="H14" s="7">
        <f>H13*5</f>
        <v>1470</v>
      </c>
      <c r="I14" s="1" t="s">
        <v>18</v>
      </c>
    </row>
    <row r="15" spans="2:9" x14ac:dyDescent="0.3">
      <c r="B15" s="1" t="s">
        <v>0</v>
      </c>
      <c r="C15" s="6">
        <f>C14+C9</f>
        <v>44923.19</v>
      </c>
    </row>
    <row r="16" spans="2:9" x14ac:dyDescent="0.3">
      <c r="G16" s="1" t="s">
        <v>9</v>
      </c>
      <c r="H16" s="5">
        <v>44467</v>
      </c>
      <c r="I16" s="1" t="s">
        <v>12</v>
      </c>
    </row>
    <row r="17" spans="7:8" x14ac:dyDescent="0.3">
      <c r="G17" s="1" t="s">
        <v>0</v>
      </c>
      <c r="H17" s="6">
        <f>H16+H11</f>
        <v>45014.428</v>
      </c>
    </row>
  </sheetData>
  <mergeCells count="2">
    <mergeCell ref="B1:D1"/>
    <mergeCell ref="G1:I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J17"/>
  <sheetViews>
    <sheetView workbookViewId="0">
      <selection activeCell="H14" sqref="H14"/>
    </sheetView>
  </sheetViews>
  <sheetFormatPr defaultRowHeight="18.75" x14ac:dyDescent="0.3"/>
  <cols>
    <col min="2" max="2" width="33.85546875" style="1" bestFit="1" customWidth="1"/>
    <col min="3" max="3" width="14.85546875" style="2" bestFit="1" customWidth="1"/>
    <col min="4" max="4" width="27.7109375" style="1" bestFit="1" customWidth="1"/>
    <col min="5" max="6" width="9.140625" style="1"/>
    <col min="7" max="7" width="33.85546875" style="1" bestFit="1" customWidth="1"/>
    <col min="8" max="8" width="14.85546875" style="2" bestFit="1" customWidth="1"/>
    <col min="9" max="9" width="27.7109375" style="1" bestFit="1" customWidth="1"/>
    <col min="10" max="10" width="9.140625" style="1"/>
  </cols>
  <sheetData>
    <row r="1" spans="2:9" x14ac:dyDescent="0.3">
      <c r="B1" s="8" t="s">
        <v>15</v>
      </c>
      <c r="C1" s="8"/>
      <c r="D1" s="8"/>
      <c r="G1" s="8" t="s">
        <v>16</v>
      </c>
      <c r="H1" s="8"/>
      <c r="I1" s="8"/>
    </row>
    <row r="3" spans="2:9" x14ac:dyDescent="0.3">
      <c r="B3" s="1" t="s">
        <v>2</v>
      </c>
      <c r="C3" s="4">
        <v>35</v>
      </c>
      <c r="D3" s="1" t="s">
        <v>11</v>
      </c>
      <c r="G3" s="1" t="s">
        <v>2</v>
      </c>
      <c r="H3" s="4">
        <v>25</v>
      </c>
      <c r="I3" s="1" t="s">
        <v>11</v>
      </c>
    </row>
    <row r="4" spans="2:9" x14ac:dyDescent="0.3">
      <c r="B4" s="1" t="s">
        <v>1</v>
      </c>
      <c r="C4" s="2">
        <v>46.4</v>
      </c>
      <c r="G4" s="1" t="s">
        <v>1</v>
      </c>
      <c r="H4" s="2">
        <v>46.4</v>
      </c>
    </row>
    <row r="5" spans="2:9" x14ac:dyDescent="0.3">
      <c r="B5" s="1" t="s">
        <v>3</v>
      </c>
      <c r="C5" s="2">
        <v>46.4</v>
      </c>
      <c r="D5" s="1" t="s">
        <v>5</v>
      </c>
      <c r="G5" s="1" t="s">
        <v>3</v>
      </c>
      <c r="H5" s="2">
        <v>46.4</v>
      </c>
      <c r="I5" s="1" t="s">
        <v>5</v>
      </c>
    </row>
    <row r="6" spans="2:9" x14ac:dyDescent="0.3">
      <c r="B6" s="1" t="s">
        <v>4</v>
      </c>
      <c r="C6" s="3">
        <f>C3*(C4/C5)</f>
        <v>35</v>
      </c>
      <c r="G6" s="1" t="s">
        <v>4</v>
      </c>
      <c r="H6" s="3">
        <f>H3*(H4/H5)</f>
        <v>25</v>
      </c>
    </row>
    <row r="8" spans="2:9" x14ac:dyDescent="0.3">
      <c r="B8" s="1" t="s">
        <v>6</v>
      </c>
      <c r="C8" s="2">
        <v>104</v>
      </c>
      <c r="G8" s="1" t="s">
        <v>6</v>
      </c>
      <c r="H8" s="2">
        <v>104</v>
      </c>
    </row>
    <row r="9" spans="2:9" x14ac:dyDescent="0.3">
      <c r="B9" s="1" t="s">
        <v>10</v>
      </c>
      <c r="C9" s="3">
        <f>IF(C8*7&lt;365,365,C8*7)</f>
        <v>728</v>
      </c>
      <c r="G9" s="1" t="s">
        <v>13</v>
      </c>
      <c r="H9" s="3">
        <f>H8*30/H3</f>
        <v>124.8</v>
      </c>
    </row>
    <row r="10" spans="2:9" x14ac:dyDescent="0.3">
      <c r="B10" s="1" t="s">
        <v>7</v>
      </c>
      <c r="C10" s="3">
        <f>(C8/52)*5.6</f>
        <v>11.2</v>
      </c>
      <c r="G10" s="1" t="s">
        <v>10</v>
      </c>
      <c r="H10" s="3">
        <f>IF(H8*7&lt;365,365,H8*7)</f>
        <v>728</v>
      </c>
    </row>
    <row r="11" spans="2:9" x14ac:dyDescent="0.3">
      <c r="B11" s="1" t="s">
        <v>8</v>
      </c>
      <c r="C11" s="7">
        <f>ROUNDUP(SUM(C8-C10)*(C6*0.2),0)</f>
        <v>650</v>
      </c>
      <c r="G11" s="1" t="s">
        <v>14</v>
      </c>
      <c r="H11" s="3">
        <f>IF(H9*7&lt;365,365,H9*7)</f>
        <v>873.6</v>
      </c>
    </row>
    <row r="12" spans="2:9" x14ac:dyDescent="0.3">
      <c r="B12" s="1" t="s">
        <v>17</v>
      </c>
      <c r="C12" s="7">
        <f>C11*5</f>
        <v>3250</v>
      </c>
      <c r="D12" s="1" t="s">
        <v>18</v>
      </c>
      <c r="G12" s="1" t="s">
        <v>7</v>
      </c>
      <c r="H12" s="3">
        <f>(H9/52)*5.6</f>
        <v>13.44</v>
      </c>
    </row>
    <row r="13" spans="2:9" x14ac:dyDescent="0.3">
      <c r="G13" s="1" t="s">
        <v>8</v>
      </c>
      <c r="H13" s="7">
        <f>ROUNDUP(SUM(H9-H12)*(H6*0.2),0)</f>
        <v>557</v>
      </c>
    </row>
    <row r="14" spans="2:9" x14ac:dyDescent="0.3">
      <c r="B14" s="1" t="s">
        <v>9</v>
      </c>
      <c r="C14" s="5">
        <v>44470</v>
      </c>
      <c r="D14" s="1" t="s">
        <v>12</v>
      </c>
      <c r="G14" s="1" t="s">
        <v>17</v>
      </c>
      <c r="H14" s="7">
        <f>H13*5</f>
        <v>2785</v>
      </c>
      <c r="I14" s="1" t="s">
        <v>18</v>
      </c>
    </row>
    <row r="15" spans="2:9" x14ac:dyDescent="0.3">
      <c r="B15" s="1" t="s">
        <v>0</v>
      </c>
      <c r="C15" s="6">
        <f>C14+C9</f>
        <v>45198</v>
      </c>
    </row>
    <row r="16" spans="2:9" x14ac:dyDescent="0.3">
      <c r="G16" s="1" t="s">
        <v>9</v>
      </c>
      <c r="H16" s="5">
        <v>44467</v>
      </c>
      <c r="I16" s="1" t="s">
        <v>12</v>
      </c>
    </row>
    <row r="17" spans="7:8" x14ac:dyDescent="0.3">
      <c r="G17" s="1" t="s">
        <v>0</v>
      </c>
      <c r="H17" s="6">
        <f>H16+H11</f>
        <v>45340.6</v>
      </c>
    </row>
  </sheetData>
  <mergeCells count="2">
    <mergeCell ref="B1:D1"/>
    <mergeCell ref="G1:I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J17"/>
  <sheetViews>
    <sheetView workbookViewId="0">
      <selection activeCell="H14" sqref="H14"/>
    </sheetView>
  </sheetViews>
  <sheetFormatPr defaultRowHeight="18.75" x14ac:dyDescent="0.3"/>
  <cols>
    <col min="2" max="2" width="33.85546875" style="1" bestFit="1" customWidth="1"/>
    <col min="3" max="3" width="14.85546875" style="2" bestFit="1" customWidth="1"/>
    <col min="4" max="4" width="27.7109375" style="1" bestFit="1" customWidth="1"/>
    <col min="5" max="6" width="9.140625" style="1"/>
    <col min="7" max="7" width="33.85546875" style="1" bestFit="1" customWidth="1"/>
    <col min="8" max="8" width="14.85546875" style="2" bestFit="1" customWidth="1"/>
    <col min="9" max="9" width="27.7109375" style="1" bestFit="1" customWidth="1"/>
    <col min="10" max="10" width="9.140625" style="1"/>
  </cols>
  <sheetData>
    <row r="1" spans="2:9" x14ac:dyDescent="0.3">
      <c r="B1" s="8" t="s">
        <v>15</v>
      </c>
      <c r="C1" s="8"/>
      <c r="D1" s="8"/>
      <c r="G1" s="8" t="s">
        <v>16</v>
      </c>
      <c r="H1" s="8"/>
      <c r="I1" s="8"/>
    </row>
    <row r="3" spans="2:9" x14ac:dyDescent="0.3">
      <c r="B3" s="1" t="s">
        <v>2</v>
      </c>
      <c r="C3" s="4">
        <v>36</v>
      </c>
      <c r="D3" s="1" t="s">
        <v>11</v>
      </c>
      <c r="G3" s="1" t="s">
        <v>2</v>
      </c>
      <c r="H3" s="4">
        <v>25</v>
      </c>
      <c r="I3" s="1" t="s">
        <v>11</v>
      </c>
    </row>
    <row r="4" spans="2:9" x14ac:dyDescent="0.3">
      <c r="B4" s="1" t="s">
        <v>1</v>
      </c>
      <c r="C4" s="2">
        <v>39</v>
      </c>
      <c r="G4" s="1" t="s">
        <v>1</v>
      </c>
      <c r="H4" s="2">
        <v>39</v>
      </c>
    </row>
    <row r="5" spans="2:9" x14ac:dyDescent="0.3">
      <c r="B5" s="1" t="s">
        <v>3</v>
      </c>
      <c r="C5" s="2">
        <v>46.4</v>
      </c>
      <c r="D5" s="1" t="s">
        <v>5</v>
      </c>
      <c r="G5" s="1" t="s">
        <v>3</v>
      </c>
      <c r="H5" s="2">
        <v>46.4</v>
      </c>
      <c r="I5" s="1" t="s">
        <v>5</v>
      </c>
    </row>
    <row r="6" spans="2:9" x14ac:dyDescent="0.3">
      <c r="B6" s="1" t="s">
        <v>4</v>
      </c>
      <c r="C6" s="3">
        <f>C3*(C4/C5)</f>
        <v>30.258620689655174</v>
      </c>
      <c r="G6" s="1" t="s">
        <v>4</v>
      </c>
      <c r="H6" s="3">
        <f>H3*(H4/H5)</f>
        <v>21.012931034482758</v>
      </c>
    </row>
    <row r="8" spans="2:9" x14ac:dyDescent="0.3">
      <c r="B8" s="1" t="s">
        <v>6</v>
      </c>
      <c r="C8" s="2">
        <v>104</v>
      </c>
      <c r="G8" s="1" t="s">
        <v>6</v>
      </c>
      <c r="H8" s="2">
        <v>104</v>
      </c>
    </row>
    <row r="9" spans="2:9" x14ac:dyDescent="0.3">
      <c r="B9" s="1" t="s">
        <v>10</v>
      </c>
      <c r="C9" s="3">
        <f>IF(C8*7&lt;365,365,C8*7)</f>
        <v>728</v>
      </c>
      <c r="G9" s="1" t="s">
        <v>13</v>
      </c>
      <c r="H9" s="3">
        <f>H8*30/H3</f>
        <v>124.8</v>
      </c>
    </row>
    <row r="10" spans="2:9" x14ac:dyDescent="0.3">
      <c r="B10" s="1" t="s">
        <v>7</v>
      </c>
      <c r="C10" s="3">
        <f>(C8/52)*5.6</f>
        <v>11.2</v>
      </c>
      <c r="G10" s="1" t="s">
        <v>10</v>
      </c>
      <c r="H10" s="3">
        <f>IF(H8*7&lt;365,365,H8*7)</f>
        <v>728</v>
      </c>
    </row>
    <row r="11" spans="2:9" x14ac:dyDescent="0.3">
      <c r="B11" s="1" t="s">
        <v>8</v>
      </c>
      <c r="C11" s="7">
        <f>ROUNDUP(SUM(C8-C10)*(C6*0.2),0)</f>
        <v>562</v>
      </c>
      <c r="G11" s="1" t="s">
        <v>14</v>
      </c>
      <c r="H11" s="3">
        <f>IF(H9*7&lt;365,365,H9*7)</f>
        <v>873.6</v>
      </c>
    </row>
    <row r="12" spans="2:9" x14ac:dyDescent="0.3">
      <c r="B12" s="1" t="s">
        <v>17</v>
      </c>
      <c r="C12" s="7">
        <f>C11*5</f>
        <v>2810</v>
      </c>
      <c r="D12" s="1" t="s">
        <v>18</v>
      </c>
      <c r="G12" s="1" t="s">
        <v>7</v>
      </c>
      <c r="H12" s="3">
        <f>(H9/52)*5.6</f>
        <v>13.44</v>
      </c>
    </row>
    <row r="13" spans="2:9" x14ac:dyDescent="0.3">
      <c r="G13" s="1" t="s">
        <v>8</v>
      </c>
      <c r="H13" s="7">
        <f>ROUNDUP(SUM(H9-H12)*(H6*0.2),0)</f>
        <v>468</v>
      </c>
    </row>
    <row r="14" spans="2:9" x14ac:dyDescent="0.3">
      <c r="B14" s="1" t="s">
        <v>9</v>
      </c>
      <c r="C14" s="5">
        <v>44467</v>
      </c>
      <c r="D14" s="1" t="s">
        <v>12</v>
      </c>
      <c r="G14" s="1" t="s">
        <v>17</v>
      </c>
      <c r="H14" s="7">
        <f>H13*5</f>
        <v>2340</v>
      </c>
      <c r="I14" s="1" t="s">
        <v>18</v>
      </c>
    </row>
    <row r="15" spans="2:9" x14ac:dyDescent="0.3">
      <c r="B15" s="1" t="s">
        <v>0</v>
      </c>
      <c r="C15" s="6">
        <f>C14+C9</f>
        <v>45195</v>
      </c>
    </row>
    <row r="16" spans="2:9" x14ac:dyDescent="0.3">
      <c r="G16" s="1" t="s">
        <v>9</v>
      </c>
      <c r="H16" s="5">
        <v>44467</v>
      </c>
      <c r="I16" s="1" t="s">
        <v>12</v>
      </c>
    </row>
    <row r="17" spans="7:8" x14ac:dyDescent="0.3">
      <c r="G17" s="1" t="s">
        <v>0</v>
      </c>
      <c r="H17" s="6">
        <f>H16+H11</f>
        <v>45340.6</v>
      </c>
    </row>
  </sheetData>
  <mergeCells count="2">
    <mergeCell ref="B1:D1"/>
    <mergeCell ref="G1:I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Level 2 FT</vt:lpstr>
      <vt:lpstr>Level 2 TTO</vt:lpstr>
      <vt:lpstr>Level 3 FT</vt:lpstr>
      <vt:lpstr>Level 3 TTO</vt:lpstr>
      <vt:lpstr>Level 5 FT</vt:lpstr>
      <vt:lpstr>Level 5 TTO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 Morrison - ARC Academy</dc:creator>
  <cp:lastModifiedBy>Edyta White</cp:lastModifiedBy>
  <dcterms:created xsi:type="dcterms:W3CDTF">2021-09-28T09:06:15Z</dcterms:created>
  <dcterms:modified xsi:type="dcterms:W3CDTF">2021-11-10T16:51:57Z</dcterms:modified>
</cp:coreProperties>
</file>