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8"/>
  <workbookPr/>
  <mc:AlternateContent xmlns:mc="http://schemas.openxmlformats.org/markup-compatibility/2006">
    <mc:Choice Requires="x15">
      <x15ac:absPath xmlns:x15ac="http://schemas.microsoft.com/office/spreadsheetml/2010/11/ac" url="/Users/luke/Downloads/"/>
    </mc:Choice>
  </mc:AlternateContent>
  <xr:revisionPtr revIDLastSave="0" documentId="13_ncr:1_{DFCAF4DF-AAC7-CC47-8842-05A753F50BE2}" xr6:coauthVersionLast="47" xr6:coauthVersionMax="47" xr10:uidLastSave="{00000000-0000-0000-0000-000000000000}"/>
  <bookViews>
    <workbookView xWindow="0" yWindow="760" windowWidth="34560" windowHeight="20660" xr2:uid="{00000000-000D-0000-FFFF-FFFF00000000}"/>
  </bookViews>
  <sheets>
    <sheet name="AI Receptionis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1" l="1"/>
  <c r="E12" i="1" s="1"/>
  <c r="E13" i="1" s="1"/>
  <c r="E9" i="1" s="1"/>
  <c r="H4" i="1" s="1"/>
  <c r="E8" i="1"/>
  <c r="E4" i="1"/>
  <c r="E3" i="1"/>
  <c r="H3" i="1" s="1"/>
  <c r="E5" i="1" l="1"/>
  <c r="E7" i="1" s="1"/>
  <c r="E6" i="1"/>
  <c r="E10" i="1" l="1"/>
  <c r="H6" i="1" s="1"/>
  <c r="H5" i="1"/>
</calcChain>
</file>

<file path=xl/sharedStrings.xml><?xml version="1.0" encoding="utf-8"?>
<sst xmlns="http://schemas.openxmlformats.org/spreadsheetml/2006/main" count="29" uniqueCount="27">
  <si>
    <t>Adjust these values</t>
  </si>
  <si>
    <t>Input Labels</t>
  </si>
  <si>
    <t>User Inputs</t>
  </si>
  <si>
    <t>Calculation Labels</t>
  </si>
  <si>
    <t>Values</t>
  </si>
  <si>
    <t>Output Labels</t>
  </si>
  <si>
    <t>Output Results</t>
  </si>
  <si>
    <t>Total number of leads per week</t>
  </si>
  <si>
    <t>New Conversion Rate</t>
  </si>
  <si>
    <t>Percentage of leads that come after-hours</t>
  </si>
  <si>
    <t>After-Hours Leads (Estimated)</t>
  </si>
  <si>
    <t>Monthly Savings</t>
  </si>
  <si>
    <t>Average revenue per customer</t>
  </si>
  <si>
    <t>Lost After-Hours Leads (Estimated)</t>
  </si>
  <si>
    <t>Additional Monthly Revenue</t>
  </si>
  <si>
    <t>Current conversion rate %</t>
  </si>
  <si>
    <t>Total New After-Hours Conversions</t>
  </si>
  <si>
    <t>Total Monthly Impact</t>
  </si>
  <si>
    <t>Hourly wage of staff</t>
  </si>
  <si>
    <t>Additional Revenue from After-Hours Leads</t>
  </si>
  <si>
    <t>Lead handling efficiency</t>
  </si>
  <si>
    <t>Reasonable</t>
  </si>
  <si>
    <t>Monthly AI Cost Estimate</t>
  </si>
  <si>
    <t>Monthly Cost Savings</t>
  </si>
  <si>
    <t>Total Staff Hours</t>
  </si>
  <si>
    <t>Weekly Staff Cost</t>
  </si>
  <si>
    <t>Monthly Staff Cost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</si>
</sst>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5" x14ac:knownFonts="1">
    <font>
      <sz val="10"/>
      <color rgb="FF000000"/>
      <name val="Arial"/>
      <scheme val="minor"/>
    </font>
    <font>
      <b/>
      <sz val="10"/>
      <color theme="1"/>
      <name val="Arial"/>
      <family val="2"/>
      <scheme val="minor"/>
    </font>
    <font>
      <b/>
      <sz val="10"/>
      <color rgb="FFFFFFFF"/>
      <name val="Arial"/>
      <family val="2"/>
      <scheme val="minor"/>
    </font>
    <font>
      <sz val="10"/>
      <color theme="1"/>
      <name val="Arial"/>
      <family val="2"/>
      <scheme val="minor"/>
    </font>
    <font>
      <sz val="10"/>
      <color rgb="FF000000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</fills>
  <borders count="4">
    <border>
      <left/>
      <right/>
      <top/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 style="thick">
        <color rgb="FF000000"/>
      </right>
      <top/>
      <bottom/>
      <diagonal/>
    </border>
    <border>
      <left style="thick">
        <color rgb="FF000000"/>
      </left>
      <right style="thick">
        <color rgb="FF000000"/>
      </right>
      <top/>
      <bottom style="thick">
        <color rgb="FF000000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center"/>
    </xf>
    <xf numFmtId="0" fontId="1" fillId="0" borderId="2" xfId="0" applyFont="1" applyBorder="1"/>
    <xf numFmtId="0" fontId="3" fillId="0" borderId="0" xfId="0" applyFont="1"/>
    <xf numFmtId="0" fontId="3" fillId="0" borderId="2" xfId="0" applyFont="1" applyBorder="1"/>
    <xf numFmtId="0" fontId="4" fillId="0" borderId="0" xfId="0" applyFont="1"/>
    <xf numFmtId="10" fontId="3" fillId="0" borderId="0" xfId="0" applyNumberFormat="1" applyFont="1"/>
    <xf numFmtId="10" fontId="3" fillId="0" borderId="2" xfId="0" applyNumberFormat="1" applyFont="1" applyBorder="1"/>
    <xf numFmtId="164" fontId="3" fillId="0" borderId="0" xfId="0" applyNumberFormat="1" applyFont="1"/>
    <xf numFmtId="164" fontId="3" fillId="0" borderId="2" xfId="0" applyNumberFormat="1" applyFont="1" applyBorder="1"/>
    <xf numFmtId="0" fontId="3" fillId="0" borderId="3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H13"/>
  <sheetViews>
    <sheetView tabSelected="1" workbookViewId="0">
      <selection activeCell="B37" sqref="B37"/>
    </sheetView>
  </sheetViews>
  <sheetFormatPr baseColWidth="10" defaultColWidth="12.6640625" defaultRowHeight="15.75" customHeight="1" x14ac:dyDescent="0.15"/>
  <cols>
    <col min="1" max="1" width="39.33203125" customWidth="1"/>
    <col min="2" max="2" width="20" customWidth="1"/>
    <col min="4" max="4" width="36" customWidth="1"/>
    <col min="5" max="5" width="17.6640625" customWidth="1"/>
    <col min="7" max="7" width="31.6640625" customWidth="1"/>
  </cols>
  <sheetData>
    <row r="1" spans="1:8" ht="15.75" customHeight="1" x14ac:dyDescent="0.15">
      <c r="A1" s="1"/>
      <c r="B1" s="2" t="s">
        <v>0</v>
      </c>
      <c r="D1" s="1"/>
      <c r="E1" s="1"/>
      <c r="G1" s="1"/>
      <c r="H1" s="1"/>
    </row>
    <row r="2" spans="1:8" ht="15.75" customHeight="1" x14ac:dyDescent="0.15">
      <c r="A2" s="1" t="s">
        <v>1</v>
      </c>
      <c r="B2" s="3" t="s">
        <v>2</v>
      </c>
      <c r="D2" s="1" t="s">
        <v>3</v>
      </c>
      <c r="E2" s="1" t="s">
        <v>4</v>
      </c>
      <c r="G2" s="1" t="s">
        <v>5</v>
      </c>
      <c r="H2" s="1" t="s">
        <v>6</v>
      </c>
    </row>
    <row r="3" spans="1:8" ht="15.75" customHeight="1" x14ac:dyDescent="0.15">
      <c r="A3" s="4" t="s">
        <v>7</v>
      </c>
      <c r="B3" s="5">
        <v>500</v>
      </c>
      <c r="D3" s="6" t="s">
        <v>8</v>
      </c>
      <c r="E3" s="7">
        <f>IF(B8="Poor", B6*2, (B6*1.2))</f>
        <v>0.12</v>
      </c>
      <c r="G3" s="4" t="s">
        <v>8</v>
      </c>
      <c r="H3" s="7">
        <f>E3</f>
        <v>0.12</v>
      </c>
    </row>
    <row r="4" spans="1:8" ht="15.75" customHeight="1" x14ac:dyDescent="0.15">
      <c r="A4" s="4" t="s">
        <v>9</v>
      </c>
      <c r="B4" s="8">
        <v>0.2</v>
      </c>
      <c r="D4" s="6" t="s">
        <v>10</v>
      </c>
      <c r="E4" s="4">
        <f>B3*B4</f>
        <v>100</v>
      </c>
      <c r="G4" s="4" t="s">
        <v>11</v>
      </c>
      <c r="H4" s="9">
        <f>E9</f>
        <v>1948.5</v>
      </c>
    </row>
    <row r="5" spans="1:8" ht="15.75" customHeight="1" x14ac:dyDescent="0.15">
      <c r="A5" s="4" t="s">
        <v>12</v>
      </c>
      <c r="B5" s="10">
        <v>200</v>
      </c>
      <c r="D5" s="6" t="s">
        <v>13</v>
      </c>
      <c r="E5" s="4">
        <f>E4*0.2</f>
        <v>20</v>
      </c>
      <c r="G5" s="4" t="s">
        <v>14</v>
      </c>
      <c r="H5" s="9">
        <f>E7</f>
        <v>2880</v>
      </c>
    </row>
    <row r="6" spans="1:8" ht="15.75" customHeight="1" x14ac:dyDescent="0.15">
      <c r="A6" s="4" t="s">
        <v>15</v>
      </c>
      <c r="B6" s="8">
        <v>0.1</v>
      </c>
      <c r="D6" s="6" t="s">
        <v>16</v>
      </c>
      <c r="E6" s="4">
        <f>(E4+E5)*E3</f>
        <v>14.399999999999999</v>
      </c>
      <c r="G6" s="4" t="s">
        <v>17</v>
      </c>
      <c r="H6" s="9">
        <f>E10</f>
        <v>4828.5</v>
      </c>
    </row>
    <row r="7" spans="1:8" ht="15.75" customHeight="1" x14ac:dyDescent="0.15">
      <c r="A7" s="4" t="s">
        <v>18</v>
      </c>
      <c r="B7" s="5">
        <v>20</v>
      </c>
      <c r="D7" s="6" t="s">
        <v>19</v>
      </c>
      <c r="E7" s="9">
        <f>((E4*E3)+(E5*E3))*B5</f>
        <v>2880</v>
      </c>
    </row>
    <row r="8" spans="1:8" ht="15.75" customHeight="1" x14ac:dyDescent="0.15">
      <c r="A8" s="4" t="s">
        <v>20</v>
      </c>
      <c r="B8" s="11" t="s">
        <v>21</v>
      </c>
      <c r="D8" s="6" t="s">
        <v>22</v>
      </c>
      <c r="E8" s="9">
        <f>B3*0.1*4.33</f>
        <v>216.5</v>
      </c>
    </row>
    <row r="9" spans="1:8" ht="15.75" customHeight="1" x14ac:dyDescent="0.15">
      <c r="D9" s="6" t="s">
        <v>23</v>
      </c>
      <c r="E9" s="9">
        <f>E13-E8</f>
        <v>1948.5</v>
      </c>
    </row>
    <row r="10" spans="1:8" ht="15.75" customHeight="1" x14ac:dyDescent="0.15">
      <c r="D10" s="6" t="s">
        <v>17</v>
      </c>
      <c r="E10" s="9">
        <f>E7+E9</f>
        <v>4828.5</v>
      </c>
    </row>
    <row r="11" spans="1:8" ht="15.75" customHeight="1" x14ac:dyDescent="0.15">
      <c r="D11" s="4" t="s">
        <v>24</v>
      </c>
      <c r="E11" s="4">
        <f>(B3*3)/60</f>
        <v>25</v>
      </c>
    </row>
    <row r="12" spans="1:8" ht="15.75" customHeight="1" x14ac:dyDescent="0.15">
      <c r="D12" s="4" t="s">
        <v>25</v>
      </c>
      <c r="E12" s="9">
        <f>B7*E11</f>
        <v>500</v>
      </c>
    </row>
    <row r="13" spans="1:8" ht="15.75" customHeight="1" x14ac:dyDescent="0.15">
      <c r="D13" s="4" t="s">
        <v>26</v>
      </c>
      <c r="E13" s="9">
        <f>E12*4.33</f>
        <v>2165</v>
      </c>
    </row>
  </sheetData>
  <dataValidations count="1">
    <dataValidation type="list" allowBlank="1" showErrorMessage="1" sqref="B8" xr:uid="{00000000-0002-0000-0000-000000000000}">
      <formula1>"Poor,Reasonable"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AI Receptionist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Tom Lombardi</cp:lastModifiedBy>
  <dcterms:created xsi:type="dcterms:W3CDTF">2025-07-20T14:23:10Z</dcterms:created>
  <dcterms:modified xsi:type="dcterms:W3CDTF">2025-07-20T14:59:02Z</dcterms:modified>
  <cp:category/>
</cp:coreProperties>
</file>