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ffic\Desktop\"/>
    </mc:Choice>
  </mc:AlternateContent>
  <xr:revisionPtr revIDLastSave="0" documentId="13_ncr:1_{1EF3A5D7-9E24-41E2-A4CC-C11C409AE1C6}" xr6:coauthVersionLast="47" xr6:coauthVersionMax="47" xr10:uidLastSave="{00000000-0000-0000-0000-000000000000}"/>
  <bookViews>
    <workbookView xWindow="36" yWindow="0" windowWidth="18504" windowHeight="11988" firstSheet="3" activeTab="5" xr2:uid="{00000000-000D-0000-FFFF-FFFF00000000}"/>
  </bookViews>
  <sheets>
    <sheet name="Sample Budget" sheetId="20" r:id="rId1"/>
    <sheet name="Budget" sheetId="4" r:id="rId2"/>
    <sheet name="BUDGET WORKSHEET" sheetId="21" r:id="rId3"/>
    <sheet name="Ice Payment Tracking" sheetId="1" r:id="rId4"/>
    <sheet name="Checkbook Register" sheetId="7" r:id="rId5"/>
    <sheet name="Sponsor Log" sheetId="10" r:id="rId6"/>
  </sheets>
  <definedNames>
    <definedName name="NamedRange1">#REF!</definedName>
    <definedName name="_xlnm.Print_Area" localSheetId="1">Budget!$A$1:$B$31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C5" i="4"/>
  <c r="C6" i="20"/>
  <c r="C5" i="20"/>
  <c r="C44" i="21"/>
  <c r="C43" i="21"/>
  <c r="C39" i="21"/>
  <c r="C38" i="21"/>
  <c r="C37" i="21"/>
  <c r="C26" i="21"/>
  <c r="C25" i="21"/>
  <c r="C24" i="21"/>
  <c r="C23" i="21"/>
  <c r="C22" i="21"/>
  <c r="D44" i="21"/>
  <c r="D43" i="21"/>
  <c r="D39" i="21"/>
  <c r="D37" i="21"/>
  <c r="H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B23" i="21"/>
  <c r="B36" i="21" s="1"/>
  <c r="D22" i="21"/>
  <c r="E20" i="21"/>
  <c r="C20" i="21"/>
  <c r="I19" i="21"/>
  <c r="I20" i="21" s="1"/>
  <c r="H19" i="21"/>
  <c r="H20" i="21" s="1"/>
  <c r="G19" i="21"/>
  <c r="G20" i="21" s="1"/>
  <c r="C19" i="21"/>
  <c r="B19" i="21"/>
  <c r="I18" i="21"/>
  <c r="H18" i="21"/>
  <c r="G18" i="21"/>
  <c r="F18" i="21"/>
  <c r="D18" i="21"/>
  <c r="K16" i="21"/>
  <c r="K17" i="21" s="1"/>
  <c r="I9" i="21"/>
  <c r="B7" i="21"/>
  <c r="B18" i="21" s="1"/>
  <c r="F4" i="21"/>
  <c r="F19" i="21" s="1"/>
  <c r="F20" i="21" s="1"/>
  <c r="D4" i="21"/>
  <c r="D19" i="21" s="1"/>
  <c r="D20" i="21" s="1"/>
  <c r="E4" i="21" s="1"/>
  <c r="AC41" i="1"/>
  <c r="Y41" i="1"/>
  <c r="U41" i="1"/>
  <c r="Q41" i="1"/>
  <c r="N41" i="1"/>
  <c r="K41" i="1"/>
  <c r="H41" i="1"/>
  <c r="E41" i="1"/>
  <c r="A41" i="1"/>
  <c r="M23" i="1"/>
  <c r="K23" i="1"/>
  <c r="J23" i="1"/>
  <c r="I23" i="1"/>
  <c r="H23" i="1"/>
  <c r="G23" i="1"/>
  <c r="F23" i="1"/>
  <c r="E23" i="1"/>
  <c r="Q23" i="1" s="1"/>
  <c r="C23" i="1"/>
  <c r="S22" i="1"/>
  <c r="B33" i="4"/>
  <c r="B30" i="4"/>
  <c r="B18" i="4"/>
  <c r="D10" i="4"/>
  <c r="D9" i="4"/>
  <c r="D8" i="4"/>
  <c r="D7" i="4"/>
  <c r="D6" i="4"/>
  <c r="B11" i="4"/>
  <c r="B13" i="4" s="1"/>
  <c r="B33" i="20"/>
  <c r="B30" i="20"/>
  <c r="B18" i="20"/>
  <c r="D10" i="20"/>
  <c r="D9" i="20"/>
  <c r="D8" i="20"/>
  <c r="D7" i="20"/>
  <c r="D6" i="20"/>
  <c r="D4" i="20"/>
  <c r="D3" i="20"/>
  <c r="C11" i="20" l="1"/>
  <c r="C36" i="21"/>
  <c r="C40" i="21"/>
  <c r="D40" i="21" s="1"/>
  <c r="B20" i="21"/>
  <c r="B45" i="21"/>
  <c r="D36" i="21"/>
  <c r="B41" i="21"/>
  <c r="D23" i="21"/>
  <c r="D38" i="21"/>
  <c r="C11" i="4"/>
  <c r="D5" i="20"/>
  <c r="D11" i="20" s="1"/>
  <c r="B19" i="4"/>
  <c r="D5" i="4"/>
  <c r="D11" i="4" s="1"/>
  <c r="B11" i="20"/>
  <c r="B13" i="20" s="1"/>
  <c r="B19" i="20" s="1"/>
  <c r="C41" i="21" l="1"/>
  <c r="C42" i="21" s="1"/>
  <c r="B42" i="21"/>
  <c r="B46" i="21"/>
  <c r="D46" i="21" s="1"/>
  <c r="D45" i="21"/>
  <c r="D41" i="21" l="1"/>
  <c r="B47" i="21"/>
  <c r="D4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Karri Hamel</author>
  </authors>
  <commentList>
    <comment ref="H6" authorId="0" shapeId="0" xr:uid="{9E508033-CB07-4649-AC94-0C7D1CC87173}">
      <text>
        <r>
          <rPr>
            <b/>
            <sz val="10"/>
            <color rgb="FF000000"/>
            <rFont val="Tahoma"/>
            <family val="2"/>
          </rPr>
          <t>Karri Hamel: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payment of 210 Ravens owed them 90
</t>
        </r>
      </text>
    </comment>
  </commentList>
</comments>
</file>

<file path=xl/sharedStrings.xml><?xml version="1.0" encoding="utf-8"?>
<sst xmlns="http://schemas.openxmlformats.org/spreadsheetml/2006/main" count="251" uniqueCount="158">
  <si>
    <t>EXPENSES &amp; REVENUE</t>
  </si>
  <si>
    <t>Total</t>
  </si>
  <si>
    <t>Last Name</t>
  </si>
  <si>
    <t>First Name</t>
  </si>
  <si>
    <t>January Payment</t>
  </si>
  <si>
    <t>February Payment</t>
  </si>
  <si>
    <t>March Payment</t>
  </si>
  <si>
    <t>April Payment</t>
  </si>
  <si>
    <t>May Payment</t>
  </si>
  <si>
    <t>June Payment</t>
  </si>
  <si>
    <t>July Payment</t>
  </si>
  <si>
    <t>August Payment</t>
  </si>
  <si>
    <t>September Payment</t>
  </si>
  <si>
    <t>October Payment</t>
  </si>
  <si>
    <t>November Payment</t>
  </si>
  <si>
    <t>December Payment</t>
  </si>
  <si>
    <t>Balance due</t>
  </si>
  <si>
    <t>Season total due</t>
  </si>
  <si>
    <t>Goalie Coach/Skating Coach/Conditioning</t>
  </si>
  <si>
    <t xml:space="preserve"> DIFFERENCE (end budget)</t>
  </si>
  <si>
    <t>Total Raised</t>
  </si>
  <si>
    <t>Date</t>
  </si>
  <si>
    <t>Payee/Transaction Description</t>
  </si>
  <si>
    <t>Withdrawal
Payment (-)</t>
  </si>
  <si>
    <t>Deposit
Credit (+)</t>
  </si>
  <si>
    <t>Balance</t>
  </si>
  <si>
    <t>SPONSOR NAME / ORGANIZATION</t>
  </si>
  <si>
    <t>AMOUNT</t>
  </si>
  <si>
    <t>DATE to KVHA</t>
  </si>
  <si>
    <t xml:space="preserve"> REC'D
FROM KVHA</t>
  </si>
  <si>
    <t xml:space="preserve"> </t>
  </si>
  <si>
    <t>SAMPLE BUDGET</t>
  </si>
  <si>
    <t>Updated 5-24-2023</t>
  </si>
  <si>
    <t xml:space="preserve"> BUDGETED</t>
  </si>
  <si>
    <t xml:space="preserve"> ACTUAL To Date (interim budget) </t>
  </si>
  <si>
    <r>
      <t xml:space="preserve">ICE FEES </t>
    </r>
    <r>
      <rPr>
        <sz val="10"/>
        <color theme="1"/>
        <rFont val="Calibri"/>
        <family val="2"/>
        <scheme val="minor"/>
      </rPr>
      <t>($243.75 shared; $487.50 solo)
7 months (Aug - March) 
Avg 3x/wk; 1 shared / 2 solo  = $1218.75/wk 32 weeks thru March 20 No Ice holidays - 11-24; 12-24; 12-31</t>
    </r>
  </si>
  <si>
    <t>Ref Fees ($100 per game @15 games)</t>
  </si>
  <si>
    <t xml:space="preserve">Tournaments  </t>
  </si>
  <si>
    <t xml:space="preserve">Team Events (Bootcamp, team parties) </t>
  </si>
  <si>
    <t>Misc fees -PNC account fees ($XX per month, if necessary)/Venmo/TeamSnap (other fees)</t>
  </si>
  <si>
    <t xml:space="preserve">Intent to enter districts  </t>
  </si>
  <si>
    <t>Districts - Round 2 -State Championship (KVHA may reimburse a portion pending Board vote)</t>
  </si>
  <si>
    <t># of players</t>
  </si>
  <si>
    <t xml:space="preserve">Total per player </t>
  </si>
  <si>
    <t xml:space="preserve">7 months to pay August through March </t>
  </si>
  <si>
    <t>$471.78/month</t>
  </si>
  <si>
    <t>Fundraising/sponsorships</t>
  </si>
  <si>
    <t>Divided by 14 players = total deducted from each player</t>
  </si>
  <si>
    <t>Total due each player for season</t>
  </si>
  <si>
    <t>$420.16/month</t>
  </si>
  <si>
    <t>END OF SEASON RECONCILIATION</t>
  </si>
  <si>
    <t>Aug Payment</t>
  </si>
  <si>
    <t>Sep Payment</t>
  </si>
  <si>
    <t>Oct Payment</t>
  </si>
  <si>
    <t>Nov Payment</t>
  </si>
  <si>
    <t>Dec Payment</t>
  </si>
  <si>
    <t>Jan Payment</t>
  </si>
  <si>
    <t>Feb/Mar Payment</t>
  </si>
  <si>
    <t>Total paid/player</t>
  </si>
  <si>
    <t xml:space="preserve"> Total collected x14 players</t>
  </si>
  <si>
    <t>Total Spent to Date</t>
  </si>
  <si>
    <t>Over/Under</t>
  </si>
  <si>
    <t xml:space="preserve"> END OF SEASON FUNDS DISBURSEMENT</t>
  </si>
  <si>
    <t>Overage</t>
  </si>
  <si>
    <t xml:space="preserve">Amount of Refund per player </t>
  </si>
  <si>
    <t>10 players staying, will carry over funds</t>
  </si>
  <si>
    <t>4 players leaving, refunds given</t>
  </si>
  <si>
    <t>$ /month</t>
  </si>
  <si>
    <t># of players staying, will carry over funds</t>
  </si>
  <si>
    <t># of players leaving, refunds given</t>
  </si>
  <si>
    <t>TEAM:</t>
  </si>
  <si>
    <t>Date Updated:</t>
  </si>
  <si>
    <t xml:space="preserve">Adjusted Payment </t>
  </si>
  <si>
    <r>
      <t>Deposit Paid</t>
    </r>
    <r>
      <rPr>
        <b/>
        <i/>
        <vertAlign val="superscript"/>
        <sz val="12"/>
        <color theme="1"/>
        <rFont val="Calibri"/>
        <family val="2"/>
        <scheme val="minor"/>
      </rPr>
      <t>1</t>
    </r>
  </si>
  <si>
    <t>TOTAL PAID</t>
  </si>
  <si>
    <t>Ice Sold or bought</t>
  </si>
  <si>
    <t>Ice Bills</t>
  </si>
  <si>
    <t>Goalie Coach Payments</t>
  </si>
  <si>
    <t>CrossFit  Payments</t>
  </si>
  <si>
    <t>Referee Fees</t>
  </si>
  <si>
    <t>Tournament Fees</t>
  </si>
  <si>
    <t>Team Expenses</t>
  </si>
  <si>
    <t>Expense</t>
  </si>
  <si>
    <t>PNC and Teamsnap fees</t>
  </si>
  <si>
    <t>Fundraising Totals</t>
  </si>
  <si>
    <t>Tryouts</t>
  </si>
  <si>
    <t>Amount</t>
  </si>
  <si>
    <t>Amt</t>
  </si>
  <si>
    <t>Name</t>
  </si>
  <si>
    <t>Aug</t>
  </si>
  <si>
    <t>Sep</t>
  </si>
  <si>
    <t>Oct</t>
  </si>
  <si>
    <t>Nov</t>
  </si>
  <si>
    <t>Dec</t>
  </si>
  <si>
    <t>Jan</t>
  </si>
  <si>
    <t>Feb</t>
  </si>
  <si>
    <t>Mar</t>
  </si>
  <si>
    <t>Balance forward</t>
  </si>
  <si>
    <t>Payments collected</t>
  </si>
  <si>
    <t>Hours of Ice</t>
  </si>
  <si>
    <t>ice fee/hour</t>
  </si>
  <si>
    <t>Ice fees paid</t>
  </si>
  <si>
    <t>Home games</t>
  </si>
  <si>
    <t>-</t>
  </si>
  <si>
    <t>Referees</t>
  </si>
  <si>
    <t>No. of players</t>
  </si>
  <si>
    <t>Team Expenditures</t>
  </si>
  <si>
    <t>Tourney Fee</t>
  </si>
  <si>
    <t>Ref fees/game</t>
  </si>
  <si>
    <t>Sponsorship/Fundraising</t>
  </si>
  <si>
    <t>Ice sales</t>
  </si>
  <si>
    <t>Ice purchases</t>
  </si>
  <si>
    <t>Goalie coach/practice</t>
  </si>
  <si>
    <t>Goalie coach sessions</t>
  </si>
  <si>
    <t>Total hours of ice budgeted:</t>
  </si>
  <si>
    <t>Ice Cost:</t>
  </si>
  <si>
    <t>Monthly Expenses</t>
  </si>
  <si>
    <t>Cash on hand</t>
  </si>
  <si>
    <t>Month-end balance</t>
  </si>
  <si>
    <t>Expenses &amp; Revenue</t>
  </si>
  <si>
    <t>Budgeted</t>
  </si>
  <si>
    <t>Acutal</t>
  </si>
  <si>
    <t>Difference</t>
  </si>
  <si>
    <t>Column1</t>
  </si>
  <si>
    <t>Column2</t>
  </si>
  <si>
    <t xml:space="preserve">Expenses </t>
  </si>
  <si>
    <t>Ice Fees ($315/hour)</t>
  </si>
  <si>
    <t>Payment schedule</t>
  </si>
  <si>
    <t>Deposit (due 5/25)</t>
  </si>
  <si>
    <t>Referees (140/game)</t>
  </si>
  <si>
    <t>AUG (due 7/25)</t>
  </si>
  <si>
    <t>Goalie Coach ($100/???)</t>
  </si>
  <si>
    <t>SEP (due 8/25)</t>
  </si>
  <si>
    <t>Tournaments</t>
  </si>
  <si>
    <t>OCT (due 9/25)</t>
  </si>
  <si>
    <t>Team Expenses team parties)</t>
  </si>
  <si>
    <t>NOV (due 10/25)</t>
  </si>
  <si>
    <t>Team Equpiment</t>
  </si>
  <si>
    <t>DEC (due 11/25)</t>
  </si>
  <si>
    <t>Warmups</t>
  </si>
  <si>
    <t>JAN (due 12/26)</t>
  </si>
  <si>
    <t>Jersey Upgrade</t>
  </si>
  <si>
    <t>FEB (due (1/25)</t>
  </si>
  <si>
    <t>Helmet Stickers</t>
  </si>
  <si>
    <t>MAR (due 2/25)</t>
  </si>
  <si>
    <t>Intent to Enter Districts (round 2 fee)</t>
  </si>
  <si>
    <t>Total Expenses</t>
  </si>
  <si>
    <t>Revenues</t>
  </si>
  <si>
    <t>Revenue (ice sales)</t>
  </si>
  <si>
    <t>Revenue (sponsorship fundraiser)</t>
  </si>
  <si>
    <t>Total Revenues</t>
  </si>
  <si>
    <t>Adjusted Total</t>
  </si>
  <si>
    <t>Per family</t>
  </si>
  <si>
    <t>Per family, without fundraising</t>
  </si>
  <si>
    <t>AVG Monthly, 9 payments</t>
  </si>
  <si>
    <t>BUDGET WORKSHEET</t>
  </si>
  <si>
    <t>District Round 2/States (KVHA-may reimburse)</t>
  </si>
  <si>
    <t xml:space="preserve">MGHL/LCAHL/ADRAY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</si>
</sst>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yy"/>
    <numFmt numFmtId="166" formatCode="_([$$-409]* #,##0.00_);_([$$-409]* \(#,##0.00\);_([$$-409]* &quot;-&quot;??_);_(@_)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Tahoma"/>
      <family val="2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i/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vertAlign val="superscript"/>
      <sz val="12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theme="0" tint="-0.34998626667073579"/>
      <name val="Arial"/>
      <family val="2"/>
      <charset val="1"/>
    </font>
    <font>
      <b/>
      <u/>
      <sz val="10"/>
      <name val="Arial"/>
      <family val="2"/>
    </font>
    <font>
      <b/>
      <u/>
      <sz val="12"/>
      <name val="Calibri"/>
      <family val="2"/>
    </font>
    <font>
      <sz val="11"/>
      <color rgb="FF333333"/>
      <name val="Arial"/>
      <family val="2"/>
    </font>
    <font>
      <sz val="10"/>
      <color rgb="FF00B05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b/>
      <sz val="12"/>
      <color rgb="FF00B050"/>
      <name val="Calibri"/>
      <family val="2"/>
    </font>
    <font>
      <b/>
      <sz val="12"/>
      <color rgb="FF0061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CCCCCC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000000"/>
      </bottom>
      <diagonal/>
    </border>
    <border>
      <left/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medium">
        <color rgb="FFCCCCCC"/>
      </right>
      <top style="thin">
        <color indexed="64"/>
      </top>
      <bottom style="medium">
        <color rgb="FFCCCCCC"/>
      </bottom>
      <diagonal/>
    </border>
    <border>
      <left style="medium">
        <color rgb="FFCCCCCC"/>
      </left>
      <right/>
      <top style="thin">
        <color indexed="64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/>
      <right style="thin">
        <color indexed="64"/>
      </right>
      <top style="medium">
        <color rgb="FFCCCCCC"/>
      </top>
      <bottom style="thick">
        <color rgb="FF000000"/>
      </bottom>
      <diagonal/>
    </border>
    <border>
      <left style="thin">
        <color indexed="64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thick">
        <color rgb="FF000000"/>
      </bottom>
      <diagonal/>
    </border>
    <border>
      <left style="thin">
        <color indexed="64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/>
      <top/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</borders>
  <cellStyleXfs count="11">
    <xf numFmtId="0" fontId="0" fillId="0" borderId="0"/>
    <xf numFmtId="44" fontId="5" fillId="0" borderId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8" fillId="0" borderId="0"/>
    <xf numFmtId="0" fontId="10" fillId="0" borderId="0"/>
    <xf numFmtId="0" fontId="2" fillId="0" borderId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80">
    <xf numFmtId="0" fontId="0" fillId="0" borderId="0" xfId="0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65" fontId="9" fillId="0" borderId="0" xfId="0" applyNumberFormat="1" applyFont="1"/>
    <xf numFmtId="8" fontId="9" fillId="0" borderId="0" xfId="0" applyNumberFormat="1" applyFont="1"/>
    <xf numFmtId="0" fontId="9" fillId="0" borderId="0" xfId="0" applyFont="1"/>
    <xf numFmtId="165" fontId="9" fillId="0" borderId="0" xfId="0" applyNumberFormat="1" applyFont="1" applyAlignment="1">
      <alignment horizontal="center"/>
    </xf>
    <xf numFmtId="0" fontId="9" fillId="0" borderId="5" xfId="0" applyFont="1" applyBorder="1"/>
    <xf numFmtId="165" fontId="9" fillId="0" borderId="5" xfId="0" applyNumberFormat="1" applyFont="1" applyBorder="1" applyAlignment="1">
      <alignment horizontal="center"/>
    </xf>
    <xf numFmtId="8" fontId="9" fillId="0" borderId="5" xfId="0" applyNumberFormat="1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 vertical="center"/>
    </xf>
    <xf numFmtId="0" fontId="18" fillId="0" borderId="5" xfId="0" applyFont="1" applyBorder="1"/>
    <xf numFmtId="0" fontId="18" fillId="0" borderId="0" xfId="0" applyFont="1"/>
    <xf numFmtId="164" fontId="18" fillId="0" borderId="5" xfId="0" applyNumberFormat="1" applyFont="1" applyBorder="1"/>
    <xf numFmtId="164" fontId="18" fillId="0" borderId="0" xfId="0" applyNumberFormat="1" applyFont="1"/>
    <xf numFmtId="14" fontId="18" fillId="0" borderId="5" xfId="0" applyNumberFormat="1" applyFont="1" applyBorder="1"/>
    <xf numFmtId="14" fontId="18" fillId="0" borderId="0" xfId="0" applyNumberFormat="1" applyFont="1"/>
    <xf numFmtId="0" fontId="3" fillId="0" borderId="0" xfId="2" applyAlignment="1">
      <alignment horizontal="center" vertical="center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 wrapText="1"/>
    </xf>
    <xf numFmtId="164" fontId="20" fillId="0" borderId="0" xfId="0" applyNumberFormat="1" applyFont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5" xfId="0" applyBorder="1"/>
    <xf numFmtId="0" fontId="16" fillId="5" borderId="0" xfId="2" applyFont="1" applyFill="1" applyAlignment="1">
      <alignment horizontal="center" vertical="center"/>
    </xf>
    <xf numFmtId="164" fontId="1" fillId="5" borderId="0" xfId="2" applyNumberFormat="1" applyFont="1" applyFill="1" applyAlignment="1">
      <alignment horizontal="center" vertical="center"/>
    </xf>
    <xf numFmtId="164" fontId="3" fillId="0" borderId="0" xfId="2" applyNumberFormat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0" fontId="17" fillId="3" borderId="3" xfId="2" applyFont="1" applyFill="1" applyBorder="1" applyAlignment="1">
      <alignment horizontal="center" vertical="center" wrapText="1"/>
    </xf>
    <xf numFmtId="0" fontId="17" fillId="3" borderId="4" xfId="2" applyFont="1" applyFill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164" fontId="3" fillId="0" borderId="5" xfId="2" applyNumberForma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 wrapText="1"/>
    </xf>
    <xf numFmtId="164" fontId="1" fillId="0" borderId="5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11" xfId="2" applyFont="1" applyBorder="1" applyAlignment="1">
      <alignment horizontal="center" vertical="center" wrapText="1"/>
    </xf>
    <xf numFmtId="164" fontId="3" fillId="0" borderId="11" xfId="2" applyNumberFormat="1" applyBorder="1" applyAlignment="1">
      <alignment horizontal="center" vertical="center"/>
    </xf>
    <xf numFmtId="0" fontId="4" fillId="4" borderId="12" xfId="2" applyFont="1" applyFill="1" applyBorder="1" applyAlignment="1">
      <alignment horizontal="center" vertical="center"/>
    </xf>
    <xf numFmtId="164" fontId="4" fillId="4" borderId="12" xfId="2" applyNumberFormat="1" applyFont="1" applyFill="1" applyBorder="1" applyAlignment="1">
      <alignment horizontal="center" vertical="center"/>
    </xf>
    <xf numFmtId="164" fontId="4" fillId="4" borderId="10" xfId="2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164" fontId="1" fillId="0" borderId="11" xfId="2" applyNumberFormat="1" applyFont="1" applyBorder="1" applyAlignment="1">
      <alignment horizontal="center" vertical="center"/>
    </xf>
    <xf numFmtId="0" fontId="3" fillId="0" borderId="12" xfId="2" applyBorder="1" applyAlignment="1">
      <alignment horizontal="center" vertical="center"/>
    </xf>
    <xf numFmtId="164" fontId="3" fillId="0" borderId="12" xfId="2" applyNumberFormat="1" applyBorder="1" applyAlignment="1">
      <alignment horizontal="center" vertical="center"/>
    </xf>
    <xf numFmtId="164" fontId="1" fillId="0" borderId="0" xfId="2" applyNumberFormat="1" applyFont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164" fontId="14" fillId="2" borderId="5" xfId="0" applyNumberFormat="1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/>
    </xf>
    <xf numFmtId="164" fontId="1" fillId="2" borderId="5" xfId="2" applyNumberFormat="1" applyFont="1" applyFill="1" applyBorder="1" applyAlignment="1">
      <alignment horizontal="center" vertical="center"/>
    </xf>
    <xf numFmtId="164" fontId="1" fillId="2" borderId="5" xfId="2" applyNumberFormat="1" applyFont="1" applyFill="1" applyBorder="1" applyAlignment="1">
      <alignment horizontal="center" vertical="center" wrapText="1"/>
    </xf>
    <xf numFmtId="164" fontId="1" fillId="2" borderId="11" xfId="2" applyNumberFormat="1" applyFon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/>
    </xf>
    <xf numFmtId="0" fontId="1" fillId="2" borderId="5" xfId="2" applyFont="1" applyFill="1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164" fontId="1" fillId="4" borderId="12" xfId="2" applyNumberFormat="1" applyFont="1" applyFill="1" applyBorder="1" applyAlignment="1">
      <alignment horizontal="center" vertical="center"/>
    </xf>
    <xf numFmtId="164" fontId="3" fillId="4" borderId="12" xfId="2" applyNumberFormat="1" applyFill="1" applyBorder="1" applyAlignment="1">
      <alignment horizontal="center" vertical="center"/>
    </xf>
    <xf numFmtId="164" fontId="3" fillId="2" borderId="5" xfId="2" applyNumberFormat="1" applyFill="1" applyBorder="1" applyAlignment="1">
      <alignment horizontal="center" vertical="center"/>
    </xf>
    <xf numFmtId="164" fontId="23" fillId="0" borderId="11" xfId="2" applyNumberFormat="1" applyFont="1" applyBorder="1" applyAlignment="1">
      <alignment horizontal="center" vertical="center"/>
    </xf>
    <xf numFmtId="8" fontId="23" fillId="0" borderId="11" xfId="2" applyNumberFormat="1" applyFont="1" applyBorder="1" applyAlignment="1">
      <alignment horizontal="center" vertical="center"/>
    </xf>
    <xf numFmtId="0" fontId="3" fillId="4" borderId="0" xfId="2" applyFill="1" applyAlignment="1">
      <alignment horizontal="center" vertical="center"/>
    </xf>
    <xf numFmtId="164" fontId="4" fillId="4" borderId="0" xfId="2" applyNumberFormat="1" applyFont="1" applyFill="1" applyAlignment="1">
      <alignment horizontal="center" vertical="center"/>
    </xf>
    <xf numFmtId="0" fontId="11" fillId="6" borderId="6" xfId="0" applyFont="1" applyFill="1" applyBorder="1"/>
    <xf numFmtId="44" fontId="11" fillId="6" borderId="6" xfId="1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 wrapText="1"/>
    </xf>
    <xf numFmtId="0" fontId="28" fillId="0" borderId="5" xfId="0" applyFont="1" applyBorder="1" applyProtection="1">
      <protection locked="0"/>
    </xf>
    <xf numFmtId="164" fontId="0" fillId="0" borderId="5" xfId="0" applyNumberFormat="1" applyBorder="1"/>
    <xf numFmtId="164" fontId="28" fillId="0" borderId="5" xfId="0" applyNumberFormat="1" applyFont="1" applyBorder="1" applyAlignment="1" applyProtection="1">
      <alignment horizontal="left" indent="1"/>
      <protection locked="0"/>
    </xf>
    <xf numFmtId="164" fontId="26" fillId="0" borderId="5" xfId="0" applyNumberFormat="1" applyFont="1" applyBorder="1"/>
    <xf numFmtId="164" fontId="29" fillId="0" borderId="5" xfId="0" applyNumberFormat="1" applyFont="1" applyBorder="1" applyAlignment="1" applyProtection="1">
      <alignment horizontal="left" indent="1"/>
      <protection locked="0"/>
    </xf>
    <xf numFmtId="44" fontId="0" fillId="0" borderId="5" xfId="1" applyFont="1" applyFill="1" applyBorder="1" applyProtection="1">
      <protection locked="0"/>
    </xf>
    <xf numFmtId="164" fontId="0" fillId="0" borderId="0" xfId="0" applyNumberFormat="1"/>
    <xf numFmtId="164" fontId="30" fillId="0" borderId="5" xfId="0" applyNumberFormat="1" applyFont="1" applyBorder="1" applyAlignment="1" applyProtection="1">
      <alignment horizontal="left" indent="1"/>
      <protection locked="0"/>
    </xf>
    <xf numFmtId="164" fontId="22" fillId="0" borderId="5" xfId="0" applyNumberFormat="1" applyFont="1" applyBorder="1"/>
    <xf numFmtId="164" fontId="6" fillId="0" borderId="5" xfId="0" applyNumberFormat="1" applyFont="1" applyBorder="1" applyAlignment="1">
      <alignment vertical="center"/>
    </xf>
    <xf numFmtId="0" fontId="31" fillId="0" borderId="13" xfId="0" applyFont="1" applyBorder="1"/>
    <xf numFmtId="0" fontId="0" fillId="0" borderId="14" xfId="0" applyBorder="1"/>
    <xf numFmtId="0" fontId="32" fillId="0" borderId="13" xfId="0" applyFont="1" applyBorder="1" applyAlignment="1">
      <alignment vertical="center"/>
    </xf>
    <xf numFmtId="0" fontId="0" fillId="0" borderId="15" xfId="0" applyBorder="1"/>
    <xf numFmtId="6" fontId="0" fillId="0" borderId="1" xfId="0" applyNumberFormat="1" applyBorder="1"/>
    <xf numFmtId="0" fontId="31" fillId="0" borderId="16" xfId="0" applyFont="1" applyBorder="1"/>
    <xf numFmtId="0" fontId="31" fillId="0" borderId="17" xfId="0" applyFont="1" applyBorder="1"/>
    <xf numFmtId="0" fontId="31" fillId="0" borderId="1" xfId="0" applyFont="1" applyBorder="1"/>
    <xf numFmtId="0" fontId="0" fillId="0" borderId="17" xfId="0" applyBorder="1"/>
    <xf numFmtId="0" fontId="31" fillId="0" borderId="18" xfId="0" applyFont="1" applyBorder="1"/>
    <xf numFmtId="0" fontId="31" fillId="0" borderId="19" xfId="0" applyFont="1" applyBorder="1"/>
    <xf numFmtId="44" fontId="5" fillId="4" borderId="1" xfId="1" applyFill="1" applyBorder="1"/>
    <xf numFmtId="14" fontId="0" fillId="0" borderId="1" xfId="0" applyNumberFormat="1" applyBorder="1"/>
    <xf numFmtId="164" fontId="0" fillId="4" borderId="16" xfId="0" applyNumberFormat="1" applyFill="1" applyBorder="1"/>
    <xf numFmtId="15" fontId="0" fillId="0" borderId="17" xfId="0" applyNumberFormat="1" applyBorder="1"/>
    <xf numFmtId="16" fontId="0" fillId="0" borderId="17" xfId="0" applyNumberFormat="1" applyBorder="1"/>
    <xf numFmtId="0" fontId="6" fillId="4" borderId="16" xfId="0" applyFont="1" applyFill="1" applyBorder="1" applyAlignment="1">
      <alignment vertical="center"/>
    </xf>
    <xf numFmtId="164" fontId="0" fillId="4" borderId="16" xfId="0" applyNumberFormat="1" applyFill="1" applyBorder="1" applyAlignment="1">
      <alignment vertical="center"/>
    </xf>
    <xf numFmtId="0" fontId="0" fillId="4" borderId="17" xfId="0" applyFill="1" applyBorder="1"/>
    <xf numFmtId="164" fontId="0" fillId="0" borderId="16" xfId="0" applyNumberFormat="1" applyBorder="1" applyAlignment="1">
      <alignment vertical="center"/>
    </xf>
    <xf numFmtId="4" fontId="0" fillId="4" borderId="13" xfId="0" applyNumberFormat="1" applyFill="1" applyBorder="1"/>
    <xf numFmtId="14" fontId="0" fillId="0" borderId="14" xfId="0" applyNumberFormat="1" applyBorder="1"/>
    <xf numFmtId="0" fontId="0" fillId="4" borderId="1" xfId="0" applyFill="1" applyBorder="1"/>
    <xf numFmtId="4" fontId="0" fillId="4" borderId="16" xfId="0" applyNumberFormat="1" applyFill="1" applyBorder="1"/>
    <xf numFmtId="14" fontId="0" fillId="0" borderId="17" xfId="0" applyNumberFormat="1" applyBorder="1"/>
    <xf numFmtId="164" fontId="0" fillId="4" borderId="1" xfId="0" applyNumberFormat="1" applyFill="1" applyBorder="1"/>
    <xf numFmtId="4" fontId="6" fillId="4" borderId="16" xfId="0" applyNumberFormat="1" applyFont="1" applyFill="1" applyBorder="1" applyAlignment="1">
      <alignment vertical="center"/>
    </xf>
    <xf numFmtId="0" fontId="33" fillId="4" borderId="0" xfId="0" applyFont="1" applyFill="1"/>
    <xf numFmtId="0" fontId="0" fillId="4" borderId="16" xfId="0" applyFill="1" applyBorder="1"/>
    <xf numFmtId="14" fontId="0" fillId="4" borderId="1" xfId="0" applyNumberFormat="1" applyFill="1" applyBorder="1"/>
    <xf numFmtId="164" fontId="0" fillId="4" borderId="18" xfId="0" applyNumberFormat="1" applyFill="1" applyBorder="1"/>
    <xf numFmtId="16" fontId="0" fillId="0" borderId="19" xfId="0" applyNumberFormat="1" applyBorder="1"/>
    <xf numFmtId="0" fontId="0" fillId="4" borderId="20" xfId="0" applyFill="1" applyBorder="1"/>
    <xf numFmtId="0" fontId="0" fillId="0" borderId="21" xfId="0" applyBorder="1"/>
    <xf numFmtId="164" fontId="0" fillId="4" borderId="20" xfId="0" applyNumberFormat="1" applyFill="1" applyBorder="1"/>
    <xf numFmtId="16" fontId="0" fillId="0" borderId="21" xfId="0" applyNumberFormat="1" applyBorder="1"/>
    <xf numFmtId="14" fontId="0" fillId="0" borderId="22" xfId="0" applyNumberFormat="1" applyBorder="1"/>
    <xf numFmtId="4" fontId="0" fillId="4" borderId="20" xfId="0" applyNumberFormat="1" applyFill="1" applyBorder="1"/>
    <xf numFmtId="44" fontId="0" fillId="0" borderId="0" xfId="0" applyNumberFormat="1"/>
    <xf numFmtId="0" fontId="34" fillId="0" borderId="0" xfId="0" applyFont="1"/>
    <xf numFmtId="164" fontId="28" fillId="2" borderId="5" xfId="0" applyNumberFormat="1" applyFont="1" applyFill="1" applyBorder="1" applyAlignment="1" applyProtection="1">
      <alignment horizontal="left" indent="1"/>
      <protection locked="0"/>
    </xf>
    <xf numFmtId="164" fontId="7" fillId="4" borderId="5" xfId="0" applyNumberFormat="1" applyFont="1" applyFill="1" applyBorder="1" applyAlignment="1" applyProtection="1">
      <alignment horizontal="left" indent="1"/>
      <protection locked="0"/>
    </xf>
    <xf numFmtId="164" fontId="28" fillId="4" borderId="5" xfId="0" applyNumberFormat="1" applyFont="1" applyFill="1" applyBorder="1" applyAlignment="1" applyProtection="1">
      <alignment horizontal="left" indent="1"/>
      <protection locked="0"/>
    </xf>
    <xf numFmtId="164" fontId="0" fillId="4" borderId="5" xfId="0" applyNumberFormat="1" applyFill="1" applyBorder="1"/>
    <xf numFmtId="164" fontId="29" fillId="4" borderId="5" xfId="0" applyNumberFormat="1" applyFont="1" applyFill="1" applyBorder="1" applyAlignment="1" applyProtection="1">
      <alignment horizontal="left" indent="1"/>
      <protection locked="0"/>
    </xf>
    <xf numFmtId="0" fontId="7" fillId="0" borderId="1" xfId="0" applyFont="1" applyBorder="1"/>
    <xf numFmtId="0" fontId="20" fillId="4" borderId="0" xfId="0" applyFont="1" applyFill="1" applyAlignment="1">
      <alignment horizontal="center"/>
    </xf>
    <xf numFmtId="8" fontId="20" fillId="4" borderId="0" xfId="0" applyNumberFormat="1" applyFont="1" applyFill="1" applyAlignment="1">
      <alignment horizontal="center"/>
    </xf>
    <xf numFmtId="165" fontId="20" fillId="4" borderId="0" xfId="0" applyNumberFormat="1" applyFont="1" applyFill="1" applyAlignment="1">
      <alignment horizontal="center"/>
    </xf>
    <xf numFmtId="165" fontId="20" fillId="4" borderId="0" xfId="0" applyNumberFormat="1" applyFont="1" applyFill="1" applyAlignment="1">
      <alignment horizontal="center"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43" fontId="0" fillId="0" borderId="27" xfId="10" applyFont="1" applyBorder="1" applyAlignment="1">
      <alignment wrapText="1"/>
    </xf>
    <xf numFmtId="0" fontId="0" fillId="0" borderId="28" xfId="0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43" fontId="37" fillId="0" borderId="29" xfId="1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38" fillId="0" borderId="28" xfId="0" applyFont="1" applyBorder="1" applyAlignment="1">
      <alignment vertical="center" wrapText="1"/>
    </xf>
    <xf numFmtId="4" fontId="38" fillId="0" borderId="26" xfId="0" applyNumberFormat="1" applyFont="1" applyBorder="1" applyAlignment="1">
      <alignment horizontal="center" vertical="center" wrapText="1"/>
    </xf>
    <xf numFmtId="43" fontId="38" fillId="0" borderId="26" xfId="10" applyFont="1" applyBorder="1" applyAlignment="1">
      <alignment horizontal="center" vertical="center" wrapText="1"/>
    </xf>
    <xf numFmtId="4" fontId="38" fillId="0" borderId="31" xfId="0" applyNumberFormat="1" applyFont="1" applyBorder="1" applyAlignment="1">
      <alignment horizontal="center" vertical="center" wrapText="1"/>
    </xf>
    <xf numFmtId="0" fontId="38" fillId="0" borderId="32" xfId="0" applyFont="1" applyBorder="1" applyAlignment="1">
      <alignment vertical="center" wrapText="1"/>
    </xf>
    <xf numFmtId="4" fontId="38" fillId="0" borderId="29" xfId="0" applyNumberFormat="1" applyFont="1" applyBorder="1" applyAlignment="1">
      <alignment horizontal="center" vertical="center" wrapText="1"/>
    </xf>
    <xf numFmtId="43" fontId="38" fillId="0" borderId="29" xfId="10" applyFont="1" applyBorder="1" applyAlignment="1">
      <alignment horizontal="center" vertical="center" wrapText="1"/>
    </xf>
    <xf numFmtId="4" fontId="38" fillId="0" borderId="33" xfId="0" applyNumberFormat="1" applyFont="1" applyBorder="1" applyAlignment="1">
      <alignment horizontal="center" vertical="center" wrapText="1"/>
    </xf>
    <xf numFmtId="0" fontId="38" fillId="7" borderId="26" xfId="0" applyFont="1" applyFill="1" applyBorder="1" applyAlignment="1">
      <alignment horizontal="center" vertical="center" wrapText="1"/>
    </xf>
    <xf numFmtId="43" fontId="38" fillId="7" borderId="26" xfId="10" applyFont="1" applyFill="1" applyBorder="1" applyAlignment="1">
      <alignment horizontal="center" vertical="center" wrapText="1"/>
    </xf>
    <xf numFmtId="0" fontId="38" fillId="7" borderId="31" xfId="0" applyFont="1" applyFill="1" applyBorder="1" applyAlignment="1">
      <alignment horizontal="center" vertical="center" wrapText="1"/>
    </xf>
    <xf numFmtId="0" fontId="39" fillId="0" borderId="34" xfId="0" applyFont="1" applyBorder="1" applyAlignment="1">
      <alignment horizontal="right" wrapText="1"/>
    </xf>
    <xf numFmtId="6" fontId="39" fillId="5" borderId="35" xfId="0" applyNumberFormat="1" applyFont="1" applyFill="1" applyBorder="1" applyAlignment="1">
      <alignment horizontal="center" wrapText="1"/>
    </xf>
    <xf numFmtId="0" fontId="39" fillId="0" borderId="25" xfId="0" applyFont="1" applyBorder="1" applyAlignment="1">
      <alignment horizontal="right" wrapText="1"/>
    </xf>
    <xf numFmtId="0" fontId="38" fillId="0" borderId="26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9" fillId="5" borderId="35" xfId="0" applyFont="1" applyFill="1" applyBorder="1" applyAlignment="1">
      <alignment horizontal="center" wrapText="1"/>
    </xf>
    <xf numFmtId="4" fontId="40" fillId="0" borderId="26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6" fontId="7" fillId="5" borderId="35" xfId="0" applyNumberFormat="1" applyFont="1" applyFill="1" applyBorder="1" applyAlignment="1">
      <alignment horizontal="center" wrapText="1"/>
    </xf>
    <xf numFmtId="43" fontId="41" fillId="0" borderId="26" xfId="10" applyFont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39" fillId="0" borderId="24" xfId="0" applyFont="1" applyBorder="1" applyAlignment="1">
      <alignment horizontal="right" wrapText="1"/>
    </xf>
    <xf numFmtId="6" fontId="7" fillId="0" borderId="0" xfId="0" applyNumberFormat="1" applyFont="1" applyAlignment="1">
      <alignment horizontal="center" wrapText="1"/>
    </xf>
    <xf numFmtId="0" fontId="8" fillId="0" borderId="25" xfId="0" applyFont="1" applyBorder="1" applyAlignment="1">
      <alignment vertical="center"/>
    </xf>
    <xf numFmtId="6" fontId="7" fillId="0" borderId="37" xfId="0" applyNumberFormat="1" applyFont="1" applyBorder="1" applyAlignment="1">
      <alignment horizontal="center" wrapText="1"/>
    </xf>
    <xf numFmtId="0" fontId="0" fillId="0" borderId="25" xfId="0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6" xfId="0" applyFont="1" applyBorder="1" applyAlignment="1">
      <alignment horizontal="center" wrapText="1"/>
    </xf>
    <xf numFmtId="0" fontId="39" fillId="0" borderId="26" xfId="0" applyFont="1" applyBorder="1" applyAlignment="1">
      <alignment vertical="center"/>
    </xf>
    <xf numFmtId="0" fontId="0" fillId="0" borderId="38" xfId="0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43" fontId="6" fillId="0" borderId="27" xfId="1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6" fontId="8" fillId="0" borderId="26" xfId="0" applyNumberFormat="1" applyFont="1" applyBorder="1" applyAlignment="1">
      <alignment horizontal="right" wrapText="1"/>
    </xf>
    <xf numFmtId="0" fontId="6" fillId="0" borderId="28" xfId="0" applyFont="1" applyBorder="1" applyAlignment="1">
      <alignment vertical="center" wrapText="1"/>
    </xf>
    <xf numFmtId="43" fontId="6" fillId="0" borderId="26" xfId="1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6" fontId="8" fillId="0" borderId="25" xfId="0" applyNumberFormat="1" applyFont="1" applyBorder="1" applyAlignment="1">
      <alignment horizontal="right" wrapText="1"/>
    </xf>
    <xf numFmtId="0" fontId="6" fillId="0" borderId="38" xfId="0" applyFont="1" applyBorder="1" applyAlignment="1">
      <alignment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0" fontId="37" fillId="0" borderId="38" xfId="0" applyFont="1" applyBorder="1" applyAlignment="1">
      <alignment vertical="center" wrapText="1"/>
    </xf>
    <xf numFmtId="4" fontId="42" fillId="8" borderId="27" xfId="0" applyNumberFormat="1" applyFont="1" applyFill="1" applyBorder="1" applyAlignment="1">
      <alignment horizontal="center" vertical="center" wrapText="1"/>
    </xf>
    <xf numFmtId="43" fontId="42" fillId="8" borderId="27" xfId="10" applyFont="1" applyFill="1" applyBorder="1" applyAlignment="1">
      <alignment horizontal="center" vertical="center" wrapText="1"/>
    </xf>
    <xf numFmtId="4" fontId="42" fillId="8" borderId="39" xfId="0" applyNumberFormat="1" applyFont="1" applyFill="1" applyBorder="1" applyAlignment="1">
      <alignment horizontal="center" vertical="center" wrapText="1"/>
    </xf>
    <xf numFmtId="0" fontId="7" fillId="0" borderId="40" xfId="0" applyFont="1" applyBorder="1" applyAlignment="1">
      <alignment wrapText="1"/>
    </xf>
    <xf numFmtId="43" fontId="7" fillId="0" borderId="40" xfId="1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26" xfId="0" applyFont="1" applyBorder="1" applyAlignment="1">
      <alignment wrapText="1"/>
    </xf>
    <xf numFmtId="43" fontId="7" fillId="0" borderId="23" xfId="10" applyFont="1" applyBorder="1" applyAlignment="1">
      <alignment wrapText="1"/>
    </xf>
    <xf numFmtId="6" fontId="0" fillId="0" borderId="24" xfId="0" applyNumberForma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0" xfId="0" applyAlignment="1">
      <alignment horizontal="left" indent="1"/>
    </xf>
    <xf numFmtId="6" fontId="38" fillId="0" borderId="26" xfId="0" applyNumberFormat="1" applyFont="1" applyBorder="1" applyAlignment="1">
      <alignment horizontal="right" wrapText="1"/>
    </xf>
    <xf numFmtId="43" fontId="38" fillId="0" borderId="23" xfId="10" applyFont="1" applyBorder="1" applyAlignment="1">
      <alignment wrapText="1"/>
    </xf>
    <xf numFmtId="6" fontId="38" fillId="0" borderId="24" xfId="0" applyNumberFormat="1" applyFont="1" applyBorder="1" applyAlignment="1">
      <alignment wrapText="1"/>
    </xf>
    <xf numFmtId="0" fontId="38" fillId="0" borderId="24" xfId="0" applyFont="1" applyBorder="1" applyAlignment="1">
      <alignment wrapText="1"/>
    </xf>
    <xf numFmtId="0" fontId="38" fillId="0" borderId="25" xfId="0" applyFont="1" applyBorder="1" applyAlignment="1">
      <alignment wrapText="1"/>
    </xf>
    <xf numFmtId="0" fontId="0" fillId="0" borderId="42" xfId="0" applyBorder="1" applyAlignment="1">
      <alignment wrapText="1"/>
    </xf>
    <xf numFmtId="43" fontId="6" fillId="0" borderId="26" xfId="10" applyFont="1" applyBorder="1" applyAlignment="1">
      <alignment vertical="center"/>
    </xf>
    <xf numFmtId="6" fontId="0" fillId="0" borderId="26" xfId="0" applyNumberFormat="1" applyBorder="1" applyAlignment="1">
      <alignment wrapText="1"/>
    </xf>
    <xf numFmtId="0" fontId="0" fillId="0" borderId="23" xfId="0" applyBorder="1" applyAlignment="1">
      <alignment wrapText="1"/>
    </xf>
    <xf numFmtId="6" fontId="44" fillId="9" borderId="46" xfId="0" applyNumberFormat="1" applyFont="1" applyFill="1" applyBorder="1" applyAlignment="1">
      <alignment horizontal="center" wrapText="1"/>
    </xf>
    <xf numFmtId="0" fontId="39" fillId="0" borderId="49" xfId="0" applyFont="1" applyBorder="1" applyAlignment="1">
      <alignment vertical="center"/>
    </xf>
    <xf numFmtId="43" fontId="38" fillId="0" borderId="26" xfId="10" applyFont="1" applyBorder="1" applyAlignment="1">
      <alignment vertical="center"/>
    </xf>
    <xf numFmtId="6" fontId="44" fillId="9" borderId="50" xfId="0" applyNumberFormat="1" applyFont="1" applyFill="1" applyBorder="1" applyAlignment="1">
      <alignment horizontal="center" wrapText="1"/>
    </xf>
    <xf numFmtId="43" fontId="6" fillId="0" borderId="23" xfId="10" applyFont="1" applyBorder="1" applyAlignment="1">
      <alignment wrapText="1"/>
    </xf>
    <xf numFmtId="6" fontId="6" fillId="0" borderId="25" xfId="0" applyNumberFormat="1" applyFont="1" applyBorder="1" applyAlignment="1">
      <alignment wrapText="1"/>
    </xf>
    <xf numFmtId="164" fontId="6" fillId="0" borderId="26" xfId="10" applyNumberFormat="1" applyFont="1" applyBorder="1" applyAlignment="1">
      <alignment vertical="center"/>
    </xf>
    <xf numFmtId="6" fontId="6" fillId="0" borderId="26" xfId="0" applyNumberFormat="1" applyFont="1" applyBorder="1" applyAlignment="1">
      <alignment wrapText="1"/>
    </xf>
    <xf numFmtId="0" fontId="39" fillId="0" borderId="25" xfId="0" applyFont="1" applyBorder="1" applyAlignment="1">
      <alignment wrapText="1"/>
    </xf>
    <xf numFmtId="6" fontId="0" fillId="0" borderId="25" xfId="0" applyNumberFormat="1" applyBorder="1" applyAlignment="1">
      <alignment wrapText="1"/>
    </xf>
    <xf numFmtId="6" fontId="38" fillId="0" borderId="36" xfId="0" applyNumberFormat="1" applyFont="1" applyBorder="1" applyAlignment="1">
      <alignment horizontal="right" wrapText="1"/>
    </xf>
    <xf numFmtId="43" fontId="0" fillId="0" borderId="23" xfId="10" applyFont="1" applyBorder="1" applyAlignment="1">
      <alignment wrapText="1"/>
    </xf>
    <xf numFmtId="0" fontId="8" fillId="0" borderId="52" xfId="0" applyFont="1" applyBorder="1" applyAlignment="1">
      <alignment vertical="center"/>
    </xf>
    <xf numFmtId="0" fontId="44" fillId="9" borderId="53" xfId="0" applyFont="1" applyFill="1" applyBorder="1" applyAlignment="1">
      <alignment wrapText="1"/>
    </xf>
    <xf numFmtId="0" fontId="44" fillId="9" borderId="54" xfId="0" applyFont="1" applyFill="1" applyBorder="1" applyAlignment="1">
      <alignment wrapText="1"/>
    </xf>
    <xf numFmtId="6" fontId="44" fillId="9" borderId="55" xfId="0" applyNumberFormat="1" applyFont="1" applyFill="1" applyBorder="1" applyAlignment="1">
      <alignment horizontal="center" wrapText="1"/>
    </xf>
    <xf numFmtId="0" fontId="21" fillId="0" borderId="26" xfId="0" applyFont="1" applyBorder="1" applyAlignment="1">
      <alignment horizontal="left" wrapText="1" indent="1"/>
    </xf>
    <xf numFmtId="166" fontId="7" fillId="0" borderId="26" xfId="1" applyNumberFormat="1" applyFont="1" applyBorder="1" applyAlignment="1">
      <alignment wrapText="1"/>
    </xf>
    <xf numFmtId="6" fontId="21" fillId="0" borderId="26" xfId="0" applyNumberFormat="1" applyFont="1" applyBorder="1" applyAlignment="1">
      <alignment horizontal="left" wrapText="1" indent="1"/>
    </xf>
    <xf numFmtId="0" fontId="7" fillId="0" borderId="23" xfId="0" applyFont="1" applyBorder="1" applyAlignment="1">
      <alignment wrapText="1"/>
    </xf>
    <xf numFmtId="6" fontId="44" fillId="9" borderId="56" xfId="0" applyNumberFormat="1" applyFont="1" applyFill="1" applyBorder="1" applyAlignment="1">
      <alignment horizontal="center" wrapText="1"/>
    </xf>
    <xf numFmtId="0" fontId="44" fillId="9" borderId="27" xfId="0" applyFont="1" applyFill="1" applyBorder="1" applyAlignment="1">
      <alignment wrapText="1"/>
    </xf>
    <xf numFmtId="0" fontId="7" fillId="9" borderId="57" xfId="0" applyFont="1" applyFill="1" applyBorder="1" applyAlignment="1">
      <alignment wrapText="1"/>
    </xf>
    <xf numFmtId="0" fontId="7" fillId="0" borderId="24" xfId="0" applyFont="1" applyBorder="1" applyAlignment="1">
      <alignment wrapText="1"/>
    </xf>
    <xf numFmtId="0" fontId="39" fillId="0" borderId="52" xfId="0" applyFont="1" applyBorder="1" applyAlignment="1">
      <alignment vertical="center"/>
    </xf>
    <xf numFmtId="0" fontId="7" fillId="0" borderId="0" xfId="0" applyFont="1"/>
    <xf numFmtId="0" fontId="21" fillId="0" borderId="26" xfId="0" applyFont="1" applyBorder="1" applyAlignment="1">
      <alignment wrapText="1"/>
    </xf>
    <xf numFmtId="6" fontId="21" fillId="0" borderId="26" xfId="0" applyNumberFormat="1" applyFont="1" applyBorder="1" applyAlignment="1">
      <alignment wrapText="1"/>
    </xf>
    <xf numFmtId="43" fontId="21" fillId="0" borderId="26" xfId="10" applyFont="1" applyBorder="1" applyAlignment="1">
      <alignment wrapText="1"/>
    </xf>
    <xf numFmtId="6" fontId="44" fillId="9" borderId="58" xfId="0" applyNumberFormat="1" applyFont="1" applyFill="1" applyBorder="1" applyAlignment="1">
      <alignment horizontal="center" wrapText="1"/>
    </xf>
    <xf numFmtId="0" fontId="44" fillId="9" borderId="59" xfId="0" applyFont="1" applyFill="1" applyBorder="1" applyAlignment="1">
      <alignment wrapText="1"/>
    </xf>
    <xf numFmtId="0" fontId="7" fillId="9" borderId="7" xfId="0" applyFont="1" applyFill="1" applyBorder="1" applyAlignment="1">
      <alignment wrapText="1"/>
    </xf>
    <xf numFmtId="0" fontId="39" fillId="0" borderId="60" xfId="0" applyFont="1" applyBorder="1" applyAlignment="1">
      <alignment vertical="center"/>
    </xf>
    <xf numFmtId="0" fontId="6" fillId="0" borderId="26" xfId="0" applyFont="1" applyBorder="1" applyAlignment="1">
      <alignment horizontal="left" vertical="center" indent="1"/>
    </xf>
    <xf numFmtId="0" fontId="6" fillId="0" borderId="26" xfId="0" applyFont="1" applyBorder="1" applyAlignment="1">
      <alignment wrapText="1"/>
    </xf>
    <xf numFmtId="166" fontId="0" fillId="0" borderId="26" xfId="0" applyNumberFormat="1" applyBorder="1" applyAlignment="1">
      <alignment wrapText="1"/>
    </xf>
    <xf numFmtId="0" fontId="0" fillId="0" borderId="40" xfId="0" applyBorder="1" applyAlignment="1">
      <alignment wrapText="1"/>
    </xf>
    <xf numFmtId="0" fontId="21" fillId="0" borderId="26" xfId="0" applyFont="1" applyBorder="1" applyAlignment="1">
      <alignment horizontal="left" vertical="center" indent="1"/>
    </xf>
    <xf numFmtId="43" fontId="21" fillId="0" borderId="26" xfId="10" applyFont="1" applyBorder="1" applyAlignment="1">
      <alignment vertical="center"/>
    </xf>
    <xf numFmtId="6" fontId="7" fillId="0" borderId="26" xfId="0" applyNumberFormat="1" applyFont="1" applyBorder="1" applyAlignment="1">
      <alignment wrapText="1"/>
    </xf>
    <xf numFmtId="0" fontId="37" fillId="0" borderId="26" xfId="0" applyFont="1" applyBorder="1" applyAlignment="1">
      <alignment vertical="center"/>
    </xf>
    <xf numFmtId="0" fontId="37" fillId="0" borderId="23" xfId="0" applyFont="1" applyBorder="1" applyAlignment="1">
      <alignment wrapText="1"/>
    </xf>
    <xf numFmtId="8" fontId="37" fillId="0" borderId="25" xfId="0" applyNumberFormat="1" applyFont="1" applyBorder="1" applyAlignment="1">
      <alignment wrapText="1"/>
    </xf>
    <xf numFmtId="43" fontId="37" fillId="0" borderId="23" xfId="10" applyFont="1" applyBorder="1" applyAlignment="1">
      <alignment wrapText="1"/>
    </xf>
    <xf numFmtId="6" fontId="37" fillId="0" borderId="25" xfId="0" applyNumberFormat="1" applyFont="1" applyBorder="1" applyAlignment="1">
      <alignment wrapText="1"/>
    </xf>
    <xf numFmtId="6" fontId="37" fillId="0" borderId="26" xfId="0" applyNumberFormat="1" applyFont="1" applyBorder="1" applyAlignment="1">
      <alignment horizontal="right" wrapText="1"/>
    </xf>
    <xf numFmtId="43" fontId="0" fillId="0" borderId="26" xfId="10" applyFont="1" applyBorder="1" applyAlignment="1">
      <alignment wrapText="1"/>
    </xf>
    <xf numFmtId="8" fontId="0" fillId="0" borderId="0" xfId="0" applyNumberFormat="1"/>
    <xf numFmtId="0" fontId="21" fillId="0" borderId="26" xfId="0" applyFont="1" applyBorder="1" applyAlignment="1">
      <alignment vertical="center"/>
    </xf>
    <xf numFmtId="6" fontId="21" fillId="0" borderId="26" xfId="0" applyNumberFormat="1" applyFont="1" applyBorder="1" applyAlignment="1">
      <alignment horizontal="right" wrapText="1"/>
    </xf>
    <xf numFmtId="0" fontId="37" fillId="0" borderId="26" xfId="0" applyFont="1" applyBorder="1" applyAlignment="1">
      <alignment wrapText="1"/>
    </xf>
    <xf numFmtId="166" fontId="0" fillId="0" borderId="0" xfId="0" applyNumberFormat="1"/>
    <xf numFmtId="0" fontId="37" fillId="0" borderId="36" xfId="0" applyFont="1" applyBorder="1" applyAlignment="1">
      <alignment vertical="center"/>
    </xf>
    <xf numFmtId="6" fontId="37" fillId="0" borderId="36" xfId="0" applyNumberFormat="1" applyFont="1" applyBorder="1" applyAlignment="1">
      <alignment horizontal="right" wrapText="1"/>
    </xf>
    <xf numFmtId="43" fontId="37" fillId="0" borderId="36" xfId="10" applyFont="1" applyBorder="1" applyAlignment="1">
      <alignment vertical="center"/>
    </xf>
    <xf numFmtId="43" fontId="5" fillId="0" borderId="0" xfId="0" applyNumberFormat="1" applyFont="1"/>
    <xf numFmtId="43" fontId="0" fillId="0" borderId="0" xfId="10" applyFont="1"/>
    <xf numFmtId="0" fontId="17" fillId="3" borderId="8" xfId="2" applyFont="1" applyFill="1" applyBorder="1" applyAlignment="1">
      <alignment horizontal="center" vertical="center"/>
    </xf>
    <xf numFmtId="0" fontId="17" fillId="3" borderId="9" xfId="2" applyFont="1" applyFill="1" applyBorder="1" applyAlignment="1">
      <alignment horizontal="center" vertical="center"/>
    </xf>
    <xf numFmtId="0" fontId="17" fillId="3" borderId="0" xfId="2" applyFont="1" applyFill="1" applyAlignment="1">
      <alignment horizontal="center" vertical="center"/>
    </xf>
    <xf numFmtId="0" fontId="25" fillId="4" borderId="0" xfId="2" applyFont="1" applyFill="1" applyAlignment="1">
      <alignment horizontal="left" vertical="center"/>
    </xf>
    <xf numFmtId="0" fontId="0" fillId="0" borderId="61" xfId="0" applyBorder="1" applyAlignment="1">
      <alignment wrapText="1"/>
    </xf>
    <xf numFmtId="0" fontId="0" fillId="0" borderId="49" xfId="0" applyBorder="1" applyAlignment="1">
      <alignment wrapText="1"/>
    </xf>
    <xf numFmtId="0" fontId="19" fillId="0" borderId="23" xfId="0" applyFont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0" fontId="43" fillId="4" borderId="43" xfId="0" applyFont="1" applyFill="1" applyBorder="1" applyAlignment="1">
      <alignment horizontal="center" wrapText="1"/>
    </xf>
    <xf numFmtId="0" fontId="43" fillId="4" borderId="44" xfId="0" applyFont="1" applyFill="1" applyBorder="1" applyAlignment="1">
      <alignment horizontal="center" wrapText="1"/>
    </xf>
    <xf numFmtId="0" fontId="43" fillId="4" borderId="45" xfId="0" applyFont="1" applyFill="1" applyBorder="1" applyAlignment="1">
      <alignment horizontal="center" wrapText="1"/>
    </xf>
    <xf numFmtId="0" fontId="44" fillId="9" borderId="47" xfId="0" applyFont="1" applyFill="1" applyBorder="1" applyAlignment="1">
      <alignment wrapText="1"/>
    </xf>
    <xf numFmtId="0" fontId="44" fillId="9" borderId="48" xfId="0" applyFont="1" applyFill="1" applyBorder="1" applyAlignment="1">
      <alignment wrapText="1"/>
    </xf>
    <xf numFmtId="0" fontId="44" fillId="9" borderId="23" xfId="0" applyFont="1" applyFill="1" applyBorder="1" applyAlignment="1">
      <alignment wrapText="1"/>
    </xf>
    <xf numFmtId="0" fontId="44" fillId="9" borderId="51" xfId="0" applyFont="1" applyFill="1" applyBorder="1" applyAlignment="1">
      <alignment wrapText="1"/>
    </xf>
    <xf numFmtId="0" fontId="44" fillId="9" borderId="53" xfId="0" applyFont="1" applyFill="1" applyBorder="1" applyAlignment="1">
      <alignment wrapText="1"/>
    </xf>
    <xf numFmtId="0" fontId="44" fillId="9" borderId="54" xfId="0" applyFont="1" applyFill="1" applyBorder="1" applyAlignment="1">
      <alignment wrapText="1"/>
    </xf>
  </cellXfs>
  <cellStyles count="11">
    <cellStyle name="Comma" xfId="10" builtinId="3"/>
    <cellStyle name="Comma 2" xfId="8" xr:uid="{00000000-0005-0000-0000-000035000000}"/>
    <cellStyle name="Currency" xfId="1" builtinId="4"/>
    <cellStyle name="Currency 2" xfId="3" xr:uid="{00000000-0005-0000-0000-000001000000}"/>
    <cellStyle name="Currency 3" xfId="9" xr:uid="{00000000-0005-0000-0000-000036000000}"/>
    <cellStyle name="Hyperlink 2" xfId="7" xr:uid="{00000000-0005-0000-0000-000037000000}"/>
    <cellStyle name="Normal" xfId="0" builtinId="0"/>
    <cellStyle name="Normal 2" xfId="2" xr:uid="{00000000-0005-0000-0000-000004000000}"/>
    <cellStyle name="Normal 3" xfId="4" xr:uid="{00000000-0005-0000-0000-000005000000}"/>
    <cellStyle name="Normal 4" xfId="5" xr:uid="{00000000-0005-0000-0000-000034000000}"/>
    <cellStyle name="Normal 5" xfId="6" xr:uid="{00000000-0005-0000-0000-000038000000}"/>
  </cellStyles>
  <dxfs count="8">
    <dxf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</dxf>
    <dxf>
      <numFmt numFmtId="12" formatCode="&quot;$&quot;#,##0.00_);[Red]\(&quot;$&quot;#,##0.00\)"/>
    </dxf>
    <dxf>
      <border outline="0">
        <top style="medium">
          <color rgb="FFCCCCCC"/>
        </top>
        <bottom style="medium">
          <color rgb="FFCCCCCC"/>
        </bottom>
      </border>
    </dxf>
    <dxf>
      <border outline="0">
        <bottom style="medium">
          <color rgb="FFCC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E93CB6-9C1C-4F1B-8802-98EA6D8FF334}" name="Table1" displayName="Table1" ref="A21:F47" totalsRowCount="1" headerRowDxfId="7" headerRowBorderDxfId="6" tableBorderDxfId="5">
  <autoFilter ref="A21:F46" xr:uid="{F2E93CB6-9C1C-4F1B-8802-98EA6D8FF334}"/>
  <tableColumns count="6">
    <tableColumn id="1" xr3:uid="{C6199016-D253-467C-9A53-32650F13CB6D}" name="Expenses &amp; Revenue"/>
    <tableColumn id="2" xr3:uid="{997724B0-20B9-488A-92D7-8213D0822C69}" name="Budgeted" totalsRowFunction="custom" totalsRowDxfId="4">
      <totalsRowFormula>B42/9</totalsRowFormula>
    </tableColumn>
    <tableColumn id="3" xr3:uid="{C2447E8A-49B2-45CB-89AB-28DAA9C35ADF}" name="Acutal" totalsRowDxfId="3" dataCellStyle="Comma">
      <calculatedColumnFormula>'Ice Payment Tracking'!E40</calculatedColumnFormula>
    </tableColumn>
    <tableColumn id="4" xr3:uid="{47DA8BEC-75AB-4ADE-A6BF-4F770D8F965C}" name="Difference" dataDxfId="2">
      <calculatedColumnFormula>Table1[[#This Row],[Budgeted]]-Table1[[#This Row],[Acutal]]</calculatedColumnFormula>
    </tableColumn>
    <tableColumn id="5" xr3:uid="{A50A184F-3C6A-43BB-B553-CB847B8B2B73}" name="Column1" dataDxfId="1"/>
    <tableColumn id="6" xr3:uid="{B870573B-7924-4305-8A90-39D6DE65B0C7}" name="Column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0087-1F85-4E97-8903-6B9F9546EC29}">
  <dimension ref="A1:I39"/>
  <sheetViews>
    <sheetView workbookViewId="0">
      <selection activeCell="A15" sqref="A1:XFD1048576"/>
    </sheetView>
  </sheetViews>
  <sheetFormatPr defaultColWidth="9.109375" defaultRowHeight="14.4" x14ac:dyDescent="0.25"/>
  <cols>
    <col min="1" max="1" width="41.44140625" style="18" customWidth="1"/>
    <col min="2" max="3" width="20.44140625" style="28" customWidth="1"/>
    <col min="4" max="4" width="15.5546875" style="18" customWidth="1"/>
    <col min="5" max="5" width="12.44140625" style="18" bestFit="1" customWidth="1"/>
    <col min="6" max="6" width="10.109375" style="18" bestFit="1" customWidth="1"/>
    <col min="7" max="16384" width="9.109375" style="18"/>
  </cols>
  <sheetData>
    <row r="1" spans="1:9" ht="23.4" x14ac:dyDescent="0.25">
      <c r="A1" s="26" t="s">
        <v>31</v>
      </c>
      <c r="B1" s="27" t="s">
        <v>32</v>
      </c>
    </row>
    <row r="2" spans="1:9" ht="31.2" x14ac:dyDescent="0.25">
      <c r="A2" s="29" t="s">
        <v>0</v>
      </c>
      <c r="B2" s="30" t="s">
        <v>33</v>
      </c>
      <c r="C2" s="30" t="s">
        <v>34</v>
      </c>
      <c r="D2" s="31" t="s">
        <v>19</v>
      </c>
    </row>
    <row r="3" spans="1:9" ht="70.8" x14ac:dyDescent="0.25">
      <c r="A3" s="32" t="s">
        <v>35</v>
      </c>
      <c r="B3" s="33">
        <v>37537.5</v>
      </c>
      <c r="C3" s="33">
        <v>32062.5</v>
      </c>
      <c r="D3" s="33">
        <f>B3-C3</f>
        <v>5475</v>
      </c>
    </row>
    <row r="4" spans="1:9" x14ac:dyDescent="0.25">
      <c r="A4" s="34" t="s">
        <v>36</v>
      </c>
      <c r="B4" s="33">
        <v>1500</v>
      </c>
      <c r="C4" s="33">
        <v>1500</v>
      </c>
      <c r="D4" s="33">
        <f t="shared" ref="D4:D10" si="0">B4-C4</f>
        <v>0</v>
      </c>
    </row>
    <row r="5" spans="1:9" x14ac:dyDescent="0.25">
      <c r="A5" s="34" t="s">
        <v>37</v>
      </c>
      <c r="B5" s="33">
        <v>0</v>
      </c>
      <c r="C5" s="33">
        <f>'Ice Payment Tracking'!Q41</f>
        <v>0</v>
      </c>
      <c r="D5" s="33">
        <f t="shared" si="0"/>
        <v>0</v>
      </c>
    </row>
    <row r="6" spans="1:9" x14ac:dyDescent="0.25">
      <c r="A6" s="35" t="s">
        <v>18</v>
      </c>
      <c r="B6" s="33">
        <v>1125</v>
      </c>
      <c r="C6" s="36">
        <f>'Ice Payment Tracking'!H41+'Ice Payment Tracking'!K41</f>
        <v>0</v>
      </c>
      <c r="D6" s="33">
        <f t="shared" si="0"/>
        <v>1125</v>
      </c>
      <c r="G6" s="37"/>
    </row>
    <row r="7" spans="1:9" x14ac:dyDescent="0.25">
      <c r="A7" s="35" t="s">
        <v>38</v>
      </c>
      <c r="B7" s="33">
        <v>1000</v>
      </c>
      <c r="C7" s="33">
        <v>1000</v>
      </c>
      <c r="D7" s="33">
        <f t="shared" si="0"/>
        <v>0</v>
      </c>
    </row>
    <row r="8" spans="1:9" ht="28.8" x14ac:dyDescent="0.25">
      <c r="A8" s="35" t="s">
        <v>39</v>
      </c>
      <c r="B8" s="33">
        <v>121.41</v>
      </c>
      <c r="C8" s="33">
        <v>121.41</v>
      </c>
      <c r="D8" s="33">
        <f t="shared" si="0"/>
        <v>0</v>
      </c>
      <c r="I8" s="37"/>
    </row>
    <row r="9" spans="1:9" x14ac:dyDescent="0.25">
      <c r="A9" s="35" t="s">
        <v>40</v>
      </c>
      <c r="B9" s="33">
        <v>125</v>
      </c>
      <c r="C9" s="33">
        <v>125</v>
      </c>
      <c r="D9" s="33">
        <f t="shared" si="0"/>
        <v>0</v>
      </c>
    </row>
    <row r="10" spans="1:9" ht="29.4" thickBot="1" x14ac:dyDescent="0.3">
      <c r="A10" s="38" t="s">
        <v>41</v>
      </c>
      <c r="B10" s="39">
        <v>825</v>
      </c>
      <c r="C10" s="39">
        <v>825</v>
      </c>
      <c r="D10" s="39">
        <f t="shared" si="0"/>
        <v>0</v>
      </c>
    </row>
    <row r="11" spans="1:9" ht="15" thickTop="1" x14ac:dyDescent="0.25">
      <c r="A11" s="40" t="s">
        <v>1</v>
      </c>
      <c r="B11" s="41">
        <f>SUM(B3:B10)</f>
        <v>42233.91</v>
      </c>
      <c r="C11" s="42">
        <f>SUM(C3:C10)</f>
        <v>35633.910000000003</v>
      </c>
      <c r="D11" s="41">
        <f>SUM(D3:D10)</f>
        <v>6600</v>
      </c>
    </row>
    <row r="12" spans="1:9" x14ac:dyDescent="0.25">
      <c r="A12" s="34" t="s">
        <v>42</v>
      </c>
      <c r="B12" s="43">
        <v>14</v>
      </c>
      <c r="C12" s="44"/>
      <c r="D12" s="37"/>
    </row>
    <row r="13" spans="1:9" x14ac:dyDescent="0.25">
      <c r="A13" s="34" t="s">
        <v>43</v>
      </c>
      <c r="B13" s="33">
        <f>B11/B12</f>
        <v>3016.7078571428574</v>
      </c>
      <c r="E13" s="28"/>
      <c r="F13" s="28"/>
    </row>
    <row r="14" spans="1:9" ht="15" thickBot="1" x14ac:dyDescent="0.3">
      <c r="A14" s="45" t="s">
        <v>44</v>
      </c>
      <c r="B14" s="46" t="s">
        <v>45</v>
      </c>
      <c r="E14" s="28"/>
      <c r="F14" s="28"/>
    </row>
    <row r="15" spans="1:9" ht="15" thickTop="1" x14ac:dyDescent="0.25">
      <c r="A15" s="47"/>
      <c r="B15" s="48"/>
      <c r="D15" s="37"/>
      <c r="E15" s="28"/>
    </row>
    <row r="16" spans="1:9" x14ac:dyDescent="0.25">
      <c r="A16" s="34" t="s">
        <v>46</v>
      </c>
      <c r="B16" s="36" t="s">
        <v>30</v>
      </c>
      <c r="C16" s="49" t="s">
        <v>30</v>
      </c>
      <c r="E16" s="50"/>
    </row>
    <row r="17" spans="1:3" x14ac:dyDescent="0.25">
      <c r="A17" s="34" t="s">
        <v>20</v>
      </c>
      <c r="B17" s="33">
        <v>5420</v>
      </c>
    </row>
    <row r="18" spans="1:3" ht="28.8" x14ac:dyDescent="0.25">
      <c r="A18" s="35" t="s">
        <v>47</v>
      </c>
      <c r="B18" s="33">
        <f>B17/15</f>
        <v>361.33333333333331</v>
      </c>
    </row>
    <row r="19" spans="1:3" x14ac:dyDescent="0.25">
      <c r="A19" s="34" t="s">
        <v>48</v>
      </c>
      <c r="B19" s="33">
        <f>B13-B18</f>
        <v>2655.3745238095239</v>
      </c>
    </row>
    <row r="20" spans="1:3" x14ac:dyDescent="0.25">
      <c r="A20" s="34" t="s">
        <v>44</v>
      </c>
      <c r="B20" s="36" t="s">
        <v>49</v>
      </c>
    </row>
    <row r="21" spans="1:3" x14ac:dyDescent="0.25">
      <c r="A21" s="37"/>
    </row>
    <row r="22" spans="1:3" ht="15.6" x14ac:dyDescent="0.25">
      <c r="A22" s="262" t="s">
        <v>50</v>
      </c>
      <c r="B22" s="263"/>
      <c r="C22" s="44"/>
    </row>
    <row r="23" spans="1:3" s="11" customFormat="1" x14ac:dyDescent="0.25">
      <c r="A23" s="51" t="s">
        <v>51</v>
      </c>
      <c r="B23" s="52">
        <v>500</v>
      </c>
    </row>
    <row r="24" spans="1:3" s="11" customFormat="1" x14ac:dyDescent="0.25">
      <c r="A24" s="53" t="s">
        <v>52</v>
      </c>
      <c r="B24" s="52">
        <v>400</v>
      </c>
    </row>
    <row r="25" spans="1:3" s="11" customFormat="1" x14ac:dyDescent="0.25">
      <c r="A25" s="53" t="s">
        <v>53</v>
      </c>
      <c r="B25" s="52">
        <v>400</v>
      </c>
    </row>
    <row r="26" spans="1:3" s="11" customFormat="1" x14ac:dyDescent="0.25">
      <c r="A26" s="54" t="s">
        <v>54</v>
      </c>
      <c r="B26" s="52">
        <v>400</v>
      </c>
    </row>
    <row r="27" spans="1:3" s="11" customFormat="1" x14ac:dyDescent="0.25">
      <c r="A27" s="53" t="s">
        <v>55</v>
      </c>
      <c r="B27" s="52">
        <v>400</v>
      </c>
    </row>
    <row r="28" spans="1:3" s="11" customFormat="1" x14ac:dyDescent="0.25">
      <c r="A28" s="53" t="s">
        <v>56</v>
      </c>
      <c r="B28" s="52">
        <v>350</v>
      </c>
    </row>
    <row r="29" spans="1:3" s="11" customFormat="1" ht="15" thickBot="1" x14ac:dyDescent="0.3">
      <c r="A29" s="55" t="s">
        <v>57</v>
      </c>
      <c r="B29" s="56">
        <v>500</v>
      </c>
    </row>
    <row r="30" spans="1:3" s="11" customFormat="1" ht="15" thickTop="1" x14ac:dyDescent="0.3">
      <c r="A30" s="57" t="s">
        <v>58</v>
      </c>
      <c r="B30" s="58">
        <f>SUM(B23:B29)</f>
        <v>2950</v>
      </c>
    </row>
    <row r="31" spans="1:3" s="11" customFormat="1" x14ac:dyDescent="0.25">
      <c r="A31" s="59" t="s">
        <v>59</v>
      </c>
      <c r="B31" s="53">
        <v>41300</v>
      </c>
    </row>
    <row r="32" spans="1:3" ht="15" thickBot="1" x14ac:dyDescent="0.3">
      <c r="A32" s="46" t="s">
        <v>60</v>
      </c>
      <c r="B32" s="60">
        <v>-39503.910000000003</v>
      </c>
      <c r="C32" s="18"/>
    </row>
    <row r="33" spans="1:3" ht="15" thickTop="1" x14ac:dyDescent="0.25">
      <c r="A33" s="61" t="s">
        <v>61</v>
      </c>
      <c r="B33" s="62">
        <f>SUM(B31:B32)</f>
        <v>1796.0899999999965</v>
      </c>
      <c r="C33" s="18"/>
    </row>
    <row r="34" spans="1:3" x14ac:dyDescent="0.25">
      <c r="A34" s="28"/>
      <c r="B34" s="18"/>
      <c r="C34" s="18"/>
    </row>
    <row r="35" spans="1:3" ht="15.6" x14ac:dyDescent="0.25">
      <c r="A35" s="264" t="s">
        <v>62</v>
      </c>
      <c r="B35" s="264"/>
    </row>
    <row r="36" spans="1:3" x14ac:dyDescent="0.25">
      <c r="A36" s="53" t="s">
        <v>63</v>
      </c>
      <c r="B36" s="63">
        <v>1796.09</v>
      </c>
    </row>
    <row r="37" spans="1:3" x14ac:dyDescent="0.25">
      <c r="A37" s="37" t="s">
        <v>64</v>
      </c>
      <c r="B37" s="28">
        <v>128.29</v>
      </c>
    </row>
    <row r="38" spans="1:3" x14ac:dyDescent="0.25">
      <c r="A38" s="37" t="s">
        <v>65</v>
      </c>
      <c r="B38" s="28">
        <v>1282.9000000000001</v>
      </c>
    </row>
    <row r="39" spans="1:3" x14ac:dyDescent="0.25">
      <c r="A39" s="37" t="s">
        <v>66</v>
      </c>
      <c r="B39" s="28">
        <v>513.19000000000005</v>
      </c>
    </row>
  </sheetData>
  <mergeCells count="2">
    <mergeCell ref="A22:B22"/>
    <mergeCell ref="A35:B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9"/>
  <sheetViews>
    <sheetView topLeftCell="A9" zoomScale="85" zoomScaleNormal="85" workbookViewId="0">
      <selection activeCell="B13" sqref="B13"/>
    </sheetView>
  </sheetViews>
  <sheetFormatPr defaultColWidth="9.109375" defaultRowHeight="14.4" x14ac:dyDescent="0.25"/>
  <cols>
    <col min="1" max="1" width="41.44140625" style="18" customWidth="1"/>
    <col min="2" max="3" width="20.44140625" style="28" customWidth="1"/>
    <col min="4" max="4" width="15.5546875" style="18" customWidth="1"/>
    <col min="5" max="5" width="12.44140625" style="18" bestFit="1" customWidth="1"/>
    <col min="6" max="6" width="10.109375" style="18" bestFit="1" customWidth="1"/>
    <col min="7" max="16384" width="9.109375" style="18"/>
  </cols>
  <sheetData>
    <row r="1" spans="1:9" ht="23.4" x14ac:dyDescent="0.25">
      <c r="A1" s="265" t="s">
        <v>70</v>
      </c>
      <c r="B1" s="265"/>
      <c r="C1" s="67" t="s">
        <v>71</v>
      </c>
      <c r="D1" s="66"/>
    </row>
    <row r="2" spans="1:9" ht="31.2" x14ac:dyDescent="0.25">
      <c r="A2" s="29" t="s">
        <v>0</v>
      </c>
      <c r="B2" s="30" t="s">
        <v>33</v>
      </c>
      <c r="C2" s="30" t="s">
        <v>34</v>
      </c>
      <c r="D2" s="31" t="s">
        <v>19</v>
      </c>
    </row>
    <row r="3" spans="1:9" ht="70.8" x14ac:dyDescent="0.25">
      <c r="A3" s="32" t="s">
        <v>35</v>
      </c>
      <c r="B3" s="33">
        <v>0</v>
      </c>
      <c r="C3" s="33">
        <v>0</v>
      </c>
      <c r="D3" s="33">
        <v>0</v>
      </c>
    </row>
    <row r="4" spans="1:9" x14ac:dyDescent="0.25">
      <c r="A4" s="34" t="s">
        <v>36</v>
      </c>
      <c r="B4" s="33">
        <v>0</v>
      </c>
      <c r="C4" s="33">
        <v>0</v>
      </c>
      <c r="D4" s="33">
        <v>0</v>
      </c>
    </row>
    <row r="5" spans="1:9" x14ac:dyDescent="0.25">
      <c r="A5" s="34" t="s">
        <v>37</v>
      </c>
      <c r="B5" s="33">
        <v>0</v>
      </c>
      <c r="C5" s="33">
        <f>'Ice Payment Tracking'!Q41</f>
        <v>0</v>
      </c>
      <c r="D5" s="33">
        <f t="shared" ref="D5:D10" si="0">B5-C5</f>
        <v>0</v>
      </c>
    </row>
    <row r="6" spans="1:9" x14ac:dyDescent="0.25">
      <c r="A6" s="35" t="s">
        <v>18</v>
      </c>
      <c r="B6" s="33">
        <v>0</v>
      </c>
      <c r="C6" s="36">
        <f>'Ice Payment Tracking'!H41+'Ice Payment Tracking'!K41</f>
        <v>0</v>
      </c>
      <c r="D6" s="33">
        <f t="shared" si="0"/>
        <v>0</v>
      </c>
      <c r="G6" s="37"/>
    </row>
    <row r="7" spans="1:9" x14ac:dyDescent="0.25">
      <c r="A7" s="35" t="s">
        <v>38</v>
      </c>
      <c r="B7" s="33">
        <v>0</v>
      </c>
      <c r="C7" s="33">
        <v>0</v>
      </c>
      <c r="D7" s="33">
        <f t="shared" si="0"/>
        <v>0</v>
      </c>
    </row>
    <row r="8" spans="1:9" ht="28.8" x14ac:dyDescent="0.25">
      <c r="A8" s="35" t="s">
        <v>39</v>
      </c>
      <c r="B8" s="33">
        <v>0</v>
      </c>
      <c r="C8" s="33">
        <v>0</v>
      </c>
      <c r="D8" s="33">
        <f t="shared" si="0"/>
        <v>0</v>
      </c>
      <c r="I8" s="37"/>
    </row>
    <row r="9" spans="1:9" x14ac:dyDescent="0.25">
      <c r="A9" s="35" t="s">
        <v>40</v>
      </c>
      <c r="B9" s="33">
        <v>0</v>
      </c>
      <c r="C9" s="33">
        <v>0</v>
      </c>
      <c r="D9" s="33">
        <f t="shared" si="0"/>
        <v>0</v>
      </c>
    </row>
    <row r="10" spans="1:9" ht="29.4" thickBot="1" x14ac:dyDescent="0.3">
      <c r="A10" s="38" t="s">
        <v>41</v>
      </c>
      <c r="B10" s="39">
        <v>0</v>
      </c>
      <c r="C10" s="39">
        <v>0</v>
      </c>
      <c r="D10" s="39">
        <f t="shared" si="0"/>
        <v>0</v>
      </c>
    </row>
    <row r="11" spans="1:9" ht="15" thickTop="1" x14ac:dyDescent="0.25">
      <c r="A11" s="40" t="s">
        <v>1</v>
      </c>
      <c r="B11" s="41">
        <f>SUM(B3:B10)</f>
        <v>0</v>
      </c>
      <c r="C11" s="42">
        <f>SUM(C3:C10)</f>
        <v>0</v>
      </c>
      <c r="D11" s="41">
        <f>SUM(D3:D10)</f>
        <v>0</v>
      </c>
    </row>
    <row r="12" spans="1:9" x14ac:dyDescent="0.25">
      <c r="A12" s="34" t="s">
        <v>42</v>
      </c>
      <c r="B12" s="43">
        <v>15</v>
      </c>
      <c r="C12" s="44"/>
      <c r="D12" s="37"/>
    </row>
    <row r="13" spans="1:9" x14ac:dyDescent="0.25">
      <c r="A13" s="34" t="s">
        <v>43</v>
      </c>
      <c r="B13" s="33">
        <f>B11/B12</f>
        <v>0</v>
      </c>
      <c r="E13" s="28"/>
      <c r="F13" s="28"/>
    </row>
    <row r="14" spans="1:9" ht="15" thickBot="1" x14ac:dyDescent="0.3">
      <c r="A14" s="45" t="s">
        <v>44</v>
      </c>
      <c r="B14" s="46" t="s">
        <v>67</v>
      </c>
      <c r="E14" s="28"/>
      <c r="F14" s="28"/>
    </row>
    <row r="15" spans="1:9" ht="15" thickTop="1" x14ac:dyDescent="0.25">
      <c r="A15" s="47"/>
      <c r="B15" s="48"/>
      <c r="D15" s="37"/>
      <c r="E15" s="28"/>
    </row>
    <row r="16" spans="1:9" x14ac:dyDescent="0.25">
      <c r="A16" s="34" t="s">
        <v>46</v>
      </c>
      <c r="B16" s="36" t="s">
        <v>30</v>
      </c>
      <c r="C16" s="49" t="s">
        <v>30</v>
      </c>
      <c r="E16" s="50"/>
    </row>
    <row r="17" spans="1:3" x14ac:dyDescent="0.25">
      <c r="A17" s="34" t="s">
        <v>20</v>
      </c>
      <c r="B17" s="33">
        <v>0</v>
      </c>
    </row>
    <row r="18" spans="1:3" ht="28.8" x14ac:dyDescent="0.25">
      <c r="A18" s="35" t="s">
        <v>47</v>
      </c>
      <c r="B18" s="33">
        <f>B17/15</f>
        <v>0</v>
      </c>
    </row>
    <row r="19" spans="1:3" x14ac:dyDescent="0.25">
      <c r="A19" s="34" t="s">
        <v>48</v>
      </c>
      <c r="B19" s="33">
        <f>B13-B18</f>
        <v>0</v>
      </c>
    </row>
    <row r="20" spans="1:3" x14ac:dyDescent="0.25">
      <c r="A20" s="34" t="s">
        <v>44</v>
      </c>
      <c r="B20" s="36" t="s">
        <v>67</v>
      </c>
    </row>
    <row r="21" spans="1:3" x14ac:dyDescent="0.25">
      <c r="A21" s="37"/>
    </row>
    <row r="22" spans="1:3" ht="15.6" x14ac:dyDescent="0.25">
      <c r="A22" s="262" t="s">
        <v>50</v>
      </c>
      <c r="B22" s="263"/>
      <c r="C22" s="44"/>
    </row>
    <row r="23" spans="1:3" s="11" customFormat="1" x14ac:dyDescent="0.25">
      <c r="A23" s="51" t="s">
        <v>51</v>
      </c>
      <c r="B23" s="52">
        <v>0</v>
      </c>
    </row>
    <row r="24" spans="1:3" s="11" customFormat="1" x14ac:dyDescent="0.25">
      <c r="A24" s="53" t="s">
        <v>52</v>
      </c>
      <c r="B24" s="52">
        <v>0</v>
      </c>
    </row>
    <row r="25" spans="1:3" s="11" customFormat="1" x14ac:dyDescent="0.25">
      <c r="A25" s="53" t="s">
        <v>53</v>
      </c>
      <c r="B25" s="52">
        <v>0</v>
      </c>
    </row>
    <row r="26" spans="1:3" s="11" customFormat="1" x14ac:dyDescent="0.25">
      <c r="A26" s="54" t="s">
        <v>54</v>
      </c>
      <c r="B26" s="52">
        <v>0</v>
      </c>
    </row>
    <row r="27" spans="1:3" s="11" customFormat="1" x14ac:dyDescent="0.25">
      <c r="A27" s="53" t="s">
        <v>55</v>
      </c>
      <c r="B27" s="52">
        <v>0</v>
      </c>
    </row>
    <row r="28" spans="1:3" s="11" customFormat="1" x14ac:dyDescent="0.25">
      <c r="A28" s="53" t="s">
        <v>56</v>
      </c>
      <c r="B28" s="52">
        <v>0</v>
      </c>
    </row>
    <row r="29" spans="1:3" s="11" customFormat="1" ht="15" thickBot="1" x14ac:dyDescent="0.3">
      <c r="A29" s="55" t="s">
        <v>57</v>
      </c>
      <c r="B29" s="56">
        <v>0</v>
      </c>
    </row>
    <row r="30" spans="1:3" s="11" customFormat="1" ht="15" thickTop="1" x14ac:dyDescent="0.3">
      <c r="A30" s="57" t="s">
        <v>58</v>
      </c>
      <c r="B30" s="58">
        <f>SUM(B23:B29)</f>
        <v>0</v>
      </c>
    </row>
    <row r="31" spans="1:3" s="11" customFormat="1" x14ac:dyDescent="0.25">
      <c r="A31" s="59" t="s">
        <v>59</v>
      </c>
      <c r="B31" s="53">
        <v>0</v>
      </c>
    </row>
    <row r="32" spans="1:3" ht="15" thickBot="1" x14ac:dyDescent="0.3">
      <c r="A32" s="64" t="s">
        <v>60</v>
      </c>
      <c r="B32" s="65">
        <v>0</v>
      </c>
      <c r="C32" s="18"/>
    </row>
    <row r="33" spans="1:3" ht="15" thickTop="1" x14ac:dyDescent="0.25">
      <c r="A33" s="61" t="s">
        <v>61</v>
      </c>
      <c r="B33" s="62">
        <f>SUM(B31:B32)</f>
        <v>0</v>
      </c>
      <c r="C33" s="18"/>
    </row>
    <row r="34" spans="1:3" x14ac:dyDescent="0.25">
      <c r="A34" s="28"/>
      <c r="B34" s="18"/>
      <c r="C34" s="18"/>
    </row>
    <row r="35" spans="1:3" ht="15.6" x14ac:dyDescent="0.25">
      <c r="A35" s="264" t="s">
        <v>62</v>
      </c>
      <c r="B35" s="264"/>
    </row>
    <row r="36" spans="1:3" x14ac:dyDescent="0.25">
      <c r="A36" s="53" t="s">
        <v>63</v>
      </c>
      <c r="B36" s="63">
        <v>0</v>
      </c>
    </row>
    <row r="37" spans="1:3" x14ac:dyDescent="0.25">
      <c r="A37" s="37" t="s">
        <v>64</v>
      </c>
      <c r="B37" s="28">
        <v>0</v>
      </c>
    </row>
    <row r="38" spans="1:3" x14ac:dyDescent="0.25">
      <c r="A38" s="37" t="s">
        <v>68</v>
      </c>
      <c r="B38" s="28">
        <v>0</v>
      </c>
    </row>
    <row r="39" spans="1:3" x14ac:dyDescent="0.25">
      <c r="A39" s="37" t="s">
        <v>69</v>
      </c>
      <c r="B39" s="28">
        <v>0</v>
      </c>
    </row>
  </sheetData>
  <mergeCells count="3">
    <mergeCell ref="A22:B22"/>
    <mergeCell ref="A35:B35"/>
    <mergeCell ref="A1:B1"/>
  </mergeCells>
  <pageMargins left="0.7" right="0.7" top="0.75" bottom="0.75" header="0.3" footer="0.3"/>
  <pageSetup orientation="landscape" r:id="rId1"/>
  <colBreaks count="1" manualBreakCount="1">
    <brk id="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0CD2-4F61-440B-8A5A-F298C70E82DE}">
  <dimension ref="A1:L47"/>
  <sheetViews>
    <sheetView topLeftCell="A12" workbookViewId="0">
      <selection activeCell="G23" sqref="G23"/>
    </sheetView>
  </sheetViews>
  <sheetFormatPr defaultColWidth="8.77734375" defaultRowHeight="13.2" x14ac:dyDescent="0.25"/>
  <cols>
    <col min="1" max="1" width="46.109375" customWidth="1"/>
    <col min="2" max="2" width="19" customWidth="1"/>
    <col min="3" max="3" width="17.6640625" style="261" customWidth="1"/>
    <col min="4" max="4" width="14" customWidth="1"/>
    <col min="5" max="5" width="13.6640625" customWidth="1"/>
    <col min="6" max="6" width="14.44140625" customWidth="1"/>
    <col min="7" max="7" width="12.33203125" customWidth="1"/>
    <col min="8" max="8" width="10.6640625" customWidth="1"/>
    <col min="9" max="9" width="12" customWidth="1"/>
    <col min="10" max="10" width="29.44140625" customWidth="1"/>
  </cols>
  <sheetData>
    <row r="1" spans="1:12" ht="18.600000000000001" thickBot="1" x14ac:dyDescent="0.4">
      <c r="A1" s="268" t="s">
        <v>155</v>
      </c>
      <c r="B1" s="269"/>
      <c r="C1" s="269"/>
      <c r="D1" s="269"/>
      <c r="E1" s="269"/>
      <c r="F1" s="269"/>
      <c r="G1" s="269"/>
      <c r="H1" s="269"/>
      <c r="I1" s="270"/>
      <c r="J1" s="131"/>
      <c r="K1" s="131"/>
      <c r="L1" s="131"/>
    </row>
    <row r="2" spans="1:12" ht="13.8" thickBot="1" x14ac:dyDescent="0.3">
      <c r="A2" s="132"/>
      <c r="B2" s="132"/>
      <c r="C2" s="133"/>
      <c r="D2" s="132"/>
      <c r="E2" s="132"/>
      <c r="F2" s="132"/>
      <c r="G2" s="132"/>
      <c r="H2" s="132"/>
      <c r="I2" s="132"/>
      <c r="J2" s="131"/>
      <c r="K2" s="131"/>
      <c r="L2" s="131"/>
    </row>
    <row r="3" spans="1:12" ht="16.8" thickTop="1" thickBot="1" x14ac:dyDescent="0.3">
      <c r="A3" s="134"/>
      <c r="B3" s="135" t="s">
        <v>89</v>
      </c>
      <c r="C3" s="136" t="s">
        <v>90</v>
      </c>
      <c r="D3" s="135" t="s">
        <v>91</v>
      </c>
      <c r="E3" s="135" t="s">
        <v>92</v>
      </c>
      <c r="F3" s="135" t="s">
        <v>93</v>
      </c>
      <c r="G3" s="135" t="s">
        <v>94</v>
      </c>
      <c r="H3" s="135" t="s">
        <v>95</v>
      </c>
      <c r="I3" s="137" t="s">
        <v>96</v>
      </c>
      <c r="J3" s="138"/>
      <c r="K3" s="131"/>
      <c r="L3" s="131"/>
    </row>
    <row r="4" spans="1:12" ht="16.2" thickBot="1" x14ac:dyDescent="0.3">
      <c r="A4" s="139" t="s">
        <v>97</v>
      </c>
      <c r="B4" s="140">
        <v>0</v>
      </c>
      <c r="C4" s="141">
        <v>0</v>
      </c>
      <c r="D4" s="140">
        <f t="shared" ref="D4:F4" si="0">C20</f>
        <v>0</v>
      </c>
      <c r="E4" s="140">
        <f t="shared" si="0"/>
        <v>0</v>
      </c>
      <c r="F4" s="140">
        <f t="shared" si="0"/>
        <v>0</v>
      </c>
      <c r="G4" s="140">
        <v>0</v>
      </c>
      <c r="H4" s="140">
        <v>0</v>
      </c>
      <c r="I4" s="142">
        <v>0</v>
      </c>
      <c r="J4" s="138"/>
      <c r="K4" s="131"/>
      <c r="L4" s="131"/>
    </row>
    <row r="5" spans="1:12" ht="16.2" thickBot="1" x14ac:dyDescent="0.3">
      <c r="A5" s="143" t="s">
        <v>98</v>
      </c>
      <c r="B5" s="144">
        <v>0</v>
      </c>
      <c r="C5" s="145">
        <v>0</v>
      </c>
      <c r="D5" s="144">
        <v>0</v>
      </c>
      <c r="E5" s="144">
        <v>0</v>
      </c>
      <c r="F5" s="144">
        <v>0</v>
      </c>
      <c r="G5" s="144">
        <v>0</v>
      </c>
      <c r="H5" s="144">
        <v>0</v>
      </c>
      <c r="I5" s="146">
        <v>0</v>
      </c>
      <c r="J5" s="138"/>
      <c r="K5" s="132"/>
      <c r="L5" s="131"/>
    </row>
    <row r="6" spans="1:12" ht="16.2" thickBot="1" x14ac:dyDescent="0.35">
      <c r="A6" s="139" t="s">
        <v>99</v>
      </c>
      <c r="B6" s="147">
        <v>0</v>
      </c>
      <c r="C6" s="148">
        <v>0</v>
      </c>
      <c r="D6" s="147">
        <v>0</v>
      </c>
      <c r="E6" s="147">
        <v>0</v>
      </c>
      <c r="F6" s="147">
        <v>0</v>
      </c>
      <c r="G6" s="147">
        <v>0</v>
      </c>
      <c r="H6" s="147">
        <v>0</v>
      </c>
      <c r="I6" s="149">
        <v>0</v>
      </c>
      <c r="J6" s="150" t="s">
        <v>100</v>
      </c>
      <c r="K6" s="151">
        <v>335</v>
      </c>
      <c r="L6" s="131"/>
    </row>
    <row r="7" spans="1:12" ht="16.2" thickBot="1" x14ac:dyDescent="0.35">
      <c r="A7" s="143" t="s">
        <v>101</v>
      </c>
      <c r="B7" s="144">
        <f>B6*K6</f>
        <v>0</v>
      </c>
      <c r="C7" s="145">
        <v>0</v>
      </c>
      <c r="D7" s="144">
        <v>0</v>
      </c>
      <c r="E7" s="144">
        <v>0</v>
      </c>
      <c r="F7" s="144">
        <v>0</v>
      </c>
      <c r="G7" s="144">
        <v>0</v>
      </c>
      <c r="H7" s="144">
        <v>0</v>
      </c>
      <c r="I7" s="146">
        <v>0</v>
      </c>
      <c r="J7" s="152"/>
      <c r="K7" s="131"/>
      <c r="L7" s="131"/>
    </row>
    <row r="8" spans="1:12" ht="16.2" thickBot="1" x14ac:dyDescent="0.35">
      <c r="A8" s="139" t="s">
        <v>102</v>
      </c>
      <c r="B8" s="153" t="s">
        <v>103</v>
      </c>
      <c r="C8" s="141">
        <v>0</v>
      </c>
      <c r="D8" s="153">
        <v>0</v>
      </c>
      <c r="E8" s="153">
        <v>0</v>
      </c>
      <c r="F8" s="153">
        <v>0</v>
      </c>
      <c r="G8" s="153">
        <v>0</v>
      </c>
      <c r="H8" s="153">
        <v>0</v>
      </c>
      <c r="I8" s="154">
        <v>0</v>
      </c>
      <c r="J8" s="152"/>
      <c r="K8" s="132"/>
      <c r="L8" s="131"/>
    </row>
    <row r="9" spans="1:12" ht="16.2" thickBot="1" x14ac:dyDescent="0.35">
      <c r="A9" s="143" t="s">
        <v>104</v>
      </c>
      <c r="B9" s="155" t="s">
        <v>103</v>
      </c>
      <c r="C9" s="145">
        <v>0</v>
      </c>
      <c r="D9" s="145">
        <v>0</v>
      </c>
      <c r="E9" s="145">
        <v>0</v>
      </c>
      <c r="F9" s="145" t="s">
        <v>30</v>
      </c>
      <c r="G9" s="145" t="s">
        <v>30</v>
      </c>
      <c r="H9" s="145" t="s">
        <v>30</v>
      </c>
      <c r="I9" s="145">
        <f t="shared" ref="I9" si="1">I8*$K$11</f>
        <v>0</v>
      </c>
      <c r="J9" s="150" t="s">
        <v>105</v>
      </c>
      <c r="K9" s="156">
        <v>14</v>
      </c>
      <c r="L9" s="131"/>
    </row>
    <row r="10" spans="1:12" ht="16.2" thickBot="1" x14ac:dyDescent="0.3">
      <c r="A10" s="139" t="s">
        <v>106</v>
      </c>
      <c r="B10" s="157">
        <v>0</v>
      </c>
      <c r="C10" s="141">
        <v>0</v>
      </c>
      <c r="D10" s="140">
        <v>0</v>
      </c>
      <c r="E10" s="140" t="s">
        <v>103</v>
      </c>
      <c r="F10" s="140" t="s">
        <v>103</v>
      </c>
      <c r="G10" s="158" t="s">
        <v>103</v>
      </c>
      <c r="H10" s="140" t="s">
        <v>103</v>
      </c>
      <c r="I10" s="142" t="s">
        <v>30</v>
      </c>
      <c r="J10" s="138"/>
      <c r="K10" s="132"/>
      <c r="L10" s="131"/>
    </row>
    <row r="11" spans="1:12" ht="16.2" thickBot="1" x14ac:dyDescent="0.35">
      <c r="A11" s="139" t="s">
        <v>107</v>
      </c>
      <c r="B11" s="140"/>
      <c r="C11" s="141">
        <v>0</v>
      </c>
      <c r="D11" s="158">
        <v>0</v>
      </c>
      <c r="E11" s="140" t="s">
        <v>30</v>
      </c>
      <c r="F11" s="140"/>
      <c r="G11" s="140"/>
      <c r="H11" s="140" t="s">
        <v>30</v>
      </c>
      <c r="I11" s="142" t="s">
        <v>103</v>
      </c>
      <c r="J11" s="150" t="s">
        <v>108</v>
      </c>
      <c r="K11" s="159">
        <v>140</v>
      </c>
      <c r="L11" s="131"/>
    </row>
    <row r="12" spans="1:12" ht="16.2" thickBot="1" x14ac:dyDescent="0.3">
      <c r="A12" s="139" t="s">
        <v>109</v>
      </c>
      <c r="B12" s="140"/>
      <c r="C12" s="160">
        <v>0</v>
      </c>
      <c r="D12" s="158" t="s">
        <v>103</v>
      </c>
      <c r="E12" s="140" t="s">
        <v>103</v>
      </c>
      <c r="F12" s="140" t="s">
        <v>103</v>
      </c>
      <c r="G12" s="140" t="s">
        <v>103</v>
      </c>
      <c r="H12" s="140" t="s">
        <v>103</v>
      </c>
      <c r="I12" s="142" t="s">
        <v>103</v>
      </c>
      <c r="J12" s="138"/>
      <c r="K12" s="161"/>
      <c r="L12" s="131"/>
    </row>
    <row r="13" spans="1:12" ht="16.2" thickBot="1" x14ac:dyDescent="0.35">
      <c r="A13" s="139" t="s">
        <v>110</v>
      </c>
      <c r="B13" s="140" t="s">
        <v>103</v>
      </c>
      <c r="C13" s="141">
        <v>0</v>
      </c>
      <c r="D13" s="158" t="s">
        <v>103</v>
      </c>
      <c r="E13" s="140" t="s">
        <v>103</v>
      </c>
      <c r="F13" s="140" t="s">
        <v>103</v>
      </c>
      <c r="G13" s="140" t="s">
        <v>103</v>
      </c>
      <c r="H13" s="140" t="s">
        <v>103</v>
      </c>
      <c r="I13" s="142" t="s">
        <v>103</v>
      </c>
      <c r="J13" s="162"/>
      <c r="K13" s="163"/>
      <c r="L13" s="164"/>
    </row>
    <row r="14" spans="1:12" ht="16.2" thickBot="1" x14ac:dyDescent="0.35">
      <c r="A14" s="139" t="s">
        <v>111</v>
      </c>
      <c r="B14" s="140" t="s">
        <v>103</v>
      </c>
      <c r="C14" s="141">
        <v>0</v>
      </c>
      <c r="D14" s="158" t="s">
        <v>103</v>
      </c>
      <c r="E14" s="140" t="s">
        <v>103</v>
      </c>
      <c r="F14" s="140" t="s">
        <v>103</v>
      </c>
      <c r="G14" s="140" t="s">
        <v>103</v>
      </c>
      <c r="H14" s="140" t="s">
        <v>103</v>
      </c>
      <c r="I14" s="142" t="s">
        <v>103</v>
      </c>
      <c r="J14" s="162"/>
      <c r="K14" s="165"/>
      <c r="L14" s="166"/>
    </row>
    <row r="15" spans="1:12" ht="16.2" thickBot="1" x14ac:dyDescent="0.35">
      <c r="A15" s="143"/>
      <c r="B15" s="144"/>
      <c r="C15" s="145">
        <v>0</v>
      </c>
      <c r="D15" s="144"/>
      <c r="E15" s="144"/>
      <c r="F15" s="144"/>
      <c r="G15" s="144"/>
      <c r="H15" s="144"/>
      <c r="I15" s="146"/>
      <c r="J15" s="150" t="s">
        <v>112</v>
      </c>
      <c r="K15" s="159">
        <v>100</v>
      </c>
      <c r="L15" s="167"/>
    </row>
    <row r="16" spans="1:12" ht="16.2" thickBot="1" x14ac:dyDescent="0.35">
      <c r="A16" s="139" t="s">
        <v>113</v>
      </c>
      <c r="B16" s="153">
        <v>0</v>
      </c>
      <c r="C16" s="141">
        <v>0</v>
      </c>
      <c r="D16" s="153">
        <v>0</v>
      </c>
      <c r="E16" s="153">
        <v>0</v>
      </c>
      <c r="F16" s="153">
        <v>0</v>
      </c>
      <c r="G16" s="153">
        <v>0</v>
      </c>
      <c r="H16" s="153">
        <v>0</v>
      </c>
      <c r="I16" s="154">
        <v>2</v>
      </c>
      <c r="J16" s="138" t="s">
        <v>114</v>
      </c>
      <c r="K16" s="168">
        <f>SUM(B6:I6)</f>
        <v>0</v>
      </c>
      <c r="L16" s="169" t="s">
        <v>30</v>
      </c>
    </row>
    <row r="17" spans="1:12" ht="16.2" thickBot="1" x14ac:dyDescent="0.35">
      <c r="A17" s="170"/>
      <c r="B17" s="171">
        <v>0</v>
      </c>
      <c r="C17" s="172">
        <v>0</v>
      </c>
      <c r="D17" s="171">
        <v>0</v>
      </c>
      <c r="E17" s="171">
        <v>0</v>
      </c>
      <c r="F17" s="171">
        <v>200</v>
      </c>
      <c r="G17" s="171">
        <v>200</v>
      </c>
      <c r="H17" s="171">
        <v>200</v>
      </c>
      <c r="I17" s="173"/>
      <c r="J17" s="138" t="s">
        <v>115</v>
      </c>
      <c r="K17" s="174">
        <f>K6*K16</f>
        <v>0</v>
      </c>
      <c r="L17" s="131"/>
    </row>
    <row r="18" spans="1:12" ht="16.8" thickTop="1" thickBot="1" x14ac:dyDescent="0.35">
      <c r="A18" s="175" t="s">
        <v>116</v>
      </c>
      <c r="B18" s="158">
        <f>+B7+B10+B17</f>
        <v>0</v>
      </c>
      <c r="C18" s="176">
        <v>0</v>
      </c>
      <c r="D18" s="158">
        <f>D7+D9+D11+D17</f>
        <v>0</v>
      </c>
      <c r="E18" s="158">
        <v>0</v>
      </c>
      <c r="F18" s="158" t="e">
        <f>F7+F9+F17</f>
        <v>#VALUE!</v>
      </c>
      <c r="G18" s="158" t="e">
        <f>G7+G9+G17</f>
        <v>#VALUE!</v>
      </c>
      <c r="H18" s="158" t="e">
        <f>H7+H9+H11+H17</f>
        <v>#VALUE!</v>
      </c>
      <c r="I18" s="177" t="e">
        <f>I7+I10</f>
        <v>#VALUE!</v>
      </c>
      <c r="J18" s="178"/>
      <c r="K18" s="131"/>
      <c r="L18" s="169"/>
    </row>
    <row r="19" spans="1:12" ht="16.2" thickBot="1" x14ac:dyDescent="0.3">
      <c r="A19" s="179" t="s">
        <v>117</v>
      </c>
      <c r="B19" s="180">
        <f>B4+B5</f>
        <v>0</v>
      </c>
      <c r="C19" s="172">
        <f>C4+C5</f>
        <v>0</v>
      </c>
      <c r="D19" s="180">
        <f>D4+D5</f>
        <v>0</v>
      </c>
      <c r="E19" s="180">
        <v>0</v>
      </c>
      <c r="F19" s="180">
        <f t="shared" ref="F19:I19" si="2">F4+F5</f>
        <v>0</v>
      </c>
      <c r="G19" s="180">
        <f t="shared" si="2"/>
        <v>0</v>
      </c>
      <c r="H19" s="180">
        <f t="shared" si="2"/>
        <v>0</v>
      </c>
      <c r="I19" s="181">
        <f t="shared" si="2"/>
        <v>0</v>
      </c>
      <c r="J19" s="138"/>
      <c r="K19" s="131"/>
      <c r="L19" s="131"/>
    </row>
    <row r="20" spans="1:12" ht="16.8" thickTop="1" thickBot="1" x14ac:dyDescent="0.35">
      <c r="A20" s="182" t="s">
        <v>118</v>
      </c>
      <c r="B20" s="183">
        <f>B19-B18</f>
        <v>0</v>
      </c>
      <c r="C20" s="184">
        <f>C19-C18</f>
        <v>0</v>
      </c>
      <c r="D20" s="183">
        <f t="shared" ref="D20:I20" si="3">D19-D18</f>
        <v>0</v>
      </c>
      <c r="E20" s="183">
        <f t="shared" si="3"/>
        <v>0</v>
      </c>
      <c r="F20" s="183" t="e">
        <f t="shared" si="3"/>
        <v>#VALUE!</v>
      </c>
      <c r="G20" s="183" t="e">
        <f t="shared" si="3"/>
        <v>#VALUE!</v>
      </c>
      <c r="H20" s="183" t="e">
        <f t="shared" si="3"/>
        <v>#VALUE!</v>
      </c>
      <c r="I20" s="185" t="e">
        <f t="shared" si="3"/>
        <v>#VALUE!</v>
      </c>
      <c r="J20" s="152"/>
      <c r="K20" s="167"/>
      <c r="L20" s="131"/>
    </row>
    <row r="21" spans="1:12" ht="14.4" thickTop="1" thickBot="1" x14ac:dyDescent="0.3">
      <c r="A21" s="186" t="s">
        <v>119</v>
      </c>
      <c r="B21" s="186" t="s">
        <v>120</v>
      </c>
      <c r="C21" s="187" t="s">
        <v>121</v>
      </c>
      <c r="D21" s="186" t="s">
        <v>122</v>
      </c>
      <c r="E21" s="186" t="s">
        <v>123</v>
      </c>
      <c r="F21" s="186" t="s">
        <v>124</v>
      </c>
      <c r="G21" s="132"/>
      <c r="H21" s="132"/>
      <c r="I21" s="132"/>
      <c r="J21" s="131"/>
      <c r="K21" s="131"/>
      <c r="L21" s="131"/>
    </row>
    <row r="22" spans="1:12" ht="13.8" thickBot="1" x14ac:dyDescent="0.3">
      <c r="A22" s="188" t="s">
        <v>125</v>
      </c>
      <c r="B22" s="189"/>
      <c r="C22" s="190">
        <f>'Ice Payment Tracking'!E40</f>
        <v>0</v>
      </c>
      <c r="D22" s="191">
        <f>Table1[[#This Row],[Budgeted]]-Table1[[#This Row],[Acutal]]</f>
        <v>0</v>
      </c>
      <c r="E22" s="192"/>
      <c r="F22" s="138"/>
      <c r="G22" s="193"/>
      <c r="H22" s="194"/>
      <c r="I22" s="194"/>
      <c r="J22" s="24"/>
      <c r="K22" s="131"/>
      <c r="L22" s="161"/>
    </row>
    <row r="23" spans="1:12" ht="17.399999999999999" thickTop="1" thickBot="1" x14ac:dyDescent="0.4">
      <c r="A23" s="195" t="s">
        <v>126</v>
      </c>
      <c r="B23" s="196">
        <f>SUM(B6:I6)*K6</f>
        <v>0</v>
      </c>
      <c r="C23" s="197">
        <f>'Ice Payment Tracking'!E41</f>
        <v>0</v>
      </c>
      <c r="D23" s="198">
        <f>Table1[[#This Row],[Budgeted]]-Table1[[#This Row],[Acutal]]</f>
        <v>0</v>
      </c>
      <c r="E23" s="199"/>
      <c r="F23" s="200"/>
      <c r="G23" s="201"/>
      <c r="H23" s="271" t="s">
        <v>127</v>
      </c>
      <c r="I23" s="272"/>
      <c r="J23" s="273"/>
      <c r="K23" s="131"/>
      <c r="L23" s="161"/>
    </row>
    <row r="24" spans="1:12" ht="16.2" thickBot="1" x14ac:dyDescent="0.35">
      <c r="A24" s="195" t="s">
        <v>111</v>
      </c>
      <c r="B24" s="196">
        <v>0</v>
      </c>
      <c r="C24" s="202">
        <f>'Ice Payment Tracking'!A41</f>
        <v>0</v>
      </c>
      <c r="D24" s="203">
        <f>Table1[[#This Row],[Budgeted]]-Table1[[#This Row],[Acutal]]</f>
        <v>0</v>
      </c>
      <c r="E24" s="131"/>
      <c r="F24" s="131"/>
      <c r="G24" s="204"/>
      <c r="H24" s="205"/>
      <c r="I24" s="274" t="s">
        <v>128</v>
      </c>
      <c r="J24" s="275"/>
      <c r="K24" s="192"/>
      <c r="L24" s="206"/>
    </row>
    <row r="25" spans="1:12" ht="16.2" thickBot="1" x14ac:dyDescent="0.35">
      <c r="A25" s="195" t="s">
        <v>129</v>
      </c>
      <c r="B25" s="196">
        <v>0</v>
      </c>
      <c r="C25" s="207">
        <f>'Ice Payment Tracking'!N41</f>
        <v>0</v>
      </c>
      <c r="D25" s="203">
        <f>Table1[[#This Row],[Budgeted]]-Table1[[#This Row],[Acutal]]</f>
        <v>0</v>
      </c>
      <c r="E25" s="131"/>
      <c r="F25" s="131"/>
      <c r="G25" s="204"/>
      <c r="H25" s="208"/>
      <c r="I25" s="276" t="s">
        <v>130</v>
      </c>
      <c r="J25" s="277"/>
      <c r="K25" s="192"/>
      <c r="L25" s="138"/>
    </row>
    <row r="26" spans="1:12" ht="16.2" thickBot="1" x14ac:dyDescent="0.35">
      <c r="A26" s="195" t="s">
        <v>131</v>
      </c>
      <c r="B26" s="196">
        <v>0</v>
      </c>
      <c r="C26" s="209">
        <f>'Ice Payment Tracking'!H41</f>
        <v>0</v>
      </c>
      <c r="D26" s="210">
        <f>Table1[[#This Row],[Budgeted]]-Table1[[#This Row],[Acutal]]</f>
        <v>0</v>
      </c>
      <c r="E26" s="131"/>
      <c r="F26" s="131"/>
      <c r="G26" s="204"/>
      <c r="H26" s="208"/>
      <c r="I26" s="276" t="s">
        <v>132</v>
      </c>
      <c r="J26" s="277"/>
      <c r="K26" s="192"/>
      <c r="L26" s="138"/>
    </row>
    <row r="27" spans="1:12" ht="16.2" thickBot="1" x14ac:dyDescent="0.35">
      <c r="A27" s="195" t="s">
        <v>133</v>
      </c>
      <c r="B27" s="196">
        <v>0</v>
      </c>
      <c r="C27" s="202"/>
      <c r="D27" s="203">
        <f>Table1[[#This Row],[Budgeted]]-Table1[[#This Row],[Acutal]]</f>
        <v>0</v>
      </c>
      <c r="E27" s="131"/>
      <c r="F27" s="131"/>
      <c r="G27" s="204"/>
      <c r="H27" s="208"/>
      <c r="I27" s="276" t="s">
        <v>134</v>
      </c>
      <c r="J27" s="277"/>
      <c r="K27" s="192"/>
      <c r="L27" s="138"/>
    </row>
    <row r="28" spans="1:12" ht="16.2" thickBot="1" x14ac:dyDescent="0.35">
      <c r="A28" s="195" t="s">
        <v>135</v>
      </c>
      <c r="B28" s="196">
        <v>0</v>
      </c>
      <c r="C28" s="211">
        <v>0</v>
      </c>
      <c r="D28" s="212">
        <f>Table1[[#This Row],[Budgeted]]-Table1[[#This Row],[Acutal]]</f>
        <v>0</v>
      </c>
      <c r="E28" s="131"/>
      <c r="F28" s="131"/>
      <c r="G28" s="204"/>
      <c r="H28" s="208"/>
      <c r="I28" s="276" t="s">
        <v>136</v>
      </c>
      <c r="J28" s="277"/>
      <c r="K28" s="192"/>
      <c r="L28" s="138"/>
    </row>
    <row r="29" spans="1:12" ht="16.2" thickBot="1" x14ac:dyDescent="0.35">
      <c r="A29" s="195" t="s">
        <v>137</v>
      </c>
      <c r="B29" s="196">
        <v>0</v>
      </c>
      <c r="C29" s="202"/>
      <c r="D29" s="212">
        <f>Table1[[#This Row],[Budgeted]]-Table1[[#This Row],[Acutal]]</f>
        <v>0</v>
      </c>
      <c r="E29" s="131"/>
      <c r="F29" s="131"/>
      <c r="G29" s="204"/>
      <c r="H29" s="208"/>
      <c r="I29" s="276" t="s">
        <v>138</v>
      </c>
      <c r="J29" s="277"/>
      <c r="K29" s="192"/>
      <c r="L29" s="213"/>
    </row>
    <row r="30" spans="1:12" ht="16.2" thickBot="1" x14ac:dyDescent="0.35">
      <c r="A30" s="195" t="s">
        <v>139</v>
      </c>
      <c r="B30" s="196">
        <v>0</v>
      </c>
      <c r="C30" s="100">
        <v>0</v>
      </c>
      <c r="D30" s="214">
        <f>Table1[[#This Row],[Budgeted]]-Table1[[#This Row],[Acutal]]</f>
        <v>0</v>
      </c>
      <c r="E30" s="131"/>
      <c r="F30" s="131"/>
      <c r="G30" s="204"/>
      <c r="H30" s="208"/>
      <c r="I30" s="276" t="s">
        <v>140</v>
      </c>
      <c r="J30" s="277"/>
      <c r="K30" s="192"/>
      <c r="L30" s="164"/>
    </row>
    <row r="31" spans="1:12" ht="16.2" thickBot="1" x14ac:dyDescent="0.35">
      <c r="A31" s="195" t="s">
        <v>141</v>
      </c>
      <c r="B31" s="215"/>
      <c r="C31" s="216">
        <v>0</v>
      </c>
      <c r="D31" s="214">
        <f>Table1[[#This Row],[Budgeted]]-Table1[[#This Row],[Acutal]]</f>
        <v>0</v>
      </c>
      <c r="E31" s="131"/>
      <c r="F31" s="131"/>
      <c r="G31" s="204"/>
      <c r="H31" s="208"/>
      <c r="I31" s="276" t="s">
        <v>142</v>
      </c>
      <c r="J31" s="277"/>
      <c r="K31" s="192"/>
      <c r="L31" s="217"/>
    </row>
    <row r="32" spans="1:12" ht="16.2" thickBot="1" x14ac:dyDescent="0.35">
      <c r="A32" s="195" t="s">
        <v>143</v>
      </c>
      <c r="B32" s="215">
        <v>0</v>
      </c>
      <c r="C32" s="216"/>
      <c r="D32" s="214">
        <f>Table1[[#This Row],[Budgeted]]-Table1[[#This Row],[Acutal]]</f>
        <v>0</v>
      </c>
      <c r="E32" s="131"/>
      <c r="F32" s="131"/>
      <c r="G32" s="204"/>
      <c r="H32" s="208"/>
      <c r="I32" s="278" t="s">
        <v>144</v>
      </c>
      <c r="J32" s="279"/>
      <c r="K32" s="192"/>
      <c r="L32" s="217"/>
    </row>
    <row r="33" spans="1:12" ht="16.2" thickBot="1" x14ac:dyDescent="0.35">
      <c r="A33" s="195" t="s">
        <v>157</v>
      </c>
      <c r="B33" s="215"/>
      <c r="C33" s="216"/>
      <c r="D33" s="214">
        <f>Table1[[#This Row],[Budgeted]]-Table1[[#This Row],[Acutal]]</f>
        <v>0</v>
      </c>
      <c r="E33" s="131"/>
      <c r="F33" s="131"/>
      <c r="G33" s="204"/>
      <c r="H33" s="220"/>
      <c r="I33" s="218"/>
      <c r="J33" s="219"/>
      <c r="K33" s="192"/>
      <c r="L33" s="217"/>
    </row>
    <row r="34" spans="1:12" ht="16.2" thickBot="1" x14ac:dyDescent="0.35">
      <c r="A34" s="195" t="s">
        <v>145</v>
      </c>
      <c r="B34" s="215">
        <v>0</v>
      </c>
      <c r="C34" s="216"/>
      <c r="D34" s="214">
        <f>Table1[[#This Row],[Budgeted]]-Table1[[#This Row],[Acutal]]</f>
        <v>0</v>
      </c>
      <c r="E34" s="131"/>
      <c r="F34" s="131"/>
      <c r="G34" s="204"/>
      <c r="H34" s="220"/>
      <c r="I34" s="218"/>
      <c r="J34" s="219"/>
      <c r="K34" s="192"/>
      <c r="L34" s="217"/>
    </row>
    <row r="35" spans="1:12" ht="16.2" thickBot="1" x14ac:dyDescent="0.35">
      <c r="A35" s="195" t="s">
        <v>156</v>
      </c>
      <c r="B35" s="215">
        <v>0</v>
      </c>
      <c r="C35" s="216"/>
      <c r="D35" s="214">
        <f>Table1[[#This Row],[Budgeted]]-Table1[[#This Row],[Acutal]]</f>
        <v>0</v>
      </c>
      <c r="E35" s="131"/>
      <c r="F35" s="131"/>
      <c r="G35" s="204"/>
      <c r="H35" s="220"/>
      <c r="I35" s="218"/>
      <c r="J35" s="219"/>
      <c r="K35" s="192"/>
      <c r="L35" s="217"/>
    </row>
    <row r="36" spans="1:12" s="230" customFormat="1" ht="16.2" thickBot="1" x14ac:dyDescent="0.35">
      <c r="A36" s="221" t="s">
        <v>146</v>
      </c>
      <c r="B36" s="222">
        <f>SUM(B23:B35)</f>
        <v>0</v>
      </c>
      <c r="C36" s="222">
        <f>SUM(C23:C35)</f>
        <v>0</v>
      </c>
      <c r="D36" s="223">
        <f>Table1[[#This Row],[Budgeted]]-Table1[[#This Row],[Acutal]]</f>
        <v>0</v>
      </c>
      <c r="E36" s="189"/>
      <c r="F36" s="189"/>
      <c r="G36" s="224"/>
      <c r="H36" s="225">
        <f>SUM(H24:H32)</f>
        <v>0</v>
      </c>
      <c r="I36" s="226" t="s">
        <v>1</v>
      </c>
      <c r="J36" s="227"/>
      <c r="K36" s="228"/>
      <c r="L36" s="229"/>
    </row>
    <row r="37" spans="1:12" s="230" customFormat="1" ht="16.2" thickBot="1" x14ac:dyDescent="0.35">
      <c r="A37" s="231" t="s">
        <v>147</v>
      </c>
      <c r="B37" s="232"/>
      <c r="C37" s="233">
        <f>'Ice Payment Tracking'!L55</f>
        <v>0</v>
      </c>
      <c r="D37" s="232">
        <f>Table1[[#This Row],[Budgeted]]-Table1[[#This Row],[Acutal]]</f>
        <v>0</v>
      </c>
      <c r="E37" s="189"/>
      <c r="F37" s="189"/>
      <c r="G37" s="224"/>
      <c r="H37" s="234"/>
      <c r="I37" s="235"/>
      <c r="J37" s="236"/>
      <c r="K37" s="228"/>
      <c r="L37" s="237"/>
    </row>
    <row r="38" spans="1:12" ht="16.2" thickBot="1" x14ac:dyDescent="0.35">
      <c r="A38" s="238" t="s">
        <v>148</v>
      </c>
      <c r="B38" s="239"/>
      <c r="C38" s="202">
        <f>'Ice Payment Tracking'!L56</f>
        <v>0</v>
      </c>
      <c r="D38" s="212">
        <f>Table1[[#This Row],[Budgeted]]-Table1[[#This Row],[Acutal]]</f>
        <v>0</v>
      </c>
      <c r="E38" s="131"/>
      <c r="F38" s="240"/>
      <c r="G38" s="201"/>
      <c r="H38" s="241"/>
      <c r="I38" s="266"/>
      <c r="J38" s="267"/>
      <c r="K38" s="131"/>
      <c r="L38" s="241"/>
    </row>
    <row r="39" spans="1:12" ht="16.2" thickBot="1" x14ac:dyDescent="0.3">
      <c r="A39" s="238" t="s">
        <v>149</v>
      </c>
      <c r="B39" s="131">
        <v>0</v>
      </c>
      <c r="C39" s="202">
        <f>'Ice Payment Tracking'!AC41</f>
        <v>0</v>
      </c>
      <c r="D39" s="203">
        <f>Table1[[#This Row],[Budgeted]]-Table1[[#This Row],[Acutal]]</f>
        <v>0</v>
      </c>
      <c r="E39" s="131"/>
      <c r="F39" s="131"/>
      <c r="G39" s="201"/>
      <c r="H39" s="131"/>
      <c r="I39" s="131"/>
      <c r="J39" s="131"/>
      <c r="K39" s="131"/>
      <c r="L39" s="131"/>
    </row>
    <row r="40" spans="1:12" s="230" customFormat="1" ht="16.2" thickBot="1" x14ac:dyDescent="0.3">
      <c r="A40" s="242" t="s">
        <v>150</v>
      </c>
      <c r="B40" s="189">
        <v>0</v>
      </c>
      <c r="C40" s="243">
        <f>C38+C39</f>
        <v>0</v>
      </c>
      <c r="D40" s="244">
        <f>Table1[[#This Row],[Budgeted]]-Table1[[#This Row],[Acutal]]</f>
        <v>0</v>
      </c>
      <c r="E40" s="189"/>
      <c r="F40" s="189"/>
      <c r="G40" s="224"/>
      <c r="H40" s="189"/>
      <c r="I40" s="189"/>
      <c r="J40" s="189"/>
      <c r="K40" s="189"/>
      <c r="L40" s="189"/>
    </row>
    <row r="41" spans="1:12" ht="16.2" thickBot="1" x14ac:dyDescent="0.3">
      <c r="A41" s="245" t="s">
        <v>151</v>
      </c>
      <c r="B41" s="240">
        <f>B36-B40</f>
        <v>0</v>
      </c>
      <c r="C41" s="240">
        <f>C36-C40</f>
        <v>0</v>
      </c>
      <c r="D41" s="203">
        <f>Table1[[#This Row],[Budgeted]]-Table1[[#This Row],[Acutal]]</f>
        <v>0</v>
      </c>
      <c r="E41" s="131"/>
      <c r="F41" s="131"/>
      <c r="G41" s="131"/>
      <c r="H41" s="131"/>
      <c r="I41" s="131"/>
      <c r="J41" s="240"/>
      <c r="K41" s="131"/>
      <c r="L41" s="131"/>
    </row>
    <row r="42" spans="1:12" ht="16.2" thickBot="1" x14ac:dyDescent="0.35">
      <c r="A42" s="246" t="s">
        <v>152</v>
      </c>
      <c r="B42" s="247">
        <f>B41/14</f>
        <v>0</v>
      </c>
      <c r="C42" s="248">
        <f>C41/15</f>
        <v>0</v>
      </c>
      <c r="D42" s="249">
        <f>Table1[[#This Row],[Budgeted]]-Table1[[#This Row],[Acutal]]</f>
        <v>0</v>
      </c>
      <c r="E42" s="131"/>
      <c r="F42" s="131"/>
      <c r="G42" s="131"/>
      <c r="H42" s="131"/>
      <c r="I42" s="131"/>
      <c r="J42" s="240"/>
      <c r="K42" s="131"/>
      <c r="L42" s="131"/>
    </row>
    <row r="43" spans="1:12" ht="16.2" thickBot="1" x14ac:dyDescent="0.35">
      <c r="B43" s="250"/>
      <c r="C43" s="248">
        <f>'Ice Payment Tracking'!L61</f>
        <v>0</v>
      </c>
      <c r="D43" s="249">
        <f>Table1[[#This Row],[Budgeted]]-Table1[[#This Row],[Acutal]]</f>
        <v>0</v>
      </c>
      <c r="E43" s="131"/>
      <c r="F43" s="131"/>
      <c r="G43" s="131"/>
      <c r="H43" s="239"/>
      <c r="I43" s="239"/>
      <c r="J43" s="240"/>
      <c r="K43" s="131"/>
      <c r="L43" s="131"/>
    </row>
    <row r="44" spans="1:12" ht="13.8" thickBot="1" x14ac:dyDescent="0.3">
      <c r="B44" s="131"/>
      <c r="C44" s="251">
        <f>'Ice Payment Tracking'!L62</f>
        <v>0</v>
      </c>
      <c r="D44" s="203">
        <f>Table1[[#This Row],[Budgeted]]-Table1[[#This Row],[Acutal]]</f>
        <v>0</v>
      </c>
      <c r="E44" s="131"/>
      <c r="F44" s="131"/>
      <c r="G44" s="131"/>
      <c r="H44" s="131"/>
      <c r="I44" s="131"/>
      <c r="J44" s="252"/>
      <c r="K44" s="131"/>
      <c r="L44" s="131"/>
    </row>
    <row r="45" spans="1:12" ht="16.2" thickBot="1" x14ac:dyDescent="0.35">
      <c r="A45" s="253" t="s">
        <v>153</v>
      </c>
      <c r="B45" s="254">
        <f>B36/14</f>
        <v>0</v>
      </c>
      <c r="C45" s="243"/>
      <c r="D45" s="212">
        <f>Table1[[#This Row],[Budgeted]]-Table1[[#This Row],[Acutal]]</f>
        <v>0</v>
      </c>
      <c r="E45" s="131"/>
      <c r="F45" s="255"/>
      <c r="G45" s="131"/>
      <c r="J45" s="256"/>
      <c r="K45" s="131"/>
      <c r="L45" s="131"/>
    </row>
    <row r="46" spans="1:12" ht="16.2" thickBot="1" x14ac:dyDescent="0.35">
      <c r="A46" s="257" t="s">
        <v>154</v>
      </c>
      <c r="B46" s="258">
        <f>B45/9</f>
        <v>0</v>
      </c>
      <c r="C46" s="259"/>
      <c r="D46" s="203">
        <f>Table1[[#This Row],[Budgeted]]-Table1[[#This Row],[Acutal]]</f>
        <v>0</v>
      </c>
      <c r="E46" s="131"/>
      <c r="F46" s="255"/>
      <c r="G46" s="131"/>
      <c r="K46" s="131"/>
      <c r="L46" s="131"/>
    </row>
    <row r="47" spans="1:12" x14ac:dyDescent="0.25">
      <c r="B47" s="252">
        <f>B42/9</f>
        <v>0</v>
      </c>
      <c r="C47" s="260"/>
    </row>
  </sheetData>
  <mergeCells count="12">
    <mergeCell ref="I38:J38"/>
    <mergeCell ref="A1:I1"/>
    <mergeCell ref="H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53"/>
  <sheetViews>
    <sheetView zoomScaleNormal="100" workbookViewId="0">
      <pane ySplit="1" topLeftCell="A3" activePane="bottomLeft" state="frozen"/>
      <selection pane="bottomLeft" activeCell="AB26" sqref="AB26"/>
    </sheetView>
  </sheetViews>
  <sheetFormatPr defaultColWidth="8.77734375" defaultRowHeight="13.2" x14ac:dyDescent="0.25"/>
  <cols>
    <col min="1" max="1" width="26" customWidth="1"/>
    <col min="2" max="2" width="14" customWidth="1"/>
    <col min="3" max="3" width="18.109375" customWidth="1"/>
    <col min="4" max="5" width="12" customWidth="1"/>
    <col min="6" max="6" width="11" bestFit="1" customWidth="1"/>
    <col min="7" max="7" width="11.5546875" customWidth="1"/>
    <col min="8" max="8" width="12.44140625" customWidth="1"/>
    <col min="9" max="9" width="11.88671875" customWidth="1"/>
    <col min="10" max="10" width="11.44140625" customWidth="1"/>
    <col min="11" max="14" width="11" customWidth="1"/>
    <col min="15" max="15" width="13.44140625" customWidth="1"/>
    <col min="16" max="16" width="11" customWidth="1"/>
    <col min="17" max="17" width="14.44140625" customWidth="1"/>
    <col min="18" max="18" width="11" customWidth="1"/>
    <col min="19" max="19" width="16" customWidth="1"/>
    <col min="20" max="20" width="14.109375" customWidth="1"/>
    <col min="21" max="21" width="16.109375" customWidth="1"/>
    <col min="22" max="22" width="15.109375" customWidth="1"/>
    <col min="23" max="23" width="18.44140625" bestFit="1" customWidth="1"/>
    <col min="24" max="24" width="13.6640625" customWidth="1"/>
    <col min="25" max="25" width="19.77734375" customWidth="1"/>
    <col min="26" max="26" width="30.6640625" customWidth="1"/>
    <col min="27" max="27" width="13" customWidth="1"/>
    <col min="28" max="28" width="14.6640625" customWidth="1"/>
    <col min="29" max="29" width="22.44140625" customWidth="1"/>
    <col min="30" max="30" width="41.44140625" customWidth="1"/>
    <col min="31" max="31" width="9" customWidth="1"/>
    <col min="32" max="32" width="15" customWidth="1"/>
    <col min="33" max="33" width="20.33203125" customWidth="1"/>
    <col min="35" max="35" width="16.44140625" bestFit="1" customWidth="1"/>
    <col min="36" max="36" width="10.109375" bestFit="1" customWidth="1"/>
  </cols>
  <sheetData>
    <row r="1" spans="1:20" s="10" customFormat="1" ht="35.25" customHeight="1" x14ac:dyDescent="0.3">
      <c r="A1" s="68" t="s">
        <v>3</v>
      </c>
      <c r="B1" s="69" t="s">
        <v>2</v>
      </c>
      <c r="C1" s="70" t="s">
        <v>17</v>
      </c>
      <c r="D1" s="70" t="s">
        <v>72</v>
      </c>
      <c r="E1" s="70" t="s">
        <v>73</v>
      </c>
      <c r="F1" s="70" t="s">
        <v>11</v>
      </c>
      <c r="G1" s="70" t="s">
        <v>12</v>
      </c>
      <c r="H1" s="70" t="s">
        <v>13</v>
      </c>
      <c r="I1" s="70" t="s">
        <v>14</v>
      </c>
      <c r="J1" s="70" t="s">
        <v>15</v>
      </c>
      <c r="K1" s="70" t="s">
        <v>4</v>
      </c>
      <c r="L1" s="70" t="s">
        <v>5</v>
      </c>
      <c r="M1" s="70" t="s">
        <v>6</v>
      </c>
      <c r="N1" s="70" t="s">
        <v>7</v>
      </c>
      <c r="O1" s="70" t="s">
        <v>8</v>
      </c>
      <c r="P1" s="70" t="s">
        <v>9</v>
      </c>
      <c r="Q1" s="70" t="s">
        <v>10</v>
      </c>
      <c r="R1" s="70" t="s">
        <v>16</v>
      </c>
      <c r="S1" s="10" t="s">
        <v>74</v>
      </c>
    </row>
    <row r="2" spans="1:20" x14ac:dyDescent="0.25">
      <c r="A2" s="71"/>
      <c r="B2" s="71"/>
      <c r="C2" s="124"/>
      <c r="D2" s="72"/>
      <c r="E2" s="122"/>
      <c r="F2" s="121"/>
      <c r="G2" s="123"/>
      <c r="H2" s="121"/>
      <c r="I2" s="123"/>
      <c r="J2" s="121"/>
      <c r="K2" s="123"/>
      <c r="L2" s="73"/>
      <c r="M2" s="123"/>
      <c r="N2" s="73"/>
      <c r="O2" s="123"/>
      <c r="P2" s="73"/>
      <c r="Q2" s="123"/>
      <c r="R2" s="74"/>
      <c r="S2" s="72"/>
    </row>
    <row r="3" spans="1:20" x14ac:dyDescent="0.25">
      <c r="A3" s="71"/>
      <c r="B3" s="71"/>
      <c r="C3" s="124"/>
      <c r="D3" s="72"/>
      <c r="E3" s="123"/>
      <c r="F3" s="121"/>
      <c r="G3" s="123"/>
      <c r="H3" s="121"/>
      <c r="I3" s="123"/>
      <c r="J3" s="121"/>
      <c r="K3" s="123"/>
      <c r="L3" s="73"/>
      <c r="M3" s="123"/>
      <c r="N3" s="73"/>
      <c r="O3" s="123"/>
      <c r="P3" s="73"/>
      <c r="Q3" s="123"/>
      <c r="R3" s="74"/>
      <c r="S3" s="72"/>
    </row>
    <row r="4" spans="1:20" x14ac:dyDescent="0.25">
      <c r="A4" s="71"/>
      <c r="B4" s="71"/>
      <c r="C4" s="124"/>
      <c r="D4" s="72"/>
      <c r="E4" s="123"/>
      <c r="F4" s="121"/>
      <c r="G4" s="123"/>
      <c r="H4" s="121"/>
      <c r="I4" s="123"/>
      <c r="J4" s="121"/>
      <c r="K4" s="123"/>
      <c r="L4" s="73"/>
      <c r="M4" s="123"/>
      <c r="N4" s="73"/>
      <c r="O4" s="123"/>
      <c r="P4" s="73"/>
      <c r="Q4" s="125"/>
      <c r="R4" s="74"/>
      <c r="S4" s="72"/>
    </row>
    <row r="5" spans="1:20" x14ac:dyDescent="0.25">
      <c r="A5" s="71"/>
      <c r="B5" s="71"/>
      <c r="C5" s="124"/>
      <c r="D5" s="72"/>
      <c r="E5" s="123"/>
      <c r="F5" s="121"/>
      <c r="G5" s="123"/>
      <c r="H5" s="121"/>
      <c r="I5" s="123"/>
      <c r="J5" s="121"/>
      <c r="K5" s="123"/>
      <c r="L5" s="73"/>
      <c r="M5" s="123"/>
      <c r="N5" s="73"/>
      <c r="O5" s="123"/>
      <c r="P5" s="73"/>
      <c r="Q5" s="125"/>
      <c r="R5" s="74"/>
      <c r="S5" s="72"/>
    </row>
    <row r="6" spans="1:20" x14ac:dyDescent="0.25">
      <c r="A6" s="71"/>
      <c r="B6" s="71"/>
      <c r="C6" s="124"/>
      <c r="D6" s="72"/>
      <c r="E6" s="123"/>
      <c r="F6" s="121"/>
      <c r="G6" s="123"/>
      <c r="H6" s="121"/>
      <c r="I6" s="123"/>
      <c r="J6" s="121"/>
      <c r="K6" s="123"/>
      <c r="L6" s="73"/>
      <c r="M6" s="123"/>
      <c r="N6" s="73"/>
      <c r="O6" s="123"/>
      <c r="P6" s="73"/>
      <c r="Q6" s="123"/>
      <c r="R6" s="74"/>
      <c r="S6" s="72"/>
    </row>
    <row r="7" spans="1:20" x14ac:dyDescent="0.25">
      <c r="A7" s="71"/>
      <c r="B7" s="76"/>
      <c r="C7" s="124"/>
      <c r="D7" s="72"/>
      <c r="E7" s="123"/>
      <c r="F7" s="121"/>
      <c r="G7" s="123"/>
      <c r="H7" s="121"/>
      <c r="I7" s="123"/>
      <c r="J7" s="121"/>
      <c r="K7" s="123"/>
      <c r="L7" s="73"/>
      <c r="M7" s="123"/>
      <c r="N7" s="73"/>
      <c r="O7" s="123"/>
      <c r="P7" s="73"/>
      <c r="Q7" s="123"/>
      <c r="R7" s="74"/>
      <c r="S7" s="72"/>
    </row>
    <row r="8" spans="1:20" x14ac:dyDescent="0.25">
      <c r="A8" s="71"/>
      <c r="B8" s="71"/>
      <c r="C8" s="124"/>
      <c r="D8" s="72"/>
      <c r="E8" s="123"/>
      <c r="F8" s="121"/>
      <c r="G8" s="123"/>
      <c r="H8" s="121"/>
      <c r="I8" s="123"/>
      <c r="J8" s="121"/>
      <c r="K8" s="123"/>
      <c r="L8" s="73"/>
      <c r="M8" s="123"/>
      <c r="N8" s="75"/>
      <c r="O8" s="123"/>
      <c r="P8" s="75"/>
      <c r="Q8" s="123"/>
      <c r="R8" s="74"/>
      <c r="S8" s="72"/>
    </row>
    <row r="9" spans="1:20" x14ac:dyDescent="0.25">
      <c r="A9" s="71"/>
      <c r="B9" s="71"/>
      <c r="C9" s="124"/>
      <c r="D9" s="72"/>
      <c r="E9" s="123"/>
      <c r="F9" s="121"/>
      <c r="G9" s="123"/>
      <c r="H9" s="121"/>
      <c r="I9" s="123"/>
      <c r="J9" s="121"/>
      <c r="K9" s="123"/>
      <c r="L9" s="73"/>
      <c r="M9" s="123"/>
      <c r="N9" s="75"/>
      <c r="O9" s="123"/>
      <c r="P9" s="75"/>
      <c r="Q9" s="123"/>
      <c r="R9" s="74"/>
      <c r="S9" s="72"/>
    </row>
    <row r="10" spans="1:20" x14ac:dyDescent="0.25">
      <c r="A10" s="71"/>
      <c r="B10" s="71"/>
      <c r="C10" s="124"/>
      <c r="D10" s="72"/>
      <c r="E10" s="123"/>
      <c r="F10" s="121"/>
      <c r="G10" s="123"/>
      <c r="H10" s="121"/>
      <c r="I10" s="123"/>
      <c r="J10" s="121"/>
      <c r="K10" s="123"/>
      <c r="L10" s="73"/>
      <c r="M10" s="123"/>
      <c r="N10" s="73"/>
      <c r="O10" s="123"/>
      <c r="P10" s="73"/>
      <c r="Q10" s="123"/>
      <c r="R10" s="74"/>
      <c r="S10" s="72"/>
    </row>
    <row r="11" spans="1:20" x14ac:dyDescent="0.25">
      <c r="A11" s="71"/>
      <c r="B11" s="71"/>
      <c r="C11" s="124"/>
      <c r="D11" s="72"/>
      <c r="E11" s="123"/>
      <c r="F11" s="121"/>
      <c r="G11" s="123"/>
      <c r="H11" s="121"/>
      <c r="I11" s="123"/>
      <c r="J11" s="121"/>
      <c r="K11" s="123"/>
      <c r="L11" s="73"/>
      <c r="M11" s="123"/>
      <c r="N11" s="73"/>
      <c r="O11" s="123"/>
      <c r="P11" s="73"/>
      <c r="Q11" s="123"/>
      <c r="R11" s="74"/>
      <c r="S11" s="72"/>
      <c r="T11" s="77"/>
    </row>
    <row r="12" spans="1:20" ht="15" customHeight="1" x14ac:dyDescent="0.25">
      <c r="A12" s="71"/>
      <c r="B12" s="71"/>
      <c r="C12" s="124"/>
      <c r="D12" s="72"/>
      <c r="E12" s="123"/>
      <c r="F12" s="121"/>
      <c r="G12" s="123"/>
      <c r="H12" s="121"/>
      <c r="I12" s="123"/>
      <c r="J12" s="121"/>
      <c r="K12" s="123"/>
      <c r="L12" s="73"/>
      <c r="M12" s="123"/>
      <c r="N12" s="73"/>
      <c r="O12" s="123"/>
      <c r="P12" s="73"/>
      <c r="Q12" s="123"/>
      <c r="R12" s="74"/>
      <c r="S12" s="72"/>
    </row>
    <row r="13" spans="1:20" ht="15" customHeight="1" x14ac:dyDescent="0.25">
      <c r="A13" s="71"/>
      <c r="B13" s="71"/>
      <c r="C13" s="124"/>
      <c r="D13" s="72"/>
      <c r="E13" s="123"/>
      <c r="F13" s="121"/>
      <c r="G13" s="123"/>
      <c r="H13" s="121"/>
      <c r="I13" s="123"/>
      <c r="J13" s="121"/>
      <c r="K13" s="123"/>
      <c r="L13" s="73"/>
      <c r="M13" s="123"/>
      <c r="N13" s="73"/>
      <c r="O13" s="123"/>
      <c r="P13" s="73"/>
      <c r="Q13" s="123"/>
      <c r="R13" s="74"/>
      <c r="S13" s="72"/>
    </row>
    <row r="14" spans="1:20" x14ac:dyDescent="0.25">
      <c r="A14" s="71"/>
      <c r="B14" s="71"/>
      <c r="C14" s="124"/>
      <c r="D14" s="72"/>
      <c r="E14" s="123"/>
      <c r="F14" s="121"/>
      <c r="G14" s="123"/>
      <c r="H14" s="121"/>
      <c r="I14" s="123"/>
      <c r="J14" s="121"/>
      <c r="K14" s="123"/>
      <c r="L14" s="73"/>
      <c r="M14" s="123"/>
      <c r="N14" s="73"/>
      <c r="O14" s="123"/>
      <c r="P14" s="75"/>
      <c r="Q14" s="123"/>
      <c r="R14" s="74"/>
      <c r="S14" s="72"/>
    </row>
    <row r="15" spans="1:20" ht="13.5" customHeight="1" x14ac:dyDescent="0.25">
      <c r="A15" s="71"/>
      <c r="B15" s="71"/>
      <c r="C15" s="124"/>
      <c r="D15" s="72"/>
      <c r="E15" s="123"/>
      <c r="F15" s="121"/>
      <c r="G15" s="123"/>
      <c r="H15" s="121"/>
      <c r="I15" s="123"/>
      <c r="J15" s="121"/>
      <c r="K15" s="123"/>
      <c r="L15" s="73"/>
      <c r="M15" s="123"/>
      <c r="N15" s="73"/>
      <c r="O15" s="123"/>
      <c r="P15" s="78"/>
      <c r="Q15" s="123"/>
      <c r="R15" s="74"/>
      <c r="S15" s="72"/>
    </row>
    <row r="16" spans="1:20" x14ac:dyDescent="0.25">
      <c r="A16" s="71"/>
      <c r="B16" s="71"/>
      <c r="C16" s="124"/>
      <c r="D16" s="72"/>
      <c r="E16" s="123"/>
      <c r="F16" s="73"/>
      <c r="G16" s="123"/>
      <c r="H16" s="73"/>
      <c r="I16" s="123"/>
      <c r="J16" s="73"/>
      <c r="K16" s="123"/>
      <c r="L16" s="73"/>
      <c r="M16" s="123"/>
      <c r="N16" s="73"/>
      <c r="O16" s="123"/>
      <c r="P16" s="73"/>
      <c r="Q16" s="123"/>
      <c r="R16" s="74"/>
      <c r="S16" s="79"/>
    </row>
    <row r="17" spans="1:30" x14ac:dyDescent="0.25">
      <c r="A17" s="71"/>
      <c r="B17" s="71"/>
      <c r="C17" s="124"/>
      <c r="D17" s="72"/>
      <c r="E17" s="123"/>
      <c r="F17" s="73"/>
      <c r="G17" s="123"/>
      <c r="H17" s="73"/>
      <c r="I17" s="123"/>
      <c r="J17" s="73"/>
      <c r="K17" s="123"/>
      <c r="L17" s="73"/>
      <c r="M17" s="123"/>
      <c r="N17" s="73"/>
      <c r="O17" s="123"/>
      <c r="P17" s="75"/>
      <c r="Q17" s="123"/>
      <c r="R17" s="74"/>
      <c r="S17" s="79"/>
    </row>
    <row r="18" spans="1:30" x14ac:dyDescent="0.25">
      <c r="A18" s="71"/>
      <c r="B18" s="71"/>
      <c r="C18" s="124"/>
      <c r="D18" s="72"/>
      <c r="E18" s="123"/>
      <c r="F18" s="73"/>
      <c r="G18" s="123"/>
      <c r="H18" s="73"/>
      <c r="I18" s="123"/>
      <c r="J18" s="73"/>
      <c r="K18" s="123"/>
      <c r="L18" s="73"/>
      <c r="M18" s="123"/>
      <c r="N18" s="73"/>
      <c r="O18" s="123"/>
      <c r="P18" s="75"/>
      <c r="Q18" s="123"/>
      <c r="R18" s="74"/>
      <c r="S18" s="79"/>
    </row>
    <row r="19" spans="1:30" x14ac:dyDescent="0.25">
      <c r="A19" s="71"/>
      <c r="B19" s="71"/>
      <c r="C19" s="124"/>
      <c r="D19" s="72"/>
      <c r="E19" s="123"/>
      <c r="F19" s="73"/>
      <c r="G19" s="123"/>
      <c r="H19" s="73"/>
      <c r="I19" s="123"/>
      <c r="J19" s="73"/>
      <c r="K19" s="123"/>
      <c r="L19" s="73"/>
      <c r="M19" s="123"/>
      <c r="N19" s="73"/>
      <c r="O19" s="123"/>
      <c r="P19" s="73"/>
      <c r="Q19" s="125"/>
      <c r="R19" s="74"/>
      <c r="S19" s="79"/>
    </row>
    <row r="20" spans="1:30" x14ac:dyDescent="0.25">
      <c r="A20" s="71"/>
      <c r="B20" s="71"/>
      <c r="C20" s="124"/>
      <c r="D20" s="72"/>
      <c r="E20" s="123"/>
      <c r="F20" s="73"/>
      <c r="G20" s="123"/>
      <c r="H20" s="73"/>
      <c r="I20" s="123"/>
      <c r="J20" s="73"/>
      <c r="K20" s="123"/>
      <c r="L20" s="73"/>
      <c r="M20" s="123"/>
      <c r="N20" s="73"/>
      <c r="O20" s="123"/>
      <c r="P20" s="73"/>
      <c r="Q20" s="123"/>
      <c r="R20" s="74"/>
      <c r="S20" s="25"/>
    </row>
    <row r="21" spans="1:30" x14ac:dyDescent="0.25">
      <c r="A21" s="71"/>
      <c r="B21" s="71"/>
      <c r="C21" s="124"/>
      <c r="D21" s="72"/>
      <c r="E21" s="123"/>
      <c r="F21" s="73"/>
      <c r="G21" s="123"/>
      <c r="H21" s="73"/>
      <c r="I21" s="123"/>
      <c r="J21" s="73"/>
      <c r="K21" s="123"/>
      <c r="L21" s="73"/>
      <c r="M21" s="123"/>
      <c r="N21" s="73"/>
      <c r="O21" s="123"/>
      <c r="P21" s="73"/>
      <c r="Q21" s="123"/>
      <c r="R21" s="74"/>
      <c r="S21" s="72"/>
    </row>
    <row r="22" spans="1:30" ht="15.6" x14ac:dyDescent="0.25">
      <c r="A22" s="25"/>
      <c r="B22" s="25"/>
      <c r="C22" s="124"/>
      <c r="D22" s="72"/>
      <c r="E22" s="124"/>
      <c r="F22" s="72"/>
      <c r="G22" s="124"/>
      <c r="H22" s="72"/>
      <c r="I22" s="124"/>
      <c r="J22" s="72"/>
      <c r="K22" s="124"/>
      <c r="L22" s="72"/>
      <c r="M22" s="124"/>
      <c r="N22" s="72"/>
      <c r="O22" s="124"/>
      <c r="P22" s="72"/>
      <c r="Q22" s="124"/>
      <c r="R22" s="74"/>
      <c r="S22" s="80">
        <f>SUM(S2:S21)</f>
        <v>0</v>
      </c>
    </row>
    <row r="23" spans="1:30" ht="15.6" x14ac:dyDescent="0.25">
      <c r="C23" s="77">
        <f>SUM(C2:C22)</f>
        <v>0</v>
      </c>
      <c r="E23" s="77">
        <f>SUM(E2:E21)</f>
        <v>0</v>
      </c>
      <c r="F23" s="77">
        <f>SUM(F2:F21)</f>
        <v>0</v>
      </c>
      <c r="G23" s="77">
        <f>SUM(G2:G21)</f>
        <v>0</v>
      </c>
      <c r="H23" s="77">
        <f>SUM(H2:H21)</f>
        <v>0</v>
      </c>
      <c r="I23" s="77">
        <f>SUM(I2:I22)</f>
        <v>0</v>
      </c>
      <c r="J23" s="77">
        <f>SUM(J2:J22)</f>
        <v>0</v>
      </c>
      <c r="K23" s="77">
        <f>SUM(K2:K22)</f>
        <v>0</v>
      </c>
      <c r="L23" s="77"/>
      <c r="M23" s="77">
        <f>SUM(M3:M22)</f>
        <v>0</v>
      </c>
      <c r="Q23" s="77">
        <f>SUM(E23:P23)</f>
        <v>0</v>
      </c>
      <c r="S23" s="1"/>
    </row>
    <row r="24" spans="1:30" ht="15.6" x14ac:dyDescent="0.25">
      <c r="B24" s="77"/>
      <c r="C24" s="77"/>
      <c r="M24" s="1"/>
    </row>
    <row r="25" spans="1:30" ht="16.2" thickBot="1" x14ac:dyDescent="0.3">
      <c r="N25" s="1"/>
    </row>
    <row r="26" spans="1:30" ht="15.6" x14ac:dyDescent="0.25">
      <c r="A26" s="126" t="s">
        <v>75</v>
      </c>
      <c r="B26" s="23"/>
      <c r="C26" s="23"/>
      <c r="E26" s="81" t="s">
        <v>76</v>
      </c>
      <c r="F26" s="82"/>
      <c r="H26" s="81" t="s">
        <v>77</v>
      </c>
      <c r="I26" s="82"/>
      <c r="K26" s="81" t="s">
        <v>78</v>
      </c>
      <c r="L26" s="82"/>
      <c r="N26" s="83" t="s">
        <v>79</v>
      </c>
      <c r="O26" s="82"/>
      <c r="Q26" s="83" t="s">
        <v>80</v>
      </c>
      <c r="R26" s="84"/>
      <c r="S26" s="82"/>
      <c r="U26" s="83" t="s">
        <v>81</v>
      </c>
      <c r="V26" s="84"/>
      <c r="W26" s="82" t="s">
        <v>82</v>
      </c>
      <c r="Y26" s="83" t="s">
        <v>83</v>
      </c>
      <c r="Z26" s="82"/>
      <c r="AB26" s="126" t="s">
        <v>84</v>
      </c>
      <c r="AC26" s="23"/>
      <c r="AD26" s="23"/>
    </row>
    <row r="27" spans="1:30" ht="13.8" thickBot="1" x14ac:dyDescent="0.3">
      <c r="A27" s="126" t="s">
        <v>85</v>
      </c>
      <c r="B27" s="23"/>
      <c r="C27" s="85"/>
      <c r="E27" s="86" t="s">
        <v>86</v>
      </c>
      <c r="F27" s="87" t="s">
        <v>21</v>
      </c>
      <c r="H27" s="86" t="s">
        <v>86</v>
      </c>
      <c r="I27" s="87" t="s">
        <v>21</v>
      </c>
      <c r="K27" s="86" t="s">
        <v>86</v>
      </c>
      <c r="L27" s="87" t="s">
        <v>21</v>
      </c>
      <c r="N27" s="86" t="s">
        <v>86</v>
      </c>
      <c r="O27" s="87" t="s">
        <v>21</v>
      </c>
      <c r="Q27" s="86" t="s">
        <v>86</v>
      </c>
      <c r="R27" s="88" t="s">
        <v>21</v>
      </c>
      <c r="S27" s="89"/>
      <c r="U27" s="86" t="s">
        <v>86</v>
      </c>
      <c r="V27" s="88" t="s">
        <v>21</v>
      </c>
      <c r="W27" s="89"/>
      <c r="Y27" s="90" t="s">
        <v>86</v>
      </c>
      <c r="Z27" s="91" t="s">
        <v>21</v>
      </c>
      <c r="AB27" s="23" t="s">
        <v>21</v>
      </c>
      <c r="AC27" s="23" t="s">
        <v>87</v>
      </c>
      <c r="AD27" s="23" t="s">
        <v>88</v>
      </c>
    </row>
    <row r="28" spans="1:30" ht="15.6" x14ac:dyDescent="0.25">
      <c r="A28" s="92"/>
      <c r="B28" s="93"/>
      <c r="C28" s="93"/>
      <c r="E28" s="94"/>
      <c r="F28" s="95"/>
      <c r="H28" s="94"/>
      <c r="I28" s="96"/>
      <c r="K28" s="94"/>
      <c r="L28" s="96"/>
      <c r="N28" s="97"/>
      <c r="O28" s="96"/>
      <c r="Q28" s="98"/>
      <c r="R28" s="93"/>
      <c r="S28" s="89"/>
      <c r="U28" s="99"/>
      <c r="V28" s="93"/>
      <c r="W28" s="100"/>
      <c r="Y28" s="101"/>
      <c r="Z28" s="102"/>
      <c r="AB28" s="93"/>
      <c r="AC28" s="103"/>
      <c r="AD28" s="23"/>
    </row>
    <row r="29" spans="1:30" ht="15.6" x14ac:dyDescent="0.25">
      <c r="A29" s="92"/>
      <c r="B29" s="93"/>
      <c r="C29" s="93"/>
      <c r="E29" s="94"/>
      <c r="F29" s="95"/>
      <c r="H29" s="94"/>
      <c r="I29" s="96"/>
      <c r="K29" s="94"/>
      <c r="L29" s="96"/>
      <c r="N29" s="97"/>
      <c r="O29" s="96"/>
      <c r="Q29" s="98"/>
      <c r="R29" s="93"/>
      <c r="S29" s="89"/>
      <c r="U29" s="99"/>
      <c r="V29" s="93"/>
      <c r="W29" s="100"/>
      <c r="Y29" s="104"/>
      <c r="Z29" s="105"/>
      <c r="AB29" s="93"/>
      <c r="AC29" s="106"/>
      <c r="AD29" s="23"/>
    </row>
    <row r="30" spans="1:30" ht="15.6" x14ac:dyDescent="0.25">
      <c r="A30" s="92"/>
      <c r="B30" s="93"/>
      <c r="C30" s="93"/>
      <c r="E30" s="94"/>
      <c r="F30" s="95"/>
      <c r="H30" s="94"/>
      <c r="I30" s="96"/>
      <c r="K30" s="94"/>
      <c r="L30" s="96"/>
      <c r="N30" s="97"/>
      <c r="O30" s="96"/>
      <c r="Q30" s="98"/>
      <c r="R30" s="93"/>
      <c r="S30" s="89"/>
      <c r="U30" s="98"/>
      <c r="V30" s="93"/>
      <c r="W30" s="89"/>
      <c r="Y30" s="104"/>
      <c r="Z30" s="105"/>
      <c r="AB30" s="93"/>
      <c r="AC30" s="106"/>
      <c r="AD30" s="23"/>
    </row>
    <row r="31" spans="1:30" ht="15.6" x14ac:dyDescent="0.25">
      <c r="A31" s="92"/>
      <c r="B31" s="93"/>
      <c r="C31" s="93"/>
      <c r="E31" s="94"/>
      <c r="F31" s="96"/>
      <c r="H31" s="94"/>
      <c r="I31" s="105"/>
      <c r="K31" s="94"/>
      <c r="L31" s="96"/>
      <c r="N31" s="97"/>
      <c r="O31" s="96"/>
      <c r="P31" t="s">
        <v>30</v>
      </c>
      <c r="Q31" s="98"/>
      <c r="R31" s="93"/>
      <c r="S31" s="89"/>
      <c r="U31" s="98"/>
      <c r="V31" s="93"/>
      <c r="W31" s="89"/>
      <c r="Y31" s="104"/>
      <c r="Z31" s="105"/>
      <c r="AB31" s="93"/>
      <c r="AC31" s="103"/>
      <c r="AD31" s="23"/>
    </row>
    <row r="32" spans="1:30" ht="15.6" x14ac:dyDescent="0.25">
      <c r="A32" s="92"/>
      <c r="B32" s="93"/>
      <c r="C32" s="93"/>
      <c r="E32" s="94"/>
      <c r="F32" s="96"/>
      <c r="H32" s="94"/>
      <c r="I32" s="105"/>
      <c r="K32" s="94"/>
      <c r="L32" s="96"/>
      <c r="N32" s="97"/>
      <c r="O32" s="96"/>
      <c r="Q32" s="98"/>
      <c r="R32" s="93"/>
      <c r="S32" s="89"/>
      <c r="U32" s="98"/>
      <c r="V32" s="93"/>
      <c r="W32" s="89"/>
      <c r="Y32" s="107"/>
      <c r="Z32" s="105"/>
      <c r="AB32" s="93"/>
      <c r="AC32" s="103"/>
      <c r="AD32" s="23"/>
    </row>
    <row r="33" spans="1:30" ht="15.6" x14ac:dyDescent="0.25">
      <c r="A33" s="92"/>
      <c r="B33" s="93"/>
      <c r="C33" s="93"/>
      <c r="E33" s="94"/>
      <c r="F33" s="96"/>
      <c r="H33" s="94"/>
      <c r="I33" s="105"/>
      <c r="K33" s="94"/>
      <c r="L33" s="96"/>
      <c r="N33" s="97"/>
      <c r="O33" s="96"/>
      <c r="Q33" s="98"/>
      <c r="R33" s="93"/>
      <c r="S33" s="89"/>
      <c r="U33" s="98"/>
      <c r="V33" s="93"/>
      <c r="W33" s="89"/>
      <c r="Y33" s="107"/>
      <c r="Z33" s="96"/>
      <c r="AB33" s="93"/>
      <c r="AC33" s="103"/>
      <c r="AD33" s="23"/>
    </row>
    <row r="34" spans="1:30" ht="15.6" x14ac:dyDescent="0.25">
      <c r="A34" s="92"/>
      <c r="B34" s="23"/>
      <c r="C34" s="23"/>
      <c r="E34" s="94"/>
      <c r="F34" s="96"/>
      <c r="H34" s="94"/>
      <c r="I34" s="96"/>
      <c r="K34" s="94"/>
      <c r="L34" s="96"/>
      <c r="N34" s="97"/>
      <c r="O34" s="96"/>
      <c r="Q34" s="98"/>
      <c r="R34" s="93"/>
      <c r="S34" s="89"/>
      <c r="U34" s="108"/>
      <c r="V34" s="93"/>
      <c r="W34" s="89"/>
      <c r="Y34" s="107"/>
      <c r="Z34" s="96"/>
      <c r="AB34" s="93"/>
      <c r="AC34" s="103"/>
      <c r="AD34" s="23"/>
    </row>
    <row r="35" spans="1:30" x14ac:dyDescent="0.25">
      <c r="A35" s="92"/>
      <c r="B35" s="23"/>
      <c r="C35" s="23"/>
      <c r="E35" s="94"/>
      <c r="F35" s="96"/>
      <c r="H35" s="94"/>
      <c r="I35" s="96"/>
      <c r="K35" s="94"/>
      <c r="L35" s="96"/>
      <c r="N35" s="109"/>
      <c r="O35" s="96"/>
      <c r="Q35" s="94"/>
      <c r="R35" s="93"/>
      <c r="S35" s="89"/>
      <c r="U35" s="94"/>
      <c r="V35" s="93"/>
      <c r="W35" s="89"/>
      <c r="Y35" s="104"/>
      <c r="Z35" s="96"/>
      <c r="AB35" s="93"/>
      <c r="AC35" s="103"/>
      <c r="AD35" s="23"/>
    </row>
    <row r="36" spans="1:30" x14ac:dyDescent="0.25">
      <c r="A36" s="92"/>
      <c r="B36" s="23"/>
      <c r="C36" s="23"/>
      <c r="E36" s="94"/>
      <c r="F36" s="89"/>
      <c r="H36" s="94"/>
      <c r="I36" s="89"/>
      <c r="K36" s="94"/>
      <c r="L36" s="96"/>
      <c r="N36" s="109"/>
      <c r="O36" s="89"/>
      <c r="Q36" s="94"/>
      <c r="R36" s="93"/>
      <c r="S36" s="89"/>
      <c r="U36" s="94"/>
      <c r="V36" s="93"/>
      <c r="W36" s="89"/>
      <c r="Y36" s="104"/>
      <c r="Z36" s="89"/>
      <c r="AB36" s="93"/>
      <c r="AC36" s="103"/>
      <c r="AD36" s="23"/>
    </row>
    <row r="37" spans="1:30" x14ac:dyDescent="0.25">
      <c r="A37" s="110"/>
      <c r="B37" s="23"/>
      <c r="C37" s="23"/>
      <c r="E37" s="94"/>
      <c r="F37" s="89"/>
      <c r="H37" s="94"/>
      <c r="I37" s="89"/>
      <c r="K37" s="94"/>
      <c r="L37" s="96"/>
      <c r="N37" s="109"/>
      <c r="O37" s="89"/>
      <c r="Q37" s="94"/>
      <c r="R37" s="93"/>
      <c r="S37" s="89"/>
      <c r="U37" s="94"/>
      <c r="V37" s="93"/>
      <c r="W37" s="89"/>
      <c r="Y37" s="104"/>
      <c r="Z37" s="89"/>
      <c r="AB37" s="93"/>
      <c r="AC37" s="103"/>
      <c r="AD37" s="23"/>
    </row>
    <row r="38" spans="1:30" x14ac:dyDescent="0.25">
      <c r="A38" s="110"/>
      <c r="B38" s="23"/>
      <c r="C38" s="23"/>
      <c r="E38" s="109"/>
      <c r="F38" s="89"/>
      <c r="H38" s="109"/>
      <c r="I38" s="89"/>
      <c r="K38" s="111"/>
      <c r="L38" s="112"/>
      <c r="N38" s="109"/>
      <c r="O38" s="89"/>
      <c r="Q38" s="94"/>
      <c r="R38" s="93"/>
      <c r="S38" s="89"/>
      <c r="U38" s="94"/>
      <c r="V38" s="93"/>
      <c r="W38" s="89"/>
      <c r="Y38" s="104"/>
      <c r="Z38" s="89"/>
      <c r="AB38" s="93"/>
      <c r="AC38" s="103"/>
      <c r="AD38" s="23"/>
    </row>
    <row r="39" spans="1:30" x14ac:dyDescent="0.25">
      <c r="A39" s="110"/>
      <c r="B39" s="23"/>
      <c r="C39" s="23"/>
      <c r="E39" s="109"/>
      <c r="F39" s="89"/>
      <c r="H39" s="109"/>
      <c r="I39" s="89"/>
      <c r="K39" s="111"/>
      <c r="L39" s="112"/>
      <c r="N39" s="109"/>
      <c r="O39" s="89"/>
      <c r="Q39" s="94"/>
      <c r="R39" s="93"/>
      <c r="S39" s="89"/>
      <c r="U39" s="94"/>
      <c r="V39" s="93"/>
      <c r="W39" s="89"/>
      <c r="Y39" s="104"/>
      <c r="Z39" s="89"/>
      <c r="AB39" s="93"/>
      <c r="AC39" s="103"/>
      <c r="AD39" s="23"/>
    </row>
    <row r="40" spans="1:30" ht="13.8" thickBot="1" x14ac:dyDescent="0.3">
      <c r="A40" s="110"/>
      <c r="B40" s="23"/>
      <c r="C40" s="23"/>
      <c r="E40" s="113"/>
      <c r="F40" s="114"/>
      <c r="H40" s="113"/>
      <c r="I40" s="114"/>
      <c r="K40" s="115"/>
      <c r="L40" s="116"/>
      <c r="N40" s="113"/>
      <c r="O40" s="114"/>
      <c r="Q40" s="115"/>
      <c r="R40" s="117"/>
      <c r="S40" s="114"/>
      <c r="U40" s="115"/>
      <c r="V40" s="117"/>
      <c r="W40" s="114"/>
      <c r="Y40" s="118"/>
      <c r="Z40" s="114"/>
      <c r="AB40" s="93"/>
      <c r="AC40" s="103"/>
      <c r="AD40" s="23"/>
    </row>
    <row r="41" spans="1:30" x14ac:dyDescent="0.25">
      <c r="A41" s="119">
        <f>SUM(A28:A40)</f>
        <v>0</v>
      </c>
      <c r="E41" s="77">
        <f>SUM(E28:E40)</f>
        <v>0</v>
      </c>
      <c r="H41" s="77">
        <f>SUM(H28:H40)</f>
        <v>0</v>
      </c>
      <c r="K41" s="77">
        <f>SUM(K28:K40)</f>
        <v>0</v>
      </c>
      <c r="N41">
        <f>SUM(N28:N40)</f>
        <v>0</v>
      </c>
      <c r="Q41" s="77">
        <f>SUM(Q28:Q40)</f>
        <v>0</v>
      </c>
      <c r="U41" s="77">
        <f>SUM(U28:U40)</f>
        <v>0</v>
      </c>
      <c r="Y41">
        <f>SUM(Y28:Y40)</f>
        <v>0</v>
      </c>
      <c r="AC41">
        <f>SUM(AC28:AC40)</f>
        <v>0</v>
      </c>
    </row>
    <row r="42" spans="1:30" x14ac:dyDescent="0.25">
      <c r="D42" s="120"/>
      <c r="E42" s="120"/>
      <c r="F42" s="120"/>
    </row>
    <row r="45" spans="1:30" x14ac:dyDescent="0.25">
      <c r="E45" s="77"/>
    </row>
    <row r="46" spans="1:30" x14ac:dyDescent="0.25">
      <c r="E46" s="77"/>
    </row>
    <row r="52" spans="31:31" x14ac:dyDescent="0.25">
      <c r="AE52" t="s">
        <v>30</v>
      </c>
    </row>
    <row r="53" spans="31:31" x14ac:dyDescent="0.25">
      <c r="AE53" t="s">
        <v>30</v>
      </c>
    </row>
  </sheetData>
  <pageMargins left="0.7" right="0.7" top="0.75" bottom="0.75" header="0.3" footer="0.3"/>
  <pageSetup scale="9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3E5A-C01E-40B4-A398-CC1138DC3354}">
  <dimension ref="A1:E35"/>
  <sheetViews>
    <sheetView workbookViewId="0">
      <pane ySplit="1" topLeftCell="A18" activePane="bottomLeft" state="frozen"/>
      <selection pane="bottomLeft" sqref="A1:XFD1"/>
    </sheetView>
  </sheetViews>
  <sheetFormatPr defaultRowHeight="15.6" x14ac:dyDescent="0.3"/>
  <cols>
    <col min="1" max="1" width="12.6640625" style="17" customWidth="1"/>
    <col min="2" max="2" width="50.6640625" style="13" customWidth="1"/>
    <col min="3" max="5" width="12.6640625" style="15" customWidth="1"/>
    <col min="6" max="256" width="8.88671875" style="13"/>
    <col min="257" max="257" width="12.6640625" style="13" customWidth="1"/>
    <col min="258" max="258" width="50.6640625" style="13" customWidth="1"/>
    <col min="259" max="261" width="12.6640625" style="13" customWidth="1"/>
    <col min="262" max="512" width="8.88671875" style="13"/>
    <col min="513" max="513" width="12.6640625" style="13" customWidth="1"/>
    <col min="514" max="514" width="50.6640625" style="13" customWidth="1"/>
    <col min="515" max="517" width="12.6640625" style="13" customWidth="1"/>
    <col min="518" max="768" width="8.88671875" style="13"/>
    <col min="769" max="769" width="12.6640625" style="13" customWidth="1"/>
    <col min="770" max="770" width="50.6640625" style="13" customWidth="1"/>
    <col min="771" max="773" width="12.6640625" style="13" customWidth="1"/>
    <col min="774" max="1024" width="8.88671875" style="13"/>
    <col min="1025" max="1025" width="12.6640625" style="13" customWidth="1"/>
    <col min="1026" max="1026" width="50.6640625" style="13" customWidth="1"/>
    <col min="1027" max="1029" width="12.6640625" style="13" customWidth="1"/>
    <col min="1030" max="1280" width="8.88671875" style="13"/>
    <col min="1281" max="1281" width="12.6640625" style="13" customWidth="1"/>
    <col min="1282" max="1282" width="50.6640625" style="13" customWidth="1"/>
    <col min="1283" max="1285" width="12.6640625" style="13" customWidth="1"/>
    <col min="1286" max="1536" width="8.88671875" style="13"/>
    <col min="1537" max="1537" width="12.6640625" style="13" customWidth="1"/>
    <col min="1538" max="1538" width="50.6640625" style="13" customWidth="1"/>
    <col min="1539" max="1541" width="12.6640625" style="13" customWidth="1"/>
    <col min="1542" max="1792" width="8.88671875" style="13"/>
    <col min="1793" max="1793" width="12.6640625" style="13" customWidth="1"/>
    <col min="1794" max="1794" width="50.6640625" style="13" customWidth="1"/>
    <col min="1795" max="1797" width="12.6640625" style="13" customWidth="1"/>
    <col min="1798" max="2048" width="8.88671875" style="13"/>
    <col min="2049" max="2049" width="12.6640625" style="13" customWidth="1"/>
    <col min="2050" max="2050" width="50.6640625" style="13" customWidth="1"/>
    <col min="2051" max="2053" width="12.6640625" style="13" customWidth="1"/>
    <col min="2054" max="2304" width="8.88671875" style="13"/>
    <col min="2305" max="2305" width="12.6640625" style="13" customWidth="1"/>
    <col min="2306" max="2306" width="50.6640625" style="13" customWidth="1"/>
    <col min="2307" max="2309" width="12.6640625" style="13" customWidth="1"/>
    <col min="2310" max="2560" width="8.88671875" style="13"/>
    <col min="2561" max="2561" width="12.6640625" style="13" customWidth="1"/>
    <col min="2562" max="2562" width="50.6640625" style="13" customWidth="1"/>
    <col min="2563" max="2565" width="12.6640625" style="13" customWidth="1"/>
    <col min="2566" max="2816" width="8.88671875" style="13"/>
    <col min="2817" max="2817" width="12.6640625" style="13" customWidth="1"/>
    <col min="2818" max="2818" width="50.6640625" style="13" customWidth="1"/>
    <col min="2819" max="2821" width="12.6640625" style="13" customWidth="1"/>
    <col min="2822" max="3072" width="8.88671875" style="13"/>
    <col min="3073" max="3073" width="12.6640625" style="13" customWidth="1"/>
    <col min="3074" max="3074" width="50.6640625" style="13" customWidth="1"/>
    <col min="3075" max="3077" width="12.6640625" style="13" customWidth="1"/>
    <col min="3078" max="3328" width="8.88671875" style="13"/>
    <col min="3329" max="3329" width="12.6640625" style="13" customWidth="1"/>
    <col min="3330" max="3330" width="50.6640625" style="13" customWidth="1"/>
    <col min="3331" max="3333" width="12.6640625" style="13" customWidth="1"/>
    <col min="3334" max="3584" width="8.88671875" style="13"/>
    <col min="3585" max="3585" width="12.6640625" style="13" customWidth="1"/>
    <col min="3586" max="3586" width="50.6640625" style="13" customWidth="1"/>
    <col min="3587" max="3589" width="12.6640625" style="13" customWidth="1"/>
    <col min="3590" max="3840" width="8.88671875" style="13"/>
    <col min="3841" max="3841" width="12.6640625" style="13" customWidth="1"/>
    <col min="3842" max="3842" width="50.6640625" style="13" customWidth="1"/>
    <col min="3843" max="3845" width="12.6640625" style="13" customWidth="1"/>
    <col min="3846" max="4096" width="8.88671875" style="13"/>
    <col min="4097" max="4097" width="12.6640625" style="13" customWidth="1"/>
    <col min="4098" max="4098" width="50.6640625" style="13" customWidth="1"/>
    <col min="4099" max="4101" width="12.6640625" style="13" customWidth="1"/>
    <col min="4102" max="4352" width="8.88671875" style="13"/>
    <col min="4353" max="4353" width="12.6640625" style="13" customWidth="1"/>
    <col min="4354" max="4354" width="50.6640625" style="13" customWidth="1"/>
    <col min="4355" max="4357" width="12.6640625" style="13" customWidth="1"/>
    <col min="4358" max="4608" width="8.88671875" style="13"/>
    <col min="4609" max="4609" width="12.6640625" style="13" customWidth="1"/>
    <col min="4610" max="4610" width="50.6640625" style="13" customWidth="1"/>
    <col min="4611" max="4613" width="12.6640625" style="13" customWidth="1"/>
    <col min="4614" max="4864" width="8.88671875" style="13"/>
    <col min="4865" max="4865" width="12.6640625" style="13" customWidth="1"/>
    <col min="4866" max="4866" width="50.6640625" style="13" customWidth="1"/>
    <col min="4867" max="4869" width="12.6640625" style="13" customWidth="1"/>
    <col min="4870" max="5120" width="8.88671875" style="13"/>
    <col min="5121" max="5121" width="12.6640625" style="13" customWidth="1"/>
    <col min="5122" max="5122" width="50.6640625" style="13" customWidth="1"/>
    <col min="5123" max="5125" width="12.6640625" style="13" customWidth="1"/>
    <col min="5126" max="5376" width="8.88671875" style="13"/>
    <col min="5377" max="5377" width="12.6640625" style="13" customWidth="1"/>
    <col min="5378" max="5378" width="50.6640625" style="13" customWidth="1"/>
    <col min="5379" max="5381" width="12.6640625" style="13" customWidth="1"/>
    <col min="5382" max="5632" width="8.88671875" style="13"/>
    <col min="5633" max="5633" width="12.6640625" style="13" customWidth="1"/>
    <col min="5634" max="5634" width="50.6640625" style="13" customWidth="1"/>
    <col min="5635" max="5637" width="12.6640625" style="13" customWidth="1"/>
    <col min="5638" max="5888" width="8.88671875" style="13"/>
    <col min="5889" max="5889" width="12.6640625" style="13" customWidth="1"/>
    <col min="5890" max="5890" width="50.6640625" style="13" customWidth="1"/>
    <col min="5891" max="5893" width="12.6640625" style="13" customWidth="1"/>
    <col min="5894" max="6144" width="8.88671875" style="13"/>
    <col min="6145" max="6145" width="12.6640625" style="13" customWidth="1"/>
    <col min="6146" max="6146" width="50.6640625" style="13" customWidth="1"/>
    <col min="6147" max="6149" width="12.6640625" style="13" customWidth="1"/>
    <col min="6150" max="6400" width="8.88671875" style="13"/>
    <col min="6401" max="6401" width="12.6640625" style="13" customWidth="1"/>
    <col min="6402" max="6402" width="50.6640625" style="13" customWidth="1"/>
    <col min="6403" max="6405" width="12.6640625" style="13" customWidth="1"/>
    <col min="6406" max="6656" width="8.88671875" style="13"/>
    <col min="6657" max="6657" width="12.6640625" style="13" customWidth="1"/>
    <col min="6658" max="6658" width="50.6640625" style="13" customWidth="1"/>
    <col min="6659" max="6661" width="12.6640625" style="13" customWidth="1"/>
    <col min="6662" max="6912" width="8.88671875" style="13"/>
    <col min="6913" max="6913" width="12.6640625" style="13" customWidth="1"/>
    <col min="6914" max="6914" width="50.6640625" style="13" customWidth="1"/>
    <col min="6915" max="6917" width="12.6640625" style="13" customWidth="1"/>
    <col min="6918" max="7168" width="8.88671875" style="13"/>
    <col min="7169" max="7169" width="12.6640625" style="13" customWidth="1"/>
    <col min="7170" max="7170" width="50.6640625" style="13" customWidth="1"/>
    <col min="7171" max="7173" width="12.6640625" style="13" customWidth="1"/>
    <col min="7174" max="7424" width="8.88671875" style="13"/>
    <col min="7425" max="7425" width="12.6640625" style="13" customWidth="1"/>
    <col min="7426" max="7426" width="50.6640625" style="13" customWidth="1"/>
    <col min="7427" max="7429" width="12.6640625" style="13" customWidth="1"/>
    <col min="7430" max="7680" width="8.88671875" style="13"/>
    <col min="7681" max="7681" width="12.6640625" style="13" customWidth="1"/>
    <col min="7682" max="7682" width="50.6640625" style="13" customWidth="1"/>
    <col min="7683" max="7685" width="12.6640625" style="13" customWidth="1"/>
    <col min="7686" max="7936" width="8.88671875" style="13"/>
    <col min="7937" max="7937" width="12.6640625" style="13" customWidth="1"/>
    <col min="7938" max="7938" width="50.6640625" style="13" customWidth="1"/>
    <col min="7939" max="7941" width="12.6640625" style="13" customWidth="1"/>
    <col min="7942" max="8192" width="8.88671875" style="13"/>
    <col min="8193" max="8193" width="12.6640625" style="13" customWidth="1"/>
    <col min="8194" max="8194" width="50.6640625" style="13" customWidth="1"/>
    <col min="8195" max="8197" width="12.6640625" style="13" customWidth="1"/>
    <col min="8198" max="8448" width="8.88671875" style="13"/>
    <col min="8449" max="8449" width="12.6640625" style="13" customWidth="1"/>
    <col min="8450" max="8450" width="50.6640625" style="13" customWidth="1"/>
    <col min="8451" max="8453" width="12.6640625" style="13" customWidth="1"/>
    <col min="8454" max="8704" width="8.88671875" style="13"/>
    <col min="8705" max="8705" width="12.6640625" style="13" customWidth="1"/>
    <col min="8706" max="8706" width="50.6640625" style="13" customWidth="1"/>
    <col min="8707" max="8709" width="12.6640625" style="13" customWidth="1"/>
    <col min="8710" max="8960" width="8.88671875" style="13"/>
    <col min="8961" max="8961" width="12.6640625" style="13" customWidth="1"/>
    <col min="8962" max="8962" width="50.6640625" style="13" customWidth="1"/>
    <col min="8963" max="8965" width="12.6640625" style="13" customWidth="1"/>
    <col min="8966" max="9216" width="8.88671875" style="13"/>
    <col min="9217" max="9217" width="12.6640625" style="13" customWidth="1"/>
    <col min="9218" max="9218" width="50.6640625" style="13" customWidth="1"/>
    <col min="9219" max="9221" width="12.6640625" style="13" customWidth="1"/>
    <col min="9222" max="9472" width="8.88671875" style="13"/>
    <col min="9473" max="9473" width="12.6640625" style="13" customWidth="1"/>
    <col min="9474" max="9474" width="50.6640625" style="13" customWidth="1"/>
    <col min="9475" max="9477" width="12.6640625" style="13" customWidth="1"/>
    <col min="9478" max="9728" width="8.88671875" style="13"/>
    <col min="9729" max="9729" width="12.6640625" style="13" customWidth="1"/>
    <col min="9730" max="9730" width="50.6640625" style="13" customWidth="1"/>
    <col min="9731" max="9733" width="12.6640625" style="13" customWidth="1"/>
    <col min="9734" max="9984" width="8.88671875" style="13"/>
    <col min="9985" max="9985" width="12.6640625" style="13" customWidth="1"/>
    <col min="9986" max="9986" width="50.6640625" style="13" customWidth="1"/>
    <col min="9987" max="9989" width="12.6640625" style="13" customWidth="1"/>
    <col min="9990" max="10240" width="8.88671875" style="13"/>
    <col min="10241" max="10241" width="12.6640625" style="13" customWidth="1"/>
    <col min="10242" max="10242" width="50.6640625" style="13" customWidth="1"/>
    <col min="10243" max="10245" width="12.6640625" style="13" customWidth="1"/>
    <col min="10246" max="10496" width="8.88671875" style="13"/>
    <col min="10497" max="10497" width="12.6640625" style="13" customWidth="1"/>
    <col min="10498" max="10498" width="50.6640625" style="13" customWidth="1"/>
    <col min="10499" max="10501" width="12.6640625" style="13" customWidth="1"/>
    <col min="10502" max="10752" width="8.88671875" style="13"/>
    <col min="10753" max="10753" width="12.6640625" style="13" customWidth="1"/>
    <col min="10754" max="10754" width="50.6640625" style="13" customWidth="1"/>
    <col min="10755" max="10757" width="12.6640625" style="13" customWidth="1"/>
    <col min="10758" max="11008" width="8.88671875" style="13"/>
    <col min="11009" max="11009" width="12.6640625" style="13" customWidth="1"/>
    <col min="11010" max="11010" width="50.6640625" style="13" customWidth="1"/>
    <col min="11011" max="11013" width="12.6640625" style="13" customWidth="1"/>
    <col min="11014" max="11264" width="8.88671875" style="13"/>
    <col min="11265" max="11265" width="12.6640625" style="13" customWidth="1"/>
    <col min="11266" max="11266" width="50.6640625" style="13" customWidth="1"/>
    <col min="11267" max="11269" width="12.6640625" style="13" customWidth="1"/>
    <col min="11270" max="11520" width="8.88671875" style="13"/>
    <col min="11521" max="11521" width="12.6640625" style="13" customWidth="1"/>
    <col min="11522" max="11522" width="50.6640625" style="13" customWidth="1"/>
    <col min="11523" max="11525" width="12.6640625" style="13" customWidth="1"/>
    <col min="11526" max="11776" width="8.88671875" style="13"/>
    <col min="11777" max="11777" width="12.6640625" style="13" customWidth="1"/>
    <col min="11778" max="11778" width="50.6640625" style="13" customWidth="1"/>
    <col min="11779" max="11781" width="12.6640625" style="13" customWidth="1"/>
    <col min="11782" max="12032" width="8.88671875" style="13"/>
    <col min="12033" max="12033" width="12.6640625" style="13" customWidth="1"/>
    <col min="12034" max="12034" width="50.6640625" style="13" customWidth="1"/>
    <col min="12035" max="12037" width="12.6640625" style="13" customWidth="1"/>
    <col min="12038" max="12288" width="8.88671875" style="13"/>
    <col min="12289" max="12289" width="12.6640625" style="13" customWidth="1"/>
    <col min="12290" max="12290" width="50.6640625" style="13" customWidth="1"/>
    <col min="12291" max="12293" width="12.6640625" style="13" customWidth="1"/>
    <col min="12294" max="12544" width="8.88671875" style="13"/>
    <col min="12545" max="12545" width="12.6640625" style="13" customWidth="1"/>
    <col min="12546" max="12546" width="50.6640625" style="13" customWidth="1"/>
    <col min="12547" max="12549" width="12.6640625" style="13" customWidth="1"/>
    <col min="12550" max="12800" width="8.88671875" style="13"/>
    <col min="12801" max="12801" width="12.6640625" style="13" customWidth="1"/>
    <col min="12802" max="12802" width="50.6640625" style="13" customWidth="1"/>
    <col min="12803" max="12805" width="12.6640625" style="13" customWidth="1"/>
    <col min="12806" max="13056" width="8.88671875" style="13"/>
    <col min="13057" max="13057" width="12.6640625" style="13" customWidth="1"/>
    <col min="13058" max="13058" width="50.6640625" style="13" customWidth="1"/>
    <col min="13059" max="13061" width="12.6640625" style="13" customWidth="1"/>
    <col min="13062" max="13312" width="8.88671875" style="13"/>
    <col min="13313" max="13313" width="12.6640625" style="13" customWidth="1"/>
    <col min="13314" max="13314" width="50.6640625" style="13" customWidth="1"/>
    <col min="13315" max="13317" width="12.6640625" style="13" customWidth="1"/>
    <col min="13318" max="13568" width="8.88671875" style="13"/>
    <col min="13569" max="13569" width="12.6640625" style="13" customWidth="1"/>
    <col min="13570" max="13570" width="50.6640625" style="13" customWidth="1"/>
    <col min="13571" max="13573" width="12.6640625" style="13" customWidth="1"/>
    <col min="13574" max="13824" width="8.88671875" style="13"/>
    <col min="13825" max="13825" width="12.6640625" style="13" customWidth="1"/>
    <col min="13826" max="13826" width="50.6640625" style="13" customWidth="1"/>
    <col min="13827" max="13829" width="12.6640625" style="13" customWidth="1"/>
    <col min="13830" max="14080" width="8.88671875" style="13"/>
    <col min="14081" max="14081" width="12.6640625" style="13" customWidth="1"/>
    <col min="14082" max="14082" width="50.6640625" style="13" customWidth="1"/>
    <col min="14083" max="14085" width="12.6640625" style="13" customWidth="1"/>
    <col min="14086" max="14336" width="8.88671875" style="13"/>
    <col min="14337" max="14337" width="12.6640625" style="13" customWidth="1"/>
    <col min="14338" max="14338" width="50.6640625" style="13" customWidth="1"/>
    <col min="14339" max="14341" width="12.6640625" style="13" customWidth="1"/>
    <col min="14342" max="14592" width="8.88671875" style="13"/>
    <col min="14593" max="14593" width="12.6640625" style="13" customWidth="1"/>
    <col min="14594" max="14594" width="50.6640625" style="13" customWidth="1"/>
    <col min="14595" max="14597" width="12.6640625" style="13" customWidth="1"/>
    <col min="14598" max="14848" width="8.88671875" style="13"/>
    <col min="14849" max="14849" width="12.6640625" style="13" customWidth="1"/>
    <col min="14850" max="14850" width="50.6640625" style="13" customWidth="1"/>
    <col min="14851" max="14853" width="12.6640625" style="13" customWidth="1"/>
    <col min="14854" max="15104" width="8.88671875" style="13"/>
    <col min="15105" max="15105" width="12.6640625" style="13" customWidth="1"/>
    <col min="15106" max="15106" width="50.6640625" style="13" customWidth="1"/>
    <col min="15107" max="15109" width="12.6640625" style="13" customWidth="1"/>
    <col min="15110" max="15360" width="8.88671875" style="13"/>
    <col min="15361" max="15361" width="12.6640625" style="13" customWidth="1"/>
    <col min="15362" max="15362" width="50.6640625" style="13" customWidth="1"/>
    <col min="15363" max="15365" width="12.6640625" style="13" customWidth="1"/>
    <col min="15366" max="15616" width="8.88671875" style="13"/>
    <col min="15617" max="15617" width="12.6640625" style="13" customWidth="1"/>
    <col min="15618" max="15618" width="50.6640625" style="13" customWidth="1"/>
    <col min="15619" max="15621" width="12.6640625" style="13" customWidth="1"/>
    <col min="15622" max="15872" width="8.88671875" style="13"/>
    <col min="15873" max="15873" width="12.6640625" style="13" customWidth="1"/>
    <col min="15874" max="15874" width="50.6640625" style="13" customWidth="1"/>
    <col min="15875" max="15877" width="12.6640625" style="13" customWidth="1"/>
    <col min="15878" max="16128" width="8.88671875" style="13"/>
    <col min="16129" max="16129" width="12.6640625" style="13" customWidth="1"/>
    <col min="16130" max="16130" width="50.6640625" style="13" customWidth="1"/>
    <col min="16131" max="16133" width="12.6640625" style="13" customWidth="1"/>
    <col min="16134" max="16384" width="8.88671875" style="13"/>
  </cols>
  <sheetData>
    <row r="1" spans="1:5" s="20" customFormat="1" ht="28.8" x14ac:dyDescent="0.3">
      <c r="A1" s="19" t="s">
        <v>21</v>
      </c>
      <c r="B1" s="20" t="s">
        <v>22</v>
      </c>
      <c r="C1" s="21" t="s">
        <v>23</v>
      </c>
      <c r="D1" s="21" t="s">
        <v>24</v>
      </c>
      <c r="E1" s="22" t="s">
        <v>25</v>
      </c>
    </row>
    <row r="2" spans="1:5" ht="20.100000000000001" customHeight="1" x14ac:dyDescent="0.3">
      <c r="A2" s="16"/>
      <c r="B2" s="12"/>
      <c r="C2" s="14"/>
      <c r="D2" s="14"/>
      <c r="E2" s="14"/>
    </row>
    <row r="3" spans="1:5" ht="20.100000000000001" customHeight="1" x14ac:dyDescent="0.3">
      <c r="A3" s="16"/>
      <c r="B3" s="12"/>
      <c r="C3" s="14"/>
      <c r="D3" s="14"/>
      <c r="E3" s="14"/>
    </row>
    <row r="4" spans="1:5" ht="20.100000000000001" customHeight="1" x14ac:dyDescent="0.3">
      <c r="A4" s="16"/>
      <c r="B4" s="12"/>
      <c r="C4" s="14"/>
      <c r="D4" s="14"/>
      <c r="E4" s="14"/>
    </row>
    <row r="5" spans="1:5" ht="20.100000000000001" customHeight="1" x14ac:dyDescent="0.3">
      <c r="A5" s="16"/>
      <c r="B5" s="12"/>
      <c r="C5" s="14"/>
      <c r="D5" s="14"/>
      <c r="E5" s="14"/>
    </row>
    <row r="6" spans="1:5" ht="20.100000000000001" customHeight="1" x14ac:dyDescent="0.3">
      <c r="A6" s="16"/>
      <c r="B6" s="12"/>
      <c r="C6" s="14"/>
      <c r="D6" s="14"/>
      <c r="E6" s="14"/>
    </row>
    <row r="7" spans="1:5" ht="20.100000000000001" customHeight="1" x14ac:dyDescent="0.3">
      <c r="A7" s="16"/>
      <c r="B7" s="12"/>
      <c r="C7" s="14"/>
      <c r="D7" s="14"/>
      <c r="E7" s="14"/>
    </row>
    <row r="8" spans="1:5" ht="20.100000000000001" customHeight="1" x14ac:dyDescent="0.3">
      <c r="A8" s="16"/>
      <c r="B8" s="12"/>
      <c r="C8" s="14"/>
      <c r="D8" s="14"/>
      <c r="E8" s="14"/>
    </row>
    <row r="9" spans="1:5" ht="20.100000000000001" customHeight="1" x14ac:dyDescent="0.3">
      <c r="A9" s="16"/>
      <c r="B9" s="12"/>
      <c r="C9" s="14"/>
      <c r="D9" s="14"/>
      <c r="E9" s="14"/>
    </row>
    <row r="10" spans="1:5" ht="20.100000000000001" customHeight="1" x14ac:dyDescent="0.3">
      <c r="A10" s="16"/>
      <c r="B10" s="12"/>
      <c r="C10" s="14"/>
      <c r="D10" s="14"/>
      <c r="E10" s="14"/>
    </row>
    <row r="11" spans="1:5" ht="20.100000000000001" customHeight="1" x14ac:dyDescent="0.3">
      <c r="A11" s="16"/>
      <c r="B11" s="12"/>
      <c r="C11" s="14"/>
      <c r="D11" s="14"/>
      <c r="E11" s="14"/>
    </row>
    <row r="12" spans="1:5" ht="20.100000000000001" customHeight="1" x14ac:dyDescent="0.3">
      <c r="A12" s="16"/>
      <c r="B12" s="12"/>
      <c r="C12" s="14"/>
      <c r="D12" s="14"/>
      <c r="E12" s="14"/>
    </row>
    <row r="13" spans="1:5" ht="20.100000000000001" customHeight="1" x14ac:dyDescent="0.3">
      <c r="A13" s="16"/>
      <c r="B13" s="12"/>
      <c r="C13" s="14"/>
      <c r="D13" s="14"/>
      <c r="E13" s="14"/>
    </row>
    <row r="14" spans="1:5" ht="20.100000000000001" customHeight="1" x14ac:dyDescent="0.3">
      <c r="A14" s="16"/>
      <c r="B14" s="12"/>
      <c r="C14" s="14"/>
      <c r="D14" s="14"/>
      <c r="E14" s="14"/>
    </row>
    <row r="15" spans="1:5" ht="20.100000000000001" customHeight="1" x14ac:dyDescent="0.3">
      <c r="A15" s="16"/>
      <c r="B15" s="12"/>
      <c r="C15" s="14"/>
      <c r="D15" s="14"/>
      <c r="E15" s="14"/>
    </row>
    <row r="16" spans="1:5" ht="20.100000000000001" customHeight="1" x14ac:dyDescent="0.3">
      <c r="A16" s="16"/>
      <c r="B16" s="12"/>
      <c r="C16" s="14"/>
      <c r="D16" s="14"/>
      <c r="E16" s="14"/>
    </row>
    <row r="17" spans="1:5" ht="20.100000000000001" customHeight="1" x14ac:dyDescent="0.3">
      <c r="A17" s="16"/>
      <c r="B17" s="12"/>
      <c r="C17" s="14"/>
      <c r="D17" s="14"/>
      <c r="E17" s="14"/>
    </row>
    <row r="18" spans="1:5" ht="20.100000000000001" customHeight="1" x14ac:dyDescent="0.3">
      <c r="A18" s="16"/>
      <c r="B18" s="12"/>
      <c r="C18" s="14"/>
      <c r="D18" s="14"/>
      <c r="E18" s="14"/>
    </row>
    <row r="19" spans="1:5" ht="20.100000000000001" customHeight="1" x14ac:dyDescent="0.3">
      <c r="A19" s="16"/>
      <c r="B19" s="12"/>
      <c r="C19" s="14"/>
      <c r="D19" s="14"/>
      <c r="E19" s="14"/>
    </row>
    <row r="20" spans="1:5" ht="20.100000000000001" customHeight="1" x14ac:dyDescent="0.3">
      <c r="A20" s="16"/>
      <c r="B20" s="12"/>
      <c r="C20" s="14"/>
      <c r="D20" s="14"/>
      <c r="E20" s="14"/>
    </row>
    <row r="21" spans="1:5" ht="20.100000000000001" customHeight="1" x14ac:dyDescent="0.3">
      <c r="A21" s="16"/>
      <c r="B21" s="12"/>
      <c r="C21" s="14"/>
      <c r="D21" s="14"/>
      <c r="E21" s="14"/>
    </row>
    <row r="22" spans="1:5" ht="20.100000000000001" customHeight="1" x14ac:dyDescent="0.3">
      <c r="A22" s="16"/>
      <c r="B22" s="12"/>
      <c r="C22" s="14"/>
      <c r="D22" s="14"/>
      <c r="E22" s="14"/>
    </row>
    <row r="23" spans="1:5" ht="20.100000000000001" customHeight="1" x14ac:dyDescent="0.3">
      <c r="A23" s="16"/>
      <c r="B23" s="12"/>
      <c r="C23" s="14"/>
      <c r="D23" s="14"/>
      <c r="E23" s="14"/>
    </row>
    <row r="24" spans="1:5" ht="20.100000000000001" customHeight="1" x14ac:dyDescent="0.3">
      <c r="A24" s="16"/>
      <c r="B24" s="12"/>
      <c r="C24" s="14"/>
      <c r="D24" s="14"/>
      <c r="E24" s="14"/>
    </row>
    <row r="25" spans="1:5" ht="20.100000000000001" customHeight="1" x14ac:dyDescent="0.3">
      <c r="A25" s="16"/>
      <c r="B25" s="12"/>
      <c r="C25" s="14"/>
      <c r="D25" s="14"/>
      <c r="E25" s="14"/>
    </row>
    <row r="26" spans="1:5" ht="20.100000000000001" customHeight="1" x14ac:dyDescent="0.3">
      <c r="A26" s="16"/>
      <c r="B26" s="12"/>
      <c r="C26" s="14"/>
      <c r="D26" s="14"/>
      <c r="E26" s="14"/>
    </row>
    <row r="27" spans="1:5" ht="20.100000000000001" customHeight="1" x14ac:dyDescent="0.3">
      <c r="A27" s="16"/>
      <c r="B27" s="12"/>
      <c r="C27" s="14"/>
      <c r="D27" s="14"/>
      <c r="E27" s="14"/>
    </row>
    <row r="28" spans="1:5" ht="20.100000000000001" customHeight="1" x14ac:dyDescent="0.3">
      <c r="A28" s="16"/>
      <c r="B28" s="12"/>
      <c r="C28" s="14"/>
      <c r="D28" s="14"/>
      <c r="E28" s="14"/>
    </row>
    <row r="29" spans="1:5" ht="20.100000000000001" customHeight="1" x14ac:dyDescent="0.3">
      <c r="A29" s="16"/>
      <c r="B29" s="12"/>
      <c r="C29" s="14"/>
      <c r="D29" s="14"/>
      <c r="E29" s="14"/>
    </row>
    <row r="30" spans="1:5" ht="20.100000000000001" customHeight="1" x14ac:dyDescent="0.3">
      <c r="A30" s="16"/>
      <c r="B30" s="12"/>
      <c r="C30" s="14"/>
      <c r="D30" s="14"/>
      <c r="E30" s="14"/>
    </row>
    <row r="31" spans="1:5" ht="20.100000000000001" customHeight="1" x14ac:dyDescent="0.3">
      <c r="A31" s="16"/>
      <c r="B31" s="12"/>
      <c r="C31" s="14"/>
      <c r="D31" s="14"/>
      <c r="E31" s="14"/>
    </row>
    <row r="32" spans="1:5" ht="20.100000000000001" customHeight="1" x14ac:dyDescent="0.3">
      <c r="A32" s="16"/>
      <c r="B32" s="12"/>
      <c r="C32" s="14"/>
      <c r="D32" s="14"/>
      <c r="E32" s="14"/>
    </row>
    <row r="33" spans="1:5" ht="20.100000000000001" customHeight="1" x14ac:dyDescent="0.3">
      <c r="A33" s="16"/>
      <c r="B33" s="12"/>
      <c r="C33" s="14"/>
      <c r="D33" s="14"/>
      <c r="E33" s="14"/>
    </row>
    <row r="34" spans="1:5" ht="20.100000000000001" customHeight="1" x14ac:dyDescent="0.3">
      <c r="A34" s="16"/>
      <c r="B34" s="12"/>
      <c r="C34" s="14"/>
      <c r="D34" s="14"/>
      <c r="E34" s="14"/>
    </row>
    <row r="35" spans="1:5" ht="20.100000000000001" customHeight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0E3C-DE91-4A05-A1B7-43D0E6D62350}">
  <dimension ref="A1:D33"/>
  <sheetViews>
    <sheetView tabSelected="1" workbookViewId="0">
      <pane ySplit="1" topLeftCell="A26" activePane="bottomLeft" state="frozen"/>
      <selection pane="bottomLeft" sqref="A1:D1"/>
    </sheetView>
  </sheetViews>
  <sheetFormatPr defaultRowHeight="13.2" x14ac:dyDescent="0.25"/>
  <cols>
    <col min="1" max="1" width="45.6640625" style="5" customWidth="1"/>
    <col min="2" max="2" width="15.6640625" style="4" customWidth="1"/>
    <col min="3" max="4" width="15.6640625" style="3" customWidth="1"/>
    <col min="5" max="256" width="9.109375" style="5"/>
    <col min="257" max="257" width="45.6640625" style="5" customWidth="1"/>
    <col min="258" max="260" width="15.6640625" style="5" customWidth="1"/>
    <col min="261" max="512" width="9.109375" style="5"/>
    <col min="513" max="513" width="45.6640625" style="5" customWidth="1"/>
    <col min="514" max="516" width="15.6640625" style="5" customWidth="1"/>
    <col min="517" max="768" width="9.109375" style="5"/>
    <col min="769" max="769" width="45.6640625" style="5" customWidth="1"/>
    <col min="770" max="772" width="15.6640625" style="5" customWidth="1"/>
    <col min="773" max="1024" width="9.109375" style="5"/>
    <col min="1025" max="1025" width="45.6640625" style="5" customWidth="1"/>
    <col min="1026" max="1028" width="15.6640625" style="5" customWidth="1"/>
    <col min="1029" max="1280" width="9.109375" style="5"/>
    <col min="1281" max="1281" width="45.6640625" style="5" customWidth="1"/>
    <col min="1282" max="1284" width="15.6640625" style="5" customWidth="1"/>
    <col min="1285" max="1536" width="9.109375" style="5"/>
    <col min="1537" max="1537" width="45.6640625" style="5" customWidth="1"/>
    <col min="1538" max="1540" width="15.6640625" style="5" customWidth="1"/>
    <col min="1541" max="1792" width="9.109375" style="5"/>
    <col min="1793" max="1793" width="45.6640625" style="5" customWidth="1"/>
    <col min="1794" max="1796" width="15.6640625" style="5" customWidth="1"/>
    <col min="1797" max="2048" width="9.109375" style="5"/>
    <col min="2049" max="2049" width="45.6640625" style="5" customWidth="1"/>
    <col min="2050" max="2052" width="15.6640625" style="5" customWidth="1"/>
    <col min="2053" max="2304" width="9.109375" style="5"/>
    <col min="2305" max="2305" width="45.6640625" style="5" customWidth="1"/>
    <col min="2306" max="2308" width="15.6640625" style="5" customWidth="1"/>
    <col min="2309" max="2560" width="9.109375" style="5"/>
    <col min="2561" max="2561" width="45.6640625" style="5" customWidth="1"/>
    <col min="2562" max="2564" width="15.6640625" style="5" customWidth="1"/>
    <col min="2565" max="2816" width="9.109375" style="5"/>
    <col min="2817" max="2817" width="45.6640625" style="5" customWidth="1"/>
    <col min="2818" max="2820" width="15.6640625" style="5" customWidth="1"/>
    <col min="2821" max="3072" width="9.109375" style="5"/>
    <col min="3073" max="3073" width="45.6640625" style="5" customWidth="1"/>
    <col min="3074" max="3076" width="15.6640625" style="5" customWidth="1"/>
    <col min="3077" max="3328" width="9.109375" style="5"/>
    <col min="3329" max="3329" width="45.6640625" style="5" customWidth="1"/>
    <col min="3330" max="3332" width="15.6640625" style="5" customWidth="1"/>
    <col min="3333" max="3584" width="9.109375" style="5"/>
    <col min="3585" max="3585" width="45.6640625" style="5" customWidth="1"/>
    <col min="3586" max="3588" width="15.6640625" style="5" customWidth="1"/>
    <col min="3589" max="3840" width="9.109375" style="5"/>
    <col min="3841" max="3841" width="45.6640625" style="5" customWidth="1"/>
    <col min="3842" max="3844" width="15.6640625" style="5" customWidth="1"/>
    <col min="3845" max="4096" width="9.109375" style="5"/>
    <col min="4097" max="4097" width="45.6640625" style="5" customWidth="1"/>
    <col min="4098" max="4100" width="15.6640625" style="5" customWidth="1"/>
    <col min="4101" max="4352" width="9.109375" style="5"/>
    <col min="4353" max="4353" width="45.6640625" style="5" customWidth="1"/>
    <col min="4354" max="4356" width="15.6640625" style="5" customWidth="1"/>
    <col min="4357" max="4608" width="9.109375" style="5"/>
    <col min="4609" max="4609" width="45.6640625" style="5" customWidth="1"/>
    <col min="4610" max="4612" width="15.6640625" style="5" customWidth="1"/>
    <col min="4613" max="4864" width="9.109375" style="5"/>
    <col min="4865" max="4865" width="45.6640625" style="5" customWidth="1"/>
    <col min="4866" max="4868" width="15.6640625" style="5" customWidth="1"/>
    <col min="4869" max="5120" width="9.109375" style="5"/>
    <col min="5121" max="5121" width="45.6640625" style="5" customWidth="1"/>
    <col min="5122" max="5124" width="15.6640625" style="5" customWidth="1"/>
    <col min="5125" max="5376" width="9.109375" style="5"/>
    <col min="5377" max="5377" width="45.6640625" style="5" customWidth="1"/>
    <col min="5378" max="5380" width="15.6640625" style="5" customWidth="1"/>
    <col min="5381" max="5632" width="9.109375" style="5"/>
    <col min="5633" max="5633" width="45.6640625" style="5" customWidth="1"/>
    <col min="5634" max="5636" width="15.6640625" style="5" customWidth="1"/>
    <col min="5637" max="5888" width="9.109375" style="5"/>
    <col min="5889" max="5889" width="45.6640625" style="5" customWidth="1"/>
    <col min="5890" max="5892" width="15.6640625" style="5" customWidth="1"/>
    <col min="5893" max="6144" width="9.109375" style="5"/>
    <col min="6145" max="6145" width="45.6640625" style="5" customWidth="1"/>
    <col min="6146" max="6148" width="15.6640625" style="5" customWidth="1"/>
    <col min="6149" max="6400" width="9.109375" style="5"/>
    <col min="6401" max="6401" width="45.6640625" style="5" customWidth="1"/>
    <col min="6402" max="6404" width="15.6640625" style="5" customWidth="1"/>
    <col min="6405" max="6656" width="9.109375" style="5"/>
    <col min="6657" max="6657" width="45.6640625" style="5" customWidth="1"/>
    <col min="6658" max="6660" width="15.6640625" style="5" customWidth="1"/>
    <col min="6661" max="6912" width="9.109375" style="5"/>
    <col min="6913" max="6913" width="45.6640625" style="5" customWidth="1"/>
    <col min="6914" max="6916" width="15.6640625" style="5" customWidth="1"/>
    <col min="6917" max="7168" width="9.109375" style="5"/>
    <col min="7169" max="7169" width="45.6640625" style="5" customWidth="1"/>
    <col min="7170" max="7172" width="15.6640625" style="5" customWidth="1"/>
    <col min="7173" max="7424" width="9.109375" style="5"/>
    <col min="7425" max="7425" width="45.6640625" style="5" customWidth="1"/>
    <col min="7426" max="7428" width="15.6640625" style="5" customWidth="1"/>
    <col min="7429" max="7680" width="9.109375" style="5"/>
    <col min="7681" max="7681" width="45.6640625" style="5" customWidth="1"/>
    <col min="7682" max="7684" width="15.6640625" style="5" customWidth="1"/>
    <col min="7685" max="7936" width="9.109375" style="5"/>
    <col min="7937" max="7937" width="45.6640625" style="5" customWidth="1"/>
    <col min="7938" max="7940" width="15.6640625" style="5" customWidth="1"/>
    <col min="7941" max="8192" width="9.109375" style="5"/>
    <col min="8193" max="8193" width="45.6640625" style="5" customWidth="1"/>
    <col min="8194" max="8196" width="15.6640625" style="5" customWidth="1"/>
    <col min="8197" max="8448" width="9.109375" style="5"/>
    <col min="8449" max="8449" width="45.6640625" style="5" customWidth="1"/>
    <col min="8450" max="8452" width="15.6640625" style="5" customWidth="1"/>
    <col min="8453" max="8704" width="9.109375" style="5"/>
    <col min="8705" max="8705" width="45.6640625" style="5" customWidth="1"/>
    <col min="8706" max="8708" width="15.6640625" style="5" customWidth="1"/>
    <col min="8709" max="8960" width="9.109375" style="5"/>
    <col min="8961" max="8961" width="45.6640625" style="5" customWidth="1"/>
    <col min="8962" max="8964" width="15.6640625" style="5" customWidth="1"/>
    <col min="8965" max="9216" width="9.109375" style="5"/>
    <col min="9217" max="9217" width="45.6640625" style="5" customWidth="1"/>
    <col min="9218" max="9220" width="15.6640625" style="5" customWidth="1"/>
    <col min="9221" max="9472" width="9.109375" style="5"/>
    <col min="9473" max="9473" width="45.6640625" style="5" customWidth="1"/>
    <col min="9474" max="9476" width="15.6640625" style="5" customWidth="1"/>
    <col min="9477" max="9728" width="9.109375" style="5"/>
    <col min="9729" max="9729" width="45.6640625" style="5" customWidth="1"/>
    <col min="9730" max="9732" width="15.6640625" style="5" customWidth="1"/>
    <col min="9733" max="9984" width="9.109375" style="5"/>
    <col min="9985" max="9985" width="45.6640625" style="5" customWidth="1"/>
    <col min="9986" max="9988" width="15.6640625" style="5" customWidth="1"/>
    <col min="9989" max="10240" width="9.109375" style="5"/>
    <col min="10241" max="10241" width="45.6640625" style="5" customWidth="1"/>
    <col min="10242" max="10244" width="15.6640625" style="5" customWidth="1"/>
    <col min="10245" max="10496" width="9.109375" style="5"/>
    <col min="10497" max="10497" width="45.6640625" style="5" customWidth="1"/>
    <col min="10498" max="10500" width="15.6640625" style="5" customWidth="1"/>
    <col min="10501" max="10752" width="9.109375" style="5"/>
    <col min="10753" max="10753" width="45.6640625" style="5" customWidth="1"/>
    <col min="10754" max="10756" width="15.6640625" style="5" customWidth="1"/>
    <col min="10757" max="11008" width="9.109375" style="5"/>
    <col min="11009" max="11009" width="45.6640625" style="5" customWidth="1"/>
    <col min="11010" max="11012" width="15.6640625" style="5" customWidth="1"/>
    <col min="11013" max="11264" width="9.109375" style="5"/>
    <col min="11265" max="11265" width="45.6640625" style="5" customWidth="1"/>
    <col min="11266" max="11268" width="15.6640625" style="5" customWidth="1"/>
    <col min="11269" max="11520" width="9.109375" style="5"/>
    <col min="11521" max="11521" width="45.6640625" style="5" customWidth="1"/>
    <col min="11522" max="11524" width="15.6640625" style="5" customWidth="1"/>
    <col min="11525" max="11776" width="9.109375" style="5"/>
    <col min="11777" max="11777" width="45.6640625" style="5" customWidth="1"/>
    <col min="11778" max="11780" width="15.6640625" style="5" customWidth="1"/>
    <col min="11781" max="12032" width="9.109375" style="5"/>
    <col min="12033" max="12033" width="45.6640625" style="5" customWidth="1"/>
    <col min="12034" max="12036" width="15.6640625" style="5" customWidth="1"/>
    <col min="12037" max="12288" width="9.109375" style="5"/>
    <col min="12289" max="12289" width="45.6640625" style="5" customWidth="1"/>
    <col min="12290" max="12292" width="15.6640625" style="5" customWidth="1"/>
    <col min="12293" max="12544" width="9.109375" style="5"/>
    <col min="12545" max="12545" width="45.6640625" style="5" customWidth="1"/>
    <col min="12546" max="12548" width="15.6640625" style="5" customWidth="1"/>
    <col min="12549" max="12800" width="9.109375" style="5"/>
    <col min="12801" max="12801" width="45.6640625" style="5" customWidth="1"/>
    <col min="12802" max="12804" width="15.6640625" style="5" customWidth="1"/>
    <col min="12805" max="13056" width="9.109375" style="5"/>
    <col min="13057" max="13057" width="45.6640625" style="5" customWidth="1"/>
    <col min="13058" max="13060" width="15.6640625" style="5" customWidth="1"/>
    <col min="13061" max="13312" width="9.109375" style="5"/>
    <col min="13313" max="13313" width="45.6640625" style="5" customWidth="1"/>
    <col min="13314" max="13316" width="15.6640625" style="5" customWidth="1"/>
    <col min="13317" max="13568" width="9.109375" style="5"/>
    <col min="13569" max="13569" width="45.6640625" style="5" customWidth="1"/>
    <col min="13570" max="13572" width="15.6640625" style="5" customWidth="1"/>
    <col min="13573" max="13824" width="9.109375" style="5"/>
    <col min="13825" max="13825" width="45.6640625" style="5" customWidth="1"/>
    <col min="13826" max="13828" width="15.6640625" style="5" customWidth="1"/>
    <col min="13829" max="14080" width="9.109375" style="5"/>
    <col min="14081" max="14081" width="45.6640625" style="5" customWidth="1"/>
    <col min="14082" max="14084" width="15.6640625" style="5" customWidth="1"/>
    <col min="14085" max="14336" width="9.109375" style="5"/>
    <col min="14337" max="14337" width="45.6640625" style="5" customWidth="1"/>
    <col min="14338" max="14340" width="15.6640625" style="5" customWidth="1"/>
    <col min="14341" max="14592" width="9.109375" style="5"/>
    <col min="14593" max="14593" width="45.6640625" style="5" customWidth="1"/>
    <col min="14594" max="14596" width="15.6640625" style="5" customWidth="1"/>
    <col min="14597" max="14848" width="9.109375" style="5"/>
    <col min="14849" max="14849" width="45.6640625" style="5" customWidth="1"/>
    <col min="14850" max="14852" width="15.6640625" style="5" customWidth="1"/>
    <col min="14853" max="15104" width="9.109375" style="5"/>
    <col min="15105" max="15105" width="45.6640625" style="5" customWidth="1"/>
    <col min="15106" max="15108" width="15.6640625" style="5" customWidth="1"/>
    <col min="15109" max="15360" width="9.109375" style="5"/>
    <col min="15361" max="15361" width="45.6640625" style="5" customWidth="1"/>
    <col min="15362" max="15364" width="15.6640625" style="5" customWidth="1"/>
    <col min="15365" max="15616" width="9.109375" style="5"/>
    <col min="15617" max="15617" width="45.6640625" style="5" customWidth="1"/>
    <col min="15618" max="15620" width="15.6640625" style="5" customWidth="1"/>
    <col min="15621" max="15872" width="9.109375" style="5"/>
    <col min="15873" max="15873" width="45.6640625" style="5" customWidth="1"/>
    <col min="15874" max="15876" width="15.6640625" style="5" customWidth="1"/>
    <col min="15877" max="16128" width="9.109375" style="5"/>
    <col min="16129" max="16129" width="45.6640625" style="5" customWidth="1"/>
    <col min="16130" max="16132" width="15.6640625" style="5" customWidth="1"/>
    <col min="16133" max="16384" width="9.109375" style="5"/>
  </cols>
  <sheetData>
    <row r="1" spans="1:4" s="2" customFormat="1" ht="28.8" x14ac:dyDescent="0.3">
      <c r="A1" s="127" t="s">
        <v>26</v>
      </c>
      <c r="B1" s="128" t="s">
        <v>27</v>
      </c>
      <c r="C1" s="129" t="s">
        <v>28</v>
      </c>
      <c r="D1" s="130" t="s">
        <v>29</v>
      </c>
    </row>
    <row r="2" spans="1:4" ht="20.100000000000001" customHeight="1" x14ac:dyDescent="0.25">
      <c r="A2" s="7"/>
      <c r="B2" s="9"/>
      <c r="C2" s="8"/>
      <c r="D2" s="8"/>
    </row>
    <row r="3" spans="1:4" ht="20.100000000000001" customHeight="1" x14ac:dyDescent="0.25">
      <c r="A3" s="7"/>
      <c r="B3" s="9"/>
      <c r="C3" s="8"/>
      <c r="D3" s="8"/>
    </row>
    <row r="4" spans="1:4" ht="20.100000000000001" customHeight="1" x14ac:dyDescent="0.25">
      <c r="A4" s="7"/>
      <c r="B4" s="9"/>
      <c r="C4" s="8"/>
      <c r="D4" s="8"/>
    </row>
    <row r="5" spans="1:4" ht="20.100000000000001" customHeight="1" x14ac:dyDescent="0.25">
      <c r="A5" s="7"/>
      <c r="B5" s="9"/>
      <c r="C5" s="8"/>
      <c r="D5" s="8"/>
    </row>
    <row r="6" spans="1:4" ht="20.100000000000001" customHeight="1" x14ac:dyDescent="0.25">
      <c r="A6" s="7"/>
      <c r="B6" s="9"/>
      <c r="C6" s="8"/>
      <c r="D6" s="8"/>
    </row>
    <row r="7" spans="1:4" ht="20.100000000000001" customHeight="1" x14ac:dyDescent="0.25">
      <c r="A7" s="7"/>
      <c r="B7" s="9"/>
      <c r="C7" s="8"/>
      <c r="D7" s="8"/>
    </row>
    <row r="8" spans="1:4" ht="20.100000000000001" customHeight="1" x14ac:dyDescent="0.25">
      <c r="A8" s="7"/>
      <c r="B8" s="9"/>
      <c r="C8" s="8"/>
      <c r="D8" s="8"/>
    </row>
    <row r="9" spans="1:4" ht="20.100000000000001" customHeight="1" x14ac:dyDescent="0.25">
      <c r="A9" s="7"/>
      <c r="B9" s="9"/>
      <c r="C9" s="8"/>
      <c r="D9" s="8"/>
    </row>
    <row r="10" spans="1:4" ht="20.100000000000001" customHeight="1" x14ac:dyDescent="0.25">
      <c r="A10" s="7"/>
      <c r="B10" s="9"/>
      <c r="C10" s="8"/>
      <c r="D10" s="8"/>
    </row>
    <row r="11" spans="1:4" ht="20.100000000000001" customHeight="1" x14ac:dyDescent="0.25">
      <c r="A11" s="7"/>
      <c r="B11" s="9"/>
      <c r="C11" s="8"/>
      <c r="D11" s="8"/>
    </row>
    <row r="12" spans="1:4" ht="20.100000000000001" customHeight="1" x14ac:dyDescent="0.25">
      <c r="A12" s="7"/>
      <c r="B12" s="9"/>
      <c r="C12" s="8"/>
      <c r="D12" s="8"/>
    </row>
    <row r="13" spans="1:4" ht="20.100000000000001" customHeight="1" x14ac:dyDescent="0.25">
      <c r="A13" s="7"/>
      <c r="B13" s="9"/>
      <c r="C13" s="8"/>
      <c r="D13" s="8"/>
    </row>
    <row r="14" spans="1:4" ht="20.100000000000001" customHeight="1" x14ac:dyDescent="0.25">
      <c r="A14" s="7"/>
      <c r="B14" s="9"/>
      <c r="C14" s="8"/>
      <c r="D14" s="8"/>
    </row>
    <row r="15" spans="1:4" ht="20.100000000000001" customHeight="1" x14ac:dyDescent="0.25">
      <c r="A15" s="7"/>
      <c r="B15" s="9"/>
      <c r="C15" s="8"/>
      <c r="D15" s="8"/>
    </row>
    <row r="16" spans="1:4" ht="20.100000000000001" customHeight="1" x14ac:dyDescent="0.25">
      <c r="A16" s="7"/>
      <c r="B16" s="9"/>
      <c r="C16" s="8"/>
      <c r="D16" s="8"/>
    </row>
    <row r="17" spans="1:4" ht="20.100000000000001" customHeight="1" x14ac:dyDescent="0.25">
      <c r="A17" s="7"/>
      <c r="B17" s="9"/>
      <c r="C17" s="8"/>
      <c r="D17" s="8"/>
    </row>
    <row r="18" spans="1:4" ht="20.100000000000001" customHeight="1" x14ac:dyDescent="0.25">
      <c r="A18" s="7"/>
      <c r="B18" s="9"/>
      <c r="C18" s="8"/>
      <c r="D18" s="8"/>
    </row>
    <row r="19" spans="1:4" ht="20.100000000000001" customHeight="1" x14ac:dyDescent="0.25">
      <c r="A19" s="7"/>
      <c r="B19" s="9"/>
      <c r="C19" s="8"/>
      <c r="D19" s="8"/>
    </row>
    <row r="20" spans="1:4" ht="20.100000000000001" customHeight="1" x14ac:dyDescent="0.25">
      <c r="A20" s="7"/>
      <c r="B20" s="9"/>
      <c r="C20" s="8"/>
      <c r="D20" s="8"/>
    </row>
    <row r="21" spans="1:4" ht="20.100000000000001" customHeight="1" x14ac:dyDescent="0.25">
      <c r="A21" s="7"/>
      <c r="B21" s="9"/>
      <c r="C21" s="8"/>
      <c r="D21" s="8"/>
    </row>
    <row r="22" spans="1:4" ht="20.100000000000001" customHeight="1" x14ac:dyDescent="0.25">
      <c r="A22" s="7"/>
      <c r="B22" s="9"/>
      <c r="C22" s="8"/>
      <c r="D22" s="8"/>
    </row>
    <row r="23" spans="1:4" ht="20.100000000000001" customHeight="1" x14ac:dyDescent="0.25">
      <c r="A23" s="7"/>
      <c r="B23" s="9"/>
      <c r="C23" s="8"/>
      <c r="D23" s="8"/>
    </row>
    <row r="24" spans="1:4" ht="20.100000000000001" customHeight="1" x14ac:dyDescent="0.25">
      <c r="A24" s="7"/>
      <c r="B24" s="9"/>
      <c r="C24" s="8"/>
      <c r="D24" s="8"/>
    </row>
    <row r="25" spans="1:4" ht="20.100000000000001" customHeight="1" x14ac:dyDescent="0.25">
      <c r="A25" s="7"/>
      <c r="B25" s="9"/>
      <c r="C25" s="8"/>
      <c r="D25" s="8"/>
    </row>
    <row r="26" spans="1:4" ht="20.100000000000001" customHeight="1" x14ac:dyDescent="0.25">
      <c r="A26" s="7"/>
      <c r="B26" s="9"/>
      <c r="C26" s="8"/>
      <c r="D26" s="8"/>
    </row>
    <row r="27" spans="1:4" ht="20.100000000000001" customHeight="1" x14ac:dyDescent="0.25">
      <c r="A27" s="7"/>
      <c r="B27" s="9"/>
      <c r="C27" s="8"/>
      <c r="D27" s="8"/>
    </row>
    <row r="28" spans="1:4" ht="20.100000000000001" customHeight="1" x14ac:dyDescent="0.25">
      <c r="A28" s="7"/>
      <c r="B28" s="9"/>
      <c r="C28" s="8"/>
      <c r="D28" s="8"/>
    </row>
    <row r="29" spans="1:4" ht="20.100000000000001" customHeight="1" x14ac:dyDescent="0.25">
      <c r="A29" s="7"/>
      <c r="B29" s="9"/>
      <c r="C29" s="8"/>
      <c r="D29" s="8"/>
    </row>
    <row r="30" spans="1:4" ht="20.100000000000001" customHeight="1" x14ac:dyDescent="0.25">
      <c r="A30" s="7"/>
      <c r="B30" s="9"/>
      <c r="C30" s="8"/>
      <c r="D30" s="8"/>
    </row>
    <row r="31" spans="1:4" ht="20.100000000000001" customHeight="1" x14ac:dyDescent="0.25">
      <c r="A31" s="7"/>
      <c r="B31" s="9"/>
      <c r="C31" s="8"/>
      <c r="D31" s="8"/>
    </row>
    <row r="32" spans="1:4" ht="20.100000000000001" customHeight="1" x14ac:dyDescent="0.25">
      <c r="A32" s="7"/>
      <c r="B32" s="9"/>
      <c r="C32" s="8"/>
      <c r="D32" s="8"/>
    </row>
    <row r="33" spans="3:4" x14ac:dyDescent="0.25">
      <c r="C33" s="6"/>
      <c r="D3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Sample Budget</vt:lpstr>
      <vt:lpstr>Budget</vt:lpstr>
      <vt:lpstr>BUDGET WORKSHEET</vt:lpstr>
      <vt:lpstr>Ice Payment Tracking</vt:lpstr>
      <vt:lpstr>Checkbook Register</vt:lpstr>
      <vt:lpstr>Sponsor Log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Peffer, Annaliese</dc:creator>
  <cp:lastModifiedBy>KV Hockey</cp:lastModifiedBy>
  <cp:lastPrinted>2020-10-05T22:49:12Z</cp:lastPrinted>
  <dcterms:created xsi:type="dcterms:W3CDTF">2017-03-05T02:57:21Z</dcterms:created>
  <dcterms:modified xsi:type="dcterms:W3CDTF">2023-06-08T14:26:04Z</dcterms:modified>
</cp:coreProperties>
</file>