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T:\Website\"/>
    </mc:Choice>
  </mc:AlternateContent>
  <xr:revisionPtr revIDLastSave="0" documentId="8_{5929B236-C2B0-43E2-9038-C7831C688C06}" xr6:coauthVersionLast="47" xr6:coauthVersionMax="47" xr10:uidLastSave="{00000000-0000-0000-0000-000000000000}"/>
  <bookViews>
    <workbookView xWindow="-120" yWindow="-120" windowWidth="29040" windowHeight="15720" xr2:uid="{96B2DAB9-E805-4CB5-A4FA-08E9F08181C6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1" l="1"/>
  <c r="L22" i="1"/>
  <c r="M22" i="1"/>
  <c r="L21" i="1"/>
  <c r="M21" i="1" s="1"/>
  <c r="L20" i="1"/>
  <c r="M20" i="1" s="1"/>
  <c r="L19" i="1"/>
  <c r="M19" i="1" s="1"/>
  <c r="L18" i="1"/>
  <c r="M18" i="1" s="1"/>
  <c r="L17" i="1"/>
  <c r="M17" i="1"/>
  <c r="L16" i="1"/>
  <c r="M16" i="1"/>
  <c r="L15" i="1"/>
  <c r="M15" i="1"/>
  <c r="L14" i="1"/>
  <c r="M14" i="1" s="1"/>
  <c r="K22" i="1"/>
  <c r="K21" i="1"/>
  <c r="K20" i="1"/>
  <c r="K19" i="1"/>
  <c r="K18" i="1"/>
  <c r="K17" i="1"/>
  <c r="K16" i="1"/>
  <c r="K15" i="1"/>
  <c r="K14" i="1"/>
  <c r="J22" i="1"/>
  <c r="J21" i="1"/>
  <c r="J20" i="1"/>
  <c r="J19" i="1"/>
  <c r="J18" i="1"/>
  <c r="J17" i="1"/>
  <c r="J16" i="1"/>
  <c r="J15" i="1"/>
  <c r="J14" i="1"/>
  <c r="I22" i="1"/>
  <c r="I21" i="1"/>
  <c r="I20" i="1"/>
  <c r="I19" i="1"/>
  <c r="I18" i="1"/>
  <c r="I17" i="1"/>
  <c r="I16" i="1"/>
  <c r="I15" i="1"/>
  <c r="I14" i="1"/>
  <c r="H22" i="1"/>
  <c r="H21" i="1"/>
  <c r="H20" i="1"/>
  <c r="H19" i="1"/>
  <c r="H18" i="1"/>
  <c r="H17" i="1"/>
  <c r="H16" i="1"/>
  <c r="H15" i="1"/>
  <c r="H14" i="1"/>
  <c r="G22" i="1"/>
  <c r="G21" i="1"/>
  <c r="G20" i="1"/>
  <c r="G19" i="1"/>
  <c r="G18" i="1"/>
  <c r="G17" i="1"/>
  <c r="G16" i="1"/>
  <c r="G15" i="1"/>
  <c r="G14" i="1"/>
  <c r="F22" i="1"/>
  <c r="F21" i="1"/>
  <c r="F20" i="1"/>
  <c r="F19" i="1"/>
  <c r="F18" i="1"/>
  <c r="F17" i="1"/>
  <c r="F16" i="1"/>
  <c r="F15" i="1"/>
  <c r="F14" i="1"/>
  <c r="E22" i="1"/>
  <c r="E21" i="1"/>
  <c r="E20" i="1"/>
  <c r="E19" i="1"/>
  <c r="E18" i="1"/>
  <c r="E17" i="1"/>
  <c r="E16" i="1"/>
  <c r="E15" i="1"/>
  <c r="E14" i="1"/>
  <c r="D22" i="1"/>
  <c r="D21" i="1"/>
  <c r="D20" i="1"/>
  <c r="D19" i="1"/>
  <c r="D18" i="1"/>
  <c r="D17" i="1"/>
  <c r="D16" i="1"/>
  <c r="D15" i="1"/>
  <c r="C22" i="1"/>
  <c r="C21" i="1"/>
  <c r="C20" i="1"/>
  <c r="C19" i="1"/>
  <c r="C18" i="1"/>
  <c r="C17" i="1"/>
  <c r="C16" i="1"/>
  <c r="C15" i="1"/>
  <c r="C14" i="1"/>
</calcChain>
</file>

<file path=xl/sharedStrings.xml><?xml version="1.0" encoding="utf-8"?>
<sst xmlns="http://schemas.openxmlformats.org/spreadsheetml/2006/main" count="24" uniqueCount="23">
  <si>
    <t>INCOME % OF FEDERAL  POVERTY GUIDELINE</t>
  </si>
  <si>
    <t>101-110%</t>
  </si>
  <si>
    <t>111-120%</t>
  </si>
  <si>
    <t>121-130%</t>
  </si>
  <si>
    <t>131-140%</t>
  </si>
  <si>
    <t>141-150%</t>
  </si>
  <si>
    <t>151-160%</t>
  </si>
  <si>
    <t>161-170%</t>
  </si>
  <si>
    <t xml:space="preserve"> 171-180%</t>
  </si>
  <si>
    <t>181-190%</t>
  </si>
  <si>
    <t>191-200%</t>
  </si>
  <si>
    <t>% OF CHARGES WRITTEN OFF FOR CHARITY CARE  ALLOWANCE</t>
  </si>
  <si>
    <t>Maximum Annual Income Amounts for each Sliding Fee Percentage Category (except for 0% discount)</t>
  </si>
  <si>
    <t>Poverty Level*</t>
  </si>
  <si>
    <t>&gt;200%</t>
  </si>
  <si>
    <t>Family Size</t>
  </si>
  <si>
    <t>DISCOUNT</t>
  </si>
  <si>
    <t>For each additional person, add</t>
  </si>
  <si>
    <t>AMC CLINIC</t>
  </si>
  <si>
    <t>Charity Care Policy</t>
  </si>
  <si>
    <t>Attachment #1</t>
  </si>
  <si>
    <t xml:space="preserve"> </t>
  </si>
  <si>
    <t>Based on 2026 Poverty Guidelines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</si>
</sst>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8" x14ac:knownFonts="1">
    <font>
      <sz val="10"/>
      <name val="Arial"/>
    </font>
    <font>
      <sz val="16"/>
      <name val="Times New Roman"/>
      <family val="1"/>
    </font>
    <font>
      <sz val="10"/>
      <name val="Times New Roman"/>
      <family val="1"/>
    </font>
    <font>
      <sz val="8"/>
      <name val="Arial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u/>
      <sz val="16"/>
      <name val="Times New Roman"/>
      <family val="1"/>
    </font>
    <font>
      <u/>
      <sz val="10"/>
      <color indexed="12"/>
      <name val="Arial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25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9" fontId="2" fillId="0" borderId="4" xfId="0" applyNumberFormat="1" applyFont="1" applyBorder="1" applyAlignment="1">
      <alignment vertical="top" wrapText="1"/>
    </xf>
    <xf numFmtId="0" fontId="4" fillId="2" borderId="3" xfId="0" applyFont="1" applyFill="1" applyBorder="1" applyAlignment="1">
      <alignment wrapText="1"/>
    </xf>
    <xf numFmtId="9" fontId="4" fillId="2" borderId="4" xfId="0" applyNumberFormat="1" applyFont="1" applyFill="1" applyBorder="1" applyAlignment="1">
      <alignment horizontal="right" wrapText="1"/>
    </xf>
    <xf numFmtId="0" fontId="4" fillId="2" borderId="4" xfId="0" applyFont="1" applyFill="1" applyBorder="1" applyAlignment="1">
      <alignment wrapText="1"/>
    </xf>
    <xf numFmtId="9" fontId="4" fillId="3" borderId="4" xfId="0" applyNumberFormat="1" applyFont="1" applyFill="1" applyBorder="1" applyAlignment="1">
      <alignment horizontal="right" wrapText="1"/>
    </xf>
    <xf numFmtId="0" fontId="4" fillId="2" borderId="3" xfId="0" applyFont="1" applyFill="1" applyBorder="1" applyAlignment="1">
      <alignment horizontal="center" wrapText="1"/>
    </xf>
    <xf numFmtId="6" fontId="5" fillId="0" borderId="4" xfId="0" applyNumberFormat="1" applyFont="1" applyBorder="1" applyAlignment="1">
      <alignment horizontal="right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0" fillId="0" borderId="0" xfId="0" applyAlignment="1">
      <alignment wrapText="1"/>
    </xf>
    <xf numFmtId="6" fontId="0" fillId="0" borderId="0" xfId="0" applyNumberFormat="1"/>
    <xf numFmtId="0" fontId="7" fillId="0" borderId="0" xfId="1" applyAlignment="1" applyProtection="1"/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 wrapText="1"/>
    </xf>
    <xf numFmtId="0" fontId="4" fillId="2" borderId="9" xfId="0" applyFont="1" applyFill="1" applyBorder="1" applyAlignment="1">
      <alignment horizontal="center" wrapText="1"/>
    </xf>
    <xf numFmtId="0" fontId="4" fillId="3" borderId="10" xfId="0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46F21-9196-492D-AB9F-A191A68C1F5E}">
  <sheetPr>
    <pageSetUpPr fitToPage="1"/>
  </sheetPr>
  <dimension ref="A1:M28"/>
  <sheetViews>
    <sheetView tabSelected="1" workbookViewId="0">
      <selection activeCell="A26" sqref="A26"/>
    </sheetView>
  </sheetViews>
  <sheetFormatPr defaultRowHeight="12.75" x14ac:dyDescent="0.2"/>
  <cols>
    <col min="1" max="1" width="24.42578125" customWidth="1"/>
  </cols>
  <sheetData>
    <row r="1" spans="1:13" ht="20.25" x14ac:dyDescent="0.3">
      <c r="G1" s="12" t="s">
        <v>18</v>
      </c>
    </row>
    <row r="2" spans="1:13" ht="20.25" x14ac:dyDescent="0.3">
      <c r="F2" s="13" t="s">
        <v>19</v>
      </c>
    </row>
    <row r="3" spans="1:13" x14ac:dyDescent="0.2">
      <c r="F3" t="s">
        <v>20</v>
      </c>
    </row>
    <row r="5" spans="1:13" ht="21" thickBot="1" x14ac:dyDescent="0.35">
      <c r="A5" s="1"/>
    </row>
    <row r="6" spans="1:13" ht="26.25" thickBot="1" x14ac:dyDescent="0.25">
      <c r="A6" s="2" t="s">
        <v>0</v>
      </c>
      <c r="B6" s="3" t="s">
        <v>1</v>
      </c>
      <c r="C6" s="3" t="s">
        <v>2</v>
      </c>
      <c r="D6" s="3" t="s">
        <v>3</v>
      </c>
      <c r="E6" s="3" t="s">
        <v>4</v>
      </c>
      <c r="F6" s="3" t="s">
        <v>5</v>
      </c>
      <c r="G6" s="3" t="s">
        <v>6</v>
      </c>
      <c r="H6" s="3" t="s">
        <v>7</v>
      </c>
      <c r="I6" s="3" t="s">
        <v>8</v>
      </c>
      <c r="J6" s="3" t="s">
        <v>9</v>
      </c>
      <c r="K6" s="3" t="s">
        <v>10</v>
      </c>
    </row>
    <row r="7" spans="1:13" ht="39" thickBot="1" x14ac:dyDescent="0.25">
      <c r="A7" s="4" t="s">
        <v>11</v>
      </c>
      <c r="B7" s="5">
        <v>1</v>
      </c>
      <c r="C7" s="5">
        <v>0.9</v>
      </c>
      <c r="D7" s="5">
        <v>0.8</v>
      </c>
      <c r="E7" s="5">
        <v>0.7</v>
      </c>
      <c r="F7" s="5">
        <v>0.6</v>
      </c>
      <c r="G7" s="5">
        <v>0.5</v>
      </c>
      <c r="H7" s="5">
        <v>0.4</v>
      </c>
      <c r="I7" s="5">
        <v>0.3</v>
      </c>
      <c r="J7" s="5">
        <v>0.2</v>
      </c>
      <c r="K7" s="5">
        <v>0.1</v>
      </c>
    </row>
    <row r="9" spans="1:13" ht="13.5" thickBot="1" x14ac:dyDescent="0.25"/>
    <row r="10" spans="1:13" ht="15.75" thickBot="1" x14ac:dyDescent="0.3">
      <c r="A10" s="17" t="s">
        <v>12</v>
      </c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9"/>
    </row>
    <row r="11" spans="1:13" ht="15" customHeight="1" thickBot="1" x14ac:dyDescent="0.3">
      <c r="A11" s="6" t="s">
        <v>13</v>
      </c>
      <c r="B11" s="7">
        <v>1</v>
      </c>
      <c r="C11" s="7">
        <v>1.1000000000000001</v>
      </c>
      <c r="D11" s="7">
        <v>1.2</v>
      </c>
      <c r="E11" s="7">
        <v>1.3</v>
      </c>
      <c r="F11" s="7">
        <v>1.4</v>
      </c>
      <c r="G11" s="7">
        <v>1.5</v>
      </c>
      <c r="H11" s="7">
        <v>1.6</v>
      </c>
      <c r="I11" s="7">
        <v>1.7</v>
      </c>
      <c r="J11" s="7">
        <v>1.8</v>
      </c>
      <c r="K11" s="7">
        <v>1.9</v>
      </c>
      <c r="L11" s="7">
        <v>2</v>
      </c>
      <c r="M11" s="8" t="s">
        <v>14</v>
      </c>
    </row>
    <row r="12" spans="1:13" ht="15" x14ac:dyDescent="0.25">
      <c r="A12" s="20" t="s">
        <v>15</v>
      </c>
      <c r="B12" s="22" t="s">
        <v>16</v>
      </c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4"/>
    </row>
    <row r="13" spans="1:13" ht="15.75" thickBot="1" x14ac:dyDescent="0.3">
      <c r="A13" s="21"/>
      <c r="B13" s="9">
        <v>1</v>
      </c>
      <c r="C13" s="9">
        <v>1</v>
      </c>
      <c r="D13" s="9">
        <v>0.9</v>
      </c>
      <c r="E13" s="9">
        <v>0.8</v>
      </c>
      <c r="F13" s="9">
        <v>0.7</v>
      </c>
      <c r="G13" s="9">
        <v>0.6</v>
      </c>
      <c r="H13" s="9">
        <v>0.5</v>
      </c>
      <c r="I13" s="9">
        <v>0.4</v>
      </c>
      <c r="J13" s="9">
        <v>0.3</v>
      </c>
      <c r="K13" s="9">
        <v>0.2</v>
      </c>
      <c r="L13" s="9">
        <v>0.1</v>
      </c>
      <c r="M13" s="9">
        <v>0</v>
      </c>
    </row>
    <row r="14" spans="1:13" ht="15.75" thickBot="1" x14ac:dyDescent="0.3">
      <c r="A14" s="10">
        <v>1</v>
      </c>
      <c r="B14" s="11">
        <v>15960</v>
      </c>
      <c r="C14" s="11">
        <f>+B14*1.1</f>
        <v>17556</v>
      </c>
      <c r="D14" s="11">
        <f>+B14*1.2</f>
        <v>19152</v>
      </c>
      <c r="E14" s="11">
        <f>+B14*1.3</f>
        <v>20748</v>
      </c>
      <c r="F14" s="11">
        <f>+B14*1.4</f>
        <v>22344</v>
      </c>
      <c r="G14" s="11">
        <f>+B14*1.5</f>
        <v>23940</v>
      </c>
      <c r="H14" s="11">
        <f>+B14*1.6</f>
        <v>25536</v>
      </c>
      <c r="I14" s="11">
        <f>+B14*1.7</f>
        <v>27132</v>
      </c>
      <c r="J14" s="11">
        <f>+B14*1.8</f>
        <v>28728</v>
      </c>
      <c r="K14" s="11">
        <f>+B14*1.9</f>
        <v>30324</v>
      </c>
      <c r="L14" s="11">
        <f>+B14*2</f>
        <v>31920</v>
      </c>
      <c r="M14" s="11">
        <f>+L14+1</f>
        <v>31921</v>
      </c>
    </row>
    <row r="15" spans="1:13" ht="15.75" thickBot="1" x14ac:dyDescent="0.3">
      <c r="A15" s="10">
        <v>2</v>
      </c>
      <c r="B15" s="11">
        <v>21640</v>
      </c>
      <c r="C15" s="11">
        <f t="shared" ref="C15:C22" si="0">+B15*1.1</f>
        <v>23804.000000000004</v>
      </c>
      <c r="D15" s="11">
        <f t="shared" ref="D15:D22" si="1">+B15*1.2</f>
        <v>25968</v>
      </c>
      <c r="E15" s="11">
        <f t="shared" ref="E15:E22" si="2">+B15*1.3</f>
        <v>28132</v>
      </c>
      <c r="F15" s="11">
        <f t="shared" ref="F15:F22" si="3">+B15*1.4</f>
        <v>30295.999999999996</v>
      </c>
      <c r="G15" s="11">
        <f t="shared" ref="G15:G22" si="4">+B15*1.5</f>
        <v>32460</v>
      </c>
      <c r="H15" s="11">
        <f t="shared" ref="H15:H22" si="5">+B15*1.6</f>
        <v>34624</v>
      </c>
      <c r="I15" s="11">
        <f t="shared" ref="I15:I22" si="6">+B15*1.7</f>
        <v>36788</v>
      </c>
      <c r="J15" s="11">
        <f t="shared" ref="J15:J22" si="7">+B15*1.8</f>
        <v>38952</v>
      </c>
      <c r="K15" s="11">
        <f t="shared" ref="K15:K22" si="8">+B15*1.9</f>
        <v>41116</v>
      </c>
      <c r="L15" s="11">
        <f t="shared" ref="L15:L22" si="9">+B15*2</f>
        <v>43280</v>
      </c>
      <c r="M15" s="11">
        <f t="shared" ref="M15:M22" si="10">+L15+1</f>
        <v>43281</v>
      </c>
    </row>
    <row r="16" spans="1:13" ht="15.75" thickBot="1" x14ac:dyDescent="0.3">
      <c r="A16" s="10">
        <v>3</v>
      </c>
      <c r="B16" s="11">
        <v>27320</v>
      </c>
      <c r="C16" s="11">
        <f t="shared" si="0"/>
        <v>30052.000000000004</v>
      </c>
      <c r="D16" s="11">
        <f t="shared" si="1"/>
        <v>32784</v>
      </c>
      <c r="E16" s="11">
        <f t="shared" si="2"/>
        <v>35516</v>
      </c>
      <c r="F16" s="11">
        <f t="shared" si="3"/>
        <v>38248</v>
      </c>
      <c r="G16" s="11">
        <f t="shared" si="4"/>
        <v>40980</v>
      </c>
      <c r="H16" s="11">
        <f t="shared" si="5"/>
        <v>43712</v>
      </c>
      <c r="I16" s="11">
        <f t="shared" si="6"/>
        <v>46444</v>
      </c>
      <c r="J16" s="11">
        <f t="shared" si="7"/>
        <v>49176</v>
      </c>
      <c r="K16" s="11">
        <f t="shared" si="8"/>
        <v>51908</v>
      </c>
      <c r="L16" s="11">
        <f t="shared" si="9"/>
        <v>54640</v>
      </c>
      <c r="M16" s="11">
        <f t="shared" si="10"/>
        <v>54641</v>
      </c>
    </row>
    <row r="17" spans="1:13" ht="15.75" thickBot="1" x14ac:dyDescent="0.3">
      <c r="A17" s="10">
        <v>4</v>
      </c>
      <c r="B17" s="11">
        <v>33000</v>
      </c>
      <c r="C17" s="11">
        <f t="shared" si="0"/>
        <v>36300</v>
      </c>
      <c r="D17" s="11">
        <f t="shared" si="1"/>
        <v>39600</v>
      </c>
      <c r="E17" s="11">
        <f t="shared" si="2"/>
        <v>42900</v>
      </c>
      <c r="F17" s="11">
        <f t="shared" si="3"/>
        <v>46200</v>
      </c>
      <c r="G17" s="11">
        <f t="shared" si="4"/>
        <v>49500</v>
      </c>
      <c r="H17" s="11">
        <f t="shared" si="5"/>
        <v>52800</v>
      </c>
      <c r="I17" s="11">
        <f t="shared" si="6"/>
        <v>56100</v>
      </c>
      <c r="J17" s="11">
        <f t="shared" si="7"/>
        <v>59400</v>
      </c>
      <c r="K17" s="11">
        <f t="shared" si="8"/>
        <v>62700</v>
      </c>
      <c r="L17" s="11">
        <f t="shared" si="9"/>
        <v>66000</v>
      </c>
      <c r="M17" s="11">
        <f t="shared" si="10"/>
        <v>66001</v>
      </c>
    </row>
    <row r="18" spans="1:13" ht="15.75" thickBot="1" x14ac:dyDescent="0.3">
      <c r="A18" s="10">
        <v>5</v>
      </c>
      <c r="B18" s="11">
        <v>38680</v>
      </c>
      <c r="C18" s="11">
        <f t="shared" si="0"/>
        <v>42548</v>
      </c>
      <c r="D18" s="11">
        <f t="shared" si="1"/>
        <v>46416</v>
      </c>
      <c r="E18" s="11">
        <f t="shared" si="2"/>
        <v>50284</v>
      </c>
      <c r="F18" s="11">
        <f t="shared" si="3"/>
        <v>54152</v>
      </c>
      <c r="G18" s="11">
        <f t="shared" si="4"/>
        <v>58020</v>
      </c>
      <c r="H18" s="11">
        <f t="shared" si="5"/>
        <v>61888</v>
      </c>
      <c r="I18" s="11">
        <f t="shared" si="6"/>
        <v>65756</v>
      </c>
      <c r="J18" s="11">
        <f t="shared" si="7"/>
        <v>69624</v>
      </c>
      <c r="K18" s="11">
        <f t="shared" si="8"/>
        <v>73492</v>
      </c>
      <c r="L18" s="11">
        <f t="shared" si="9"/>
        <v>77360</v>
      </c>
      <c r="M18" s="11">
        <f t="shared" si="10"/>
        <v>77361</v>
      </c>
    </row>
    <row r="19" spans="1:13" ht="15.75" thickBot="1" x14ac:dyDescent="0.3">
      <c r="A19" s="10">
        <v>6</v>
      </c>
      <c r="B19" s="11">
        <v>44360</v>
      </c>
      <c r="C19" s="11">
        <f t="shared" si="0"/>
        <v>48796.000000000007</v>
      </c>
      <c r="D19" s="11">
        <f t="shared" si="1"/>
        <v>53232</v>
      </c>
      <c r="E19" s="11">
        <f t="shared" si="2"/>
        <v>57668</v>
      </c>
      <c r="F19" s="11">
        <f t="shared" si="3"/>
        <v>62103.999999999993</v>
      </c>
      <c r="G19" s="11">
        <f t="shared" si="4"/>
        <v>66540</v>
      </c>
      <c r="H19" s="11">
        <f t="shared" si="5"/>
        <v>70976</v>
      </c>
      <c r="I19" s="11">
        <f t="shared" si="6"/>
        <v>75412</v>
      </c>
      <c r="J19" s="11">
        <f t="shared" si="7"/>
        <v>79848</v>
      </c>
      <c r="K19" s="11">
        <f t="shared" si="8"/>
        <v>84284</v>
      </c>
      <c r="L19" s="11">
        <f t="shared" si="9"/>
        <v>88720</v>
      </c>
      <c r="M19" s="11">
        <f t="shared" si="10"/>
        <v>88721</v>
      </c>
    </row>
    <row r="20" spans="1:13" ht="15.75" thickBot="1" x14ac:dyDescent="0.3">
      <c r="A20" s="10">
        <v>7</v>
      </c>
      <c r="B20" s="11">
        <v>50040</v>
      </c>
      <c r="C20" s="11">
        <f t="shared" si="0"/>
        <v>55044.000000000007</v>
      </c>
      <c r="D20" s="11">
        <f t="shared" si="1"/>
        <v>60048</v>
      </c>
      <c r="E20" s="11">
        <f t="shared" si="2"/>
        <v>65052</v>
      </c>
      <c r="F20" s="11">
        <f t="shared" si="3"/>
        <v>70056</v>
      </c>
      <c r="G20" s="11">
        <f t="shared" si="4"/>
        <v>75060</v>
      </c>
      <c r="H20" s="11">
        <f t="shared" si="5"/>
        <v>80064</v>
      </c>
      <c r="I20" s="11">
        <f t="shared" si="6"/>
        <v>85068</v>
      </c>
      <c r="J20" s="11">
        <f t="shared" si="7"/>
        <v>90072</v>
      </c>
      <c r="K20" s="11">
        <f t="shared" si="8"/>
        <v>95076</v>
      </c>
      <c r="L20" s="11">
        <f t="shared" si="9"/>
        <v>100080</v>
      </c>
      <c r="M20" s="11">
        <f t="shared" si="10"/>
        <v>100081</v>
      </c>
    </row>
    <row r="21" spans="1:13" ht="15.75" thickBot="1" x14ac:dyDescent="0.3">
      <c r="A21" s="10">
        <v>8</v>
      </c>
      <c r="B21" s="11">
        <v>55720</v>
      </c>
      <c r="C21" s="11">
        <f t="shared" si="0"/>
        <v>61292.000000000007</v>
      </c>
      <c r="D21" s="11">
        <f t="shared" si="1"/>
        <v>66864</v>
      </c>
      <c r="E21" s="11">
        <f t="shared" si="2"/>
        <v>72436</v>
      </c>
      <c r="F21" s="11">
        <f t="shared" si="3"/>
        <v>78008</v>
      </c>
      <c r="G21" s="11">
        <f t="shared" si="4"/>
        <v>83580</v>
      </c>
      <c r="H21" s="11">
        <f t="shared" si="5"/>
        <v>89152</v>
      </c>
      <c r="I21" s="11">
        <f t="shared" si="6"/>
        <v>94724</v>
      </c>
      <c r="J21" s="11">
        <f t="shared" si="7"/>
        <v>100296</v>
      </c>
      <c r="K21" s="11">
        <f t="shared" si="8"/>
        <v>105868</v>
      </c>
      <c r="L21" s="11">
        <f t="shared" si="9"/>
        <v>111440</v>
      </c>
      <c r="M21" s="11">
        <f t="shared" si="10"/>
        <v>111441</v>
      </c>
    </row>
    <row r="22" spans="1:13" ht="30.75" thickBot="1" x14ac:dyDescent="0.3">
      <c r="A22" s="6" t="s">
        <v>17</v>
      </c>
      <c r="B22" s="11">
        <v>5680</v>
      </c>
      <c r="C22" s="11">
        <f t="shared" si="0"/>
        <v>6248.0000000000009</v>
      </c>
      <c r="D22" s="11">
        <f t="shared" si="1"/>
        <v>6816</v>
      </c>
      <c r="E22" s="11">
        <f t="shared" si="2"/>
        <v>7384</v>
      </c>
      <c r="F22" s="11">
        <f t="shared" si="3"/>
        <v>7951.9999999999991</v>
      </c>
      <c r="G22" s="11">
        <f t="shared" si="4"/>
        <v>8520</v>
      </c>
      <c r="H22" s="11">
        <f t="shared" si="5"/>
        <v>9088</v>
      </c>
      <c r="I22" s="11">
        <f t="shared" si="6"/>
        <v>9656</v>
      </c>
      <c r="J22" s="11">
        <f t="shared" si="7"/>
        <v>10224</v>
      </c>
      <c r="K22" s="11">
        <f t="shared" si="8"/>
        <v>10792</v>
      </c>
      <c r="L22" s="11">
        <f t="shared" si="9"/>
        <v>11360</v>
      </c>
      <c r="M22" s="11">
        <f t="shared" si="10"/>
        <v>11361</v>
      </c>
    </row>
    <row r="23" spans="1:13" x14ac:dyDescent="0.2">
      <c r="A23" s="14"/>
    </row>
    <row r="24" spans="1:13" x14ac:dyDescent="0.2">
      <c r="A24" s="16"/>
      <c r="B24" s="16"/>
      <c r="C24" s="16"/>
      <c r="D24" s="16"/>
      <c r="E24" s="16"/>
      <c r="F24" s="16"/>
      <c r="G24" s="16"/>
    </row>
    <row r="25" spans="1:13" x14ac:dyDescent="0.2">
      <c r="A25" t="s">
        <v>22</v>
      </c>
    </row>
    <row r="27" spans="1:13" x14ac:dyDescent="0.2">
      <c r="B27" s="15" t="s">
        <v>21</v>
      </c>
    </row>
    <row r="28" spans="1:13" x14ac:dyDescent="0.2">
      <c r="B28" s="15" t="s">
        <v>21</v>
      </c>
    </row>
  </sheetData>
  <mergeCells count="4">
    <mergeCell ref="A24:G24"/>
    <mergeCell ref="A10:M10"/>
    <mergeCell ref="A12:A13"/>
    <mergeCell ref="B12:M12"/>
  </mergeCells>
  <phoneticPr fontId="3" type="noConversion"/>
  <pageMargins left="0.75" right="0.75" top="1" bottom="1" header="0.5" footer="0.5"/>
  <pageSetup scale="92" fitToHeight="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044FA-352A-4E35-BAE7-16F3D229FC75}"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F85E2-8698-48AE-952A-1AD38BDFBF18}"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ASHLEY MEDICAL CENTER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JERRY LEPP</dc:creator>
  <cp:lastModifiedBy>gkrobin@valleytel.net</cp:lastModifiedBy>
  <cp:lastPrinted>2021-01-05T20:08:33Z</cp:lastPrinted>
  <dcterms:created xsi:type="dcterms:W3CDTF">2013-01-28T15:58:46Z</dcterms:created>
  <dcterms:modified xsi:type="dcterms:W3CDTF">2026-01-30T18:31:36Z</dcterms:modified>
</cp:coreProperties>
</file>