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racem-lucas/Downloads/"/>
    </mc:Choice>
  </mc:AlternateContent>
  <xr:revisionPtr revIDLastSave="0" documentId="13_ncr:1_{A69B87B2-4F62-2B4F-A65A-B0D58F7528B2}" xr6:coauthVersionLast="47" xr6:coauthVersionMax="47" xr10:uidLastSave="{00000000-0000-0000-0000-000000000000}"/>
  <bookViews>
    <workbookView xWindow="380" yWindow="920" windowWidth="26840" windowHeight="15940" xr2:uid="{DC838E4D-5838-4746-8AC9-36B72C4FCC55}"/>
  </bookViews>
  <sheets>
    <sheet name="Instructions" sheetId="1" r:id="rId1"/>
    <sheet name="Pastoral Award Calculator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B15" i="2"/>
  <c r="C8" i="2"/>
  <c r="E12" i="2"/>
  <c r="E6" i="2"/>
  <c r="C6" i="2"/>
  <c r="C9" i="2" l="1"/>
  <c r="E8" i="2"/>
  <c r="E7" i="2"/>
  <c r="E10" i="2" l="1"/>
  <c r="E14" i="2" s="1"/>
  <c r="E19" i="2" l="1"/>
  <c r="E16" i="2"/>
  <c r="E18" i="2"/>
</calcChain>
</file>

<file path=xl/sharedStrings.xml><?xml version="1.0" encoding="utf-8"?>
<sst xmlns="http://schemas.openxmlformats.org/spreadsheetml/2006/main" count="41" uniqueCount="41">
  <si>
    <t>CALCULATING AN ANNUALISED SALARY</t>
  </si>
  <si>
    <t>How to use this calculator</t>
  </si>
  <si>
    <t>1. Find the minimum hourly rate for the position in the "Pay Rates" table on the right and enter this amount in the GREEN BOX.</t>
  </si>
  <si>
    <t>2. The number of ordinary hours can not exceed 38 hours per week averaged over a 4-week period as specified in the Pastoral Award 2020.</t>
  </si>
  <si>
    <t>3. Enter the overtime hours.</t>
  </si>
  <si>
    <t>4. Enter any hours worked on Sundays after exceeding 152 hours within a 4-week period.</t>
  </si>
  <si>
    <t>5. Enter the number of hours and days rostered to work on public holidays over 12 months.</t>
  </si>
  <si>
    <t>6. The average hourly rate will be calculated. This is the minimum needed to be paid to pass the BOOT test.</t>
  </si>
  <si>
    <t>Classification</t>
  </si>
  <si>
    <t>Min. Hourly Rate</t>
  </si>
  <si>
    <t>FLH1</t>
  </si>
  <si>
    <t>FLH2</t>
  </si>
  <si>
    <t>FLH3</t>
  </si>
  <si>
    <t>FLH4</t>
  </si>
  <si>
    <t>FLH5</t>
  </si>
  <si>
    <t>FLH6</t>
  </si>
  <si>
    <t>FLH7</t>
  </si>
  <si>
    <t>FLH8</t>
  </si>
  <si>
    <t>ANNUALISED SALARY CALCULATOR - PASTORAL AWARD 2020</t>
  </si>
  <si>
    <t>Minimum hourly rate
(reference 'Instructions' tab)</t>
  </si>
  <si>
    <t>No. hours per week</t>
  </si>
  <si>
    <t>No. hours over 4 week period</t>
  </si>
  <si>
    <t>Rate</t>
  </si>
  <si>
    <t>Total</t>
  </si>
  <si>
    <t>Ordinary hours per week (must be no more than 38)</t>
  </si>
  <si>
    <t>Sunday hours per week (average)</t>
  </si>
  <si>
    <t>Overtime hours per week (average)</t>
  </si>
  <si>
    <t>Total hours per week</t>
  </si>
  <si>
    <t>Average hourly rate with overtime</t>
  </si>
  <si>
    <t>No. hours per public holiday</t>
  </si>
  <si>
    <t>Number of public holidays worked</t>
  </si>
  <si>
    <t>Public holiday hours worked (average)</t>
  </si>
  <si>
    <t>Total Annualised Salary</t>
  </si>
  <si>
    <t>Total Hours</t>
  </si>
  <si>
    <t>Average Hourly Rate</t>
  </si>
  <si>
    <t>Weekly Salary</t>
  </si>
  <si>
    <t>Fortnightly Salary</t>
  </si>
  <si>
    <t>Updated 1 Jul 2026</t>
  </si>
  <si>
    <t>As at 1 Jul 2026</t>
  </si>
  <si>
    <t>*this calculator does not include any allowances in the Pastoral Award.</t>
  </si>
  <si>
    <t>View Pastoral Award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</si>
</sst>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.00_);_(&quot;$&quot;* \(#,##0.00\);_(&quot;$&quot;* &quot;-&quot;???_);_(@_)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A04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4" fontId="0" fillId="0" borderId="0" xfId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/>
    <xf numFmtId="44" fontId="0" fillId="0" borderId="1" xfId="1" applyFont="1" applyBorder="1"/>
    <xf numFmtId="0" fontId="0" fillId="0" borderId="1" xfId="0" applyBorder="1"/>
    <xf numFmtId="164" fontId="0" fillId="0" borderId="1" xfId="0" applyNumberFormat="1" applyBorder="1"/>
    <xf numFmtId="1" fontId="0" fillId="0" borderId="1" xfId="1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horizontal="left" vertical="center" wrapText="1"/>
    </xf>
    <xf numFmtId="0" fontId="0" fillId="0" borderId="12" xfId="0" applyBorder="1"/>
    <xf numFmtId="0" fontId="3" fillId="2" borderId="13" xfId="0" applyFont="1" applyFill="1" applyBorder="1"/>
    <xf numFmtId="0" fontId="5" fillId="0" borderId="0" xfId="0" applyFont="1"/>
    <xf numFmtId="0" fontId="6" fillId="3" borderId="2" xfId="0" applyFont="1" applyFill="1" applyBorder="1"/>
    <xf numFmtId="44" fontId="7" fillId="3" borderId="3" xfId="1" applyFont="1" applyFill="1" applyBorder="1"/>
    <xf numFmtId="0" fontId="7" fillId="3" borderId="3" xfId="0" applyFont="1" applyFill="1" applyBorder="1"/>
    <xf numFmtId="164" fontId="7" fillId="3" borderId="4" xfId="0" applyNumberFormat="1" applyFont="1" applyFill="1" applyBorder="1"/>
    <xf numFmtId="0" fontId="6" fillId="3" borderId="5" xfId="0" applyFont="1" applyFill="1" applyBorder="1"/>
    <xf numFmtId="44" fontId="7" fillId="3" borderId="6" xfId="1" applyFont="1" applyFill="1" applyBorder="1"/>
    <xf numFmtId="0" fontId="7" fillId="3" borderId="6" xfId="0" applyFont="1" applyFill="1" applyBorder="1"/>
    <xf numFmtId="164" fontId="7" fillId="3" borderId="7" xfId="0" applyNumberFormat="1" applyFont="1" applyFill="1" applyBorder="1"/>
    <xf numFmtId="8" fontId="7" fillId="3" borderId="8" xfId="1" applyNumberFormat="1" applyFont="1" applyFill="1" applyBorder="1" applyAlignment="1">
      <alignment horizontal="center" vertical="center"/>
    </xf>
    <xf numFmtId="0" fontId="9" fillId="0" borderId="0" xfId="2" applyFo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00A0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wards.fairwork.gov.au/MA00003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49616-B0BD-8749-8AD6-EA4600C51CA5}">
  <dimension ref="A1:B23"/>
  <sheetViews>
    <sheetView tabSelected="1" workbookViewId="0">
      <selection activeCell="G20" sqref="G20"/>
    </sheetView>
  </sheetViews>
  <sheetFormatPr baseColWidth="10" defaultColWidth="11" defaultRowHeight="16" x14ac:dyDescent="0.2"/>
  <cols>
    <col min="1" max="1" width="13.6640625" customWidth="1"/>
    <col min="2" max="2" width="17" customWidth="1"/>
  </cols>
  <sheetData>
    <row r="1" spans="1:2" ht="24" x14ac:dyDescent="0.3">
      <c r="A1" s="21" t="s">
        <v>0</v>
      </c>
    </row>
    <row r="2" spans="1:2" x14ac:dyDescent="0.2">
      <c r="A2" s="4" t="s">
        <v>1</v>
      </c>
    </row>
    <row r="4" spans="1:2" x14ac:dyDescent="0.2">
      <c r="A4" t="s">
        <v>2</v>
      </c>
    </row>
    <row r="5" spans="1:2" x14ac:dyDescent="0.2">
      <c r="A5" t="s">
        <v>3</v>
      </c>
    </row>
    <row r="6" spans="1:2" x14ac:dyDescent="0.2">
      <c r="A6" t="s">
        <v>4</v>
      </c>
    </row>
    <row r="7" spans="1:2" x14ac:dyDescent="0.2">
      <c r="A7" t="s">
        <v>5</v>
      </c>
    </row>
    <row r="8" spans="1:2" x14ac:dyDescent="0.2">
      <c r="A8" t="s">
        <v>6</v>
      </c>
    </row>
    <row r="9" spans="1:2" x14ac:dyDescent="0.2">
      <c r="A9" t="s">
        <v>7</v>
      </c>
    </row>
    <row r="11" spans="1:2" x14ac:dyDescent="0.2">
      <c r="A11" s="5" t="s">
        <v>39</v>
      </c>
    </row>
    <row r="12" spans="1:2" x14ac:dyDescent="0.2">
      <c r="A12" s="31" t="s">
        <v>40</v>
      </c>
    </row>
    <row r="14" spans="1:2" x14ac:dyDescent="0.2">
      <c r="A14" s="2" t="s">
        <v>8</v>
      </c>
      <c r="B14" s="2" t="s">
        <v>9</v>
      </c>
    </row>
    <row r="15" spans="1:2" x14ac:dyDescent="0.2">
      <c r="A15" t="s">
        <v>10</v>
      </c>
      <c r="B15" s="3">
        <v>25.74</v>
      </c>
    </row>
    <row r="16" spans="1:2" x14ac:dyDescent="0.2">
      <c r="A16" t="s">
        <v>11</v>
      </c>
      <c r="B16" s="3">
        <v>26.44</v>
      </c>
    </row>
    <row r="17" spans="1:2" x14ac:dyDescent="0.2">
      <c r="A17" t="s">
        <v>12</v>
      </c>
      <c r="B17" s="3">
        <v>26.49</v>
      </c>
    </row>
    <row r="18" spans="1:2" x14ac:dyDescent="0.2">
      <c r="A18" t="s">
        <v>13</v>
      </c>
      <c r="B18" s="3">
        <v>27.08</v>
      </c>
    </row>
    <row r="19" spans="1:2" x14ac:dyDescent="0.2">
      <c r="A19" t="s">
        <v>14</v>
      </c>
      <c r="B19" s="3">
        <v>27.55</v>
      </c>
    </row>
    <row r="20" spans="1:2" x14ac:dyDescent="0.2">
      <c r="A20" t="s">
        <v>15</v>
      </c>
      <c r="B20" s="3">
        <v>27.97</v>
      </c>
    </row>
    <row r="21" spans="1:2" x14ac:dyDescent="0.2">
      <c r="A21" t="s">
        <v>16</v>
      </c>
      <c r="B21" s="3">
        <v>29.45</v>
      </c>
    </row>
    <row r="22" spans="1:2" x14ac:dyDescent="0.2">
      <c r="A22" t="s">
        <v>17</v>
      </c>
      <c r="B22" s="3">
        <v>31.64</v>
      </c>
    </row>
    <row r="23" spans="1:2" x14ac:dyDescent="0.2">
      <c r="B23" s="20" t="s">
        <v>38</v>
      </c>
    </row>
  </sheetData>
  <hyperlinks>
    <hyperlink ref="A12" r:id="rId1" display="View Pastoral Award 2020" xr:uid="{252A4D07-F4E2-8C4B-BB52-5DD31936CC5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44516-B5DE-DE46-A47A-3D30A2ADE53C}">
  <dimension ref="A1:L33"/>
  <sheetViews>
    <sheetView showGridLines="0" workbookViewId="0">
      <selection activeCell="A23" sqref="A23"/>
    </sheetView>
  </sheetViews>
  <sheetFormatPr baseColWidth="10" defaultColWidth="11" defaultRowHeight="16" x14ac:dyDescent="0.2"/>
  <cols>
    <col min="1" max="1" width="45" customWidth="1"/>
    <col min="2" max="2" width="17.1640625" bestFit="1" customWidth="1"/>
    <col min="3" max="3" width="15.33203125" customWidth="1"/>
    <col min="4" max="4" width="6.1640625" customWidth="1"/>
    <col min="5" max="5" width="12.5" bestFit="1" customWidth="1"/>
    <col min="10" max="10" width="18.33203125" customWidth="1"/>
    <col min="11" max="11" width="31" customWidth="1"/>
    <col min="12" max="12" width="33.1640625" customWidth="1"/>
  </cols>
  <sheetData>
    <row r="1" spans="1:12" ht="19" x14ac:dyDescent="0.25">
      <c r="A1" s="6" t="s">
        <v>18</v>
      </c>
    </row>
    <row r="2" spans="1:12" x14ac:dyDescent="0.2">
      <c r="A2" s="5" t="s">
        <v>37</v>
      </c>
    </row>
    <row r="3" spans="1:12" ht="41" customHeight="1" x14ac:dyDescent="0.25">
      <c r="A3" s="18" t="s">
        <v>19</v>
      </c>
      <c r="B3" s="19"/>
      <c r="C3" s="19"/>
      <c r="D3" s="19"/>
      <c r="E3" s="30"/>
      <c r="H3" s="6"/>
    </row>
    <row r="4" spans="1:12" x14ac:dyDescent="0.2">
      <c r="H4" s="4"/>
    </row>
    <row r="5" spans="1:12" ht="34" x14ac:dyDescent="0.2">
      <c r="A5" s="17"/>
      <c r="B5" s="15" t="s">
        <v>20</v>
      </c>
      <c r="C5" s="13" t="s">
        <v>21</v>
      </c>
      <c r="D5" s="12" t="s">
        <v>22</v>
      </c>
      <c r="E5" s="12" t="s">
        <v>23</v>
      </c>
      <c r="H5" s="5"/>
    </row>
    <row r="6" spans="1:12" ht="20" customHeight="1" x14ac:dyDescent="0.2">
      <c r="A6" s="16" t="s">
        <v>24</v>
      </c>
      <c r="B6" s="9"/>
      <c r="C6" s="9">
        <f>B6*4</f>
        <v>0</v>
      </c>
      <c r="D6" s="9">
        <v>1</v>
      </c>
      <c r="E6" s="8">
        <f>B6*E3</f>
        <v>0</v>
      </c>
      <c r="H6" s="5"/>
    </row>
    <row r="7" spans="1:12" ht="20" customHeight="1" x14ac:dyDescent="0.2">
      <c r="A7" s="9" t="s">
        <v>25</v>
      </c>
      <c r="B7" s="9"/>
      <c r="C7" s="9">
        <f>B7*4</f>
        <v>0</v>
      </c>
      <c r="D7" s="9">
        <v>2</v>
      </c>
      <c r="E7" s="8">
        <f>B7*D7*E3</f>
        <v>0</v>
      </c>
      <c r="H7" s="5"/>
    </row>
    <row r="8" spans="1:12" ht="20" customHeight="1" x14ac:dyDescent="0.2">
      <c r="A8" s="9" t="s">
        <v>26</v>
      </c>
      <c r="B8" s="9"/>
      <c r="C8" s="9">
        <f>B8*4</f>
        <v>0</v>
      </c>
      <c r="D8" s="9">
        <v>1.5</v>
      </c>
      <c r="E8" s="8">
        <f>B8*D8*E3</f>
        <v>0</v>
      </c>
      <c r="H8" s="5"/>
    </row>
    <row r="9" spans="1:12" ht="20" customHeight="1" x14ac:dyDescent="0.2">
      <c r="A9" s="9" t="s">
        <v>27</v>
      </c>
      <c r="B9" s="9"/>
      <c r="C9" s="9">
        <f>SUM(C6:C8)</f>
        <v>0</v>
      </c>
      <c r="D9" s="9"/>
      <c r="E9" s="9"/>
    </row>
    <row r="10" spans="1:12" ht="20" customHeight="1" x14ac:dyDescent="0.2">
      <c r="A10" s="9" t="s">
        <v>28</v>
      </c>
      <c r="B10" s="9"/>
      <c r="C10" s="9"/>
      <c r="D10" s="9"/>
      <c r="E10" s="8" t="e">
        <f>SUM(E6:E8)/B9</f>
        <v>#DIV/0!</v>
      </c>
      <c r="H10" s="4"/>
    </row>
    <row r="11" spans="1:12" s="1" customFormat="1" ht="60.75" customHeight="1" x14ac:dyDescent="0.2">
      <c r="A11" s="14"/>
      <c r="B11" s="13" t="s">
        <v>29</v>
      </c>
      <c r="C11" s="13" t="s">
        <v>30</v>
      </c>
      <c r="D11" s="14"/>
      <c r="E11" s="14"/>
      <c r="H11" s="5"/>
      <c r="I11"/>
      <c r="J11"/>
      <c r="K11"/>
      <c r="L11"/>
    </row>
    <row r="12" spans="1:12" ht="20" customHeight="1" x14ac:dyDescent="0.2">
      <c r="A12" s="9" t="s">
        <v>31</v>
      </c>
      <c r="B12" s="9">
        <v>0</v>
      </c>
      <c r="C12" s="9">
        <v>0</v>
      </c>
      <c r="D12" s="9">
        <v>2</v>
      </c>
      <c r="E12" s="8">
        <f>(B12*C12)*(E3*D12)</f>
        <v>0</v>
      </c>
      <c r="H12" s="5"/>
    </row>
    <row r="13" spans="1:12" ht="20" customHeight="1" x14ac:dyDescent="0.2">
      <c r="H13" s="5"/>
    </row>
    <row r="14" spans="1:12" ht="20" customHeight="1" x14ac:dyDescent="0.2">
      <c r="A14" s="7" t="s">
        <v>32</v>
      </c>
      <c r="B14" s="8"/>
      <c r="C14" s="9"/>
      <c r="D14" s="9"/>
      <c r="E14" s="10" t="e">
        <f>(48*(B9*E10))+((4*B6)*(E3*1.175))+E12</f>
        <v>#DIV/0!</v>
      </c>
      <c r="H14" s="5"/>
    </row>
    <row r="15" spans="1:12" ht="20" customHeight="1" x14ac:dyDescent="0.2">
      <c r="A15" s="7" t="s">
        <v>33</v>
      </c>
      <c r="B15" s="11">
        <f>B9*48+(38*4)</f>
        <v>152</v>
      </c>
      <c r="C15" s="9"/>
      <c r="D15" s="9"/>
      <c r="E15" s="9"/>
    </row>
    <row r="16" spans="1:12" ht="20" customHeight="1" x14ac:dyDescent="0.2">
      <c r="A16" s="7" t="s">
        <v>34</v>
      </c>
      <c r="B16" s="8"/>
      <c r="C16" s="9"/>
      <c r="D16" s="9"/>
      <c r="E16" s="10" t="e">
        <f>E14/B15</f>
        <v>#DIV/0!</v>
      </c>
    </row>
    <row r="17" spans="1:5" ht="20" customHeight="1" thickBot="1" x14ac:dyDescent="0.25"/>
    <row r="18" spans="1:5" ht="20" customHeight="1" x14ac:dyDescent="0.2">
      <c r="A18" s="22" t="s">
        <v>35</v>
      </c>
      <c r="B18" s="23"/>
      <c r="C18" s="24"/>
      <c r="D18" s="24"/>
      <c r="E18" s="25" t="e">
        <f>E14/52</f>
        <v>#DIV/0!</v>
      </c>
    </row>
    <row r="19" spans="1:5" ht="20" customHeight="1" thickBot="1" x14ac:dyDescent="0.25">
      <c r="A19" s="26" t="s">
        <v>36</v>
      </c>
      <c r="B19" s="27"/>
      <c r="C19" s="28"/>
      <c r="D19" s="28"/>
      <c r="E19" s="29" t="e">
        <f>E14/26</f>
        <v>#DIV/0!</v>
      </c>
    </row>
    <row r="23" spans="1:5" ht="24" customHeight="1" x14ac:dyDescent="0.2"/>
    <row r="24" spans="1:5" ht="24" customHeight="1" x14ac:dyDescent="0.2"/>
    <row r="25" spans="1:5" ht="24" customHeight="1" x14ac:dyDescent="0.2"/>
    <row r="26" spans="1:5" ht="24" customHeight="1" x14ac:dyDescent="0.2"/>
    <row r="27" spans="1:5" ht="24" customHeight="1" x14ac:dyDescent="0.2"/>
    <row r="28" spans="1:5" ht="24" customHeight="1" x14ac:dyDescent="0.2"/>
    <row r="29" spans="1:5" ht="24" customHeight="1" x14ac:dyDescent="0.2"/>
    <row r="30" spans="1:5" ht="24" customHeight="1" x14ac:dyDescent="0.2"/>
    <row r="31" spans="1:5" ht="24" customHeight="1" x14ac:dyDescent="0.2"/>
    <row r="32" spans="1:5" ht="24" customHeight="1" x14ac:dyDescent="0.2"/>
    <row r="33" customFormat="1" ht="24" customHeight="1" x14ac:dyDescent="0.2"/>
  </sheetData>
  <pageMargins left="0.7" right="0.7" top="0.75" bottom="0.75" header="0.3" footer="0.3"/>
  <pageSetup paperSize="9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a37d7c8-c101-4a31-8bdf-f78ad17050dc">
      <Terms xmlns="http://schemas.microsoft.com/office/infopath/2007/PartnerControls"/>
    </lcf76f155ced4ddcb4097134ff3c332f>
    <TaxCatchAll xmlns="878f9162-58a3-476b-af5a-77a34e81c25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5C0F4C895A7D469C1D6294C30A6748" ma:contentTypeVersion="17" ma:contentTypeDescription="Create a new document." ma:contentTypeScope="" ma:versionID="0f05cf48d887e8521acf4d8c286e8668">
  <xsd:schema xmlns:xsd="http://www.w3.org/2001/XMLSchema" xmlns:xs="http://www.w3.org/2001/XMLSchema" xmlns:p="http://schemas.microsoft.com/office/2006/metadata/properties" xmlns:ns2="fa37d7c8-c101-4a31-8bdf-f78ad17050dc" xmlns:ns3="878f9162-58a3-476b-af5a-77a34e81c25e" targetNamespace="http://schemas.microsoft.com/office/2006/metadata/properties" ma:root="true" ma:fieldsID="9731835fb77e010de94d6e55723d2dfa" ns2:_="" ns3:_="">
    <xsd:import namespace="fa37d7c8-c101-4a31-8bdf-f78ad17050dc"/>
    <xsd:import namespace="878f9162-58a3-476b-af5a-77a34e81c2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37d7c8-c101-4a31-8bdf-f78ad17050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eaf6db4-612e-462b-b9ff-e013fcf6f3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8f9162-58a3-476b-af5a-77a34e81c25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0e6d0cf-8f93-455a-9531-2642d9c7551a}" ma:internalName="TaxCatchAll" ma:showField="CatchAllData" ma:web="878f9162-58a3-476b-af5a-77a34e81c2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22F49B-3B76-49C6-A07A-5114506CC16E}">
  <ds:schemaRefs>
    <ds:schemaRef ds:uri="http://schemas.microsoft.com/office/2006/metadata/properties"/>
    <ds:schemaRef ds:uri="http://schemas.microsoft.com/office/infopath/2007/PartnerControls"/>
    <ds:schemaRef ds:uri="fa37d7c8-c101-4a31-8bdf-f78ad17050dc"/>
    <ds:schemaRef ds:uri="878f9162-58a3-476b-af5a-77a34e81c25e"/>
  </ds:schemaRefs>
</ds:datastoreItem>
</file>

<file path=customXml/itemProps2.xml><?xml version="1.0" encoding="utf-8"?>
<ds:datastoreItem xmlns:ds="http://schemas.openxmlformats.org/officeDocument/2006/customXml" ds:itemID="{3184284E-AF19-4F6F-A66C-C93ABC3E2E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37d7c8-c101-4a31-8bdf-f78ad17050dc"/>
    <ds:schemaRef ds:uri="878f9162-58a3-476b-af5a-77a34e81c2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C4C545-CE46-4240-9354-E95771DB1B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Pastoral Award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Grace Marryat</dc:creator>
  <cp:keywords/>
  <dc:description/>
  <cp:lastModifiedBy>Grace M</cp:lastModifiedBy>
  <cp:revision/>
  <dcterms:created xsi:type="dcterms:W3CDTF">2023-04-18T04:44:27Z</dcterms:created>
  <dcterms:modified xsi:type="dcterms:W3CDTF">2026-07-09T00:26:20Z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0x0101005F5C0F4C895A7D469C1D6294C30A6748</vt:lpwstr>
  </property>
  <property fmtid="{D5CDD505-2E9C-101B-9397-08002B2CF9AE}" pid="3" name="MediaServiceImageTags">
    <vt:lpwstr/>
  </property>
</Properties>
</file>