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moftours-my.sharepoint.com/personal/pazmani_stmoftours_org/Documents/Pilar's Files/Cemetery/Lot Owners/"/>
    </mc:Choice>
  </mc:AlternateContent>
  <xr:revisionPtr revIDLastSave="3" documentId="8_{23AE558B-057F-442E-A806-68D36C6E9BB3}" xr6:coauthVersionLast="47" xr6:coauthVersionMax="47" xr10:uidLastSave="{9110AE24-EC79-45B6-A608-389CE1783674}"/>
  <bookViews>
    <workbookView xWindow="-120" yWindow="-120" windowWidth="29040" windowHeight="15720" tabRatio="567" activeTab="7" xr2:uid="{00000000-000D-0000-FFFF-FFFF00000000}"/>
  </bookViews>
  <sheets>
    <sheet name="Unknown" sheetId="9" r:id="rId1"/>
    <sheet name="Blk 00" sheetId="11" r:id="rId2"/>
    <sheet name="HA" sheetId="7" r:id="rId3"/>
    <sheet name="Blk 0" sheetId="6" r:id="rId4"/>
    <sheet name="Blk 1" sheetId="5" r:id="rId5"/>
    <sheet name="Baby Section" sheetId="10" r:id="rId6"/>
    <sheet name="Blk A" sheetId="3" r:id="rId7"/>
    <sheet name="Columbarium" sheetId="12" r:id="rId8"/>
    <sheet name="Grave Placement" sheetId="8" r:id="rId9"/>
    <sheet name="Sheet1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5" i="7" l="1"/>
  <c r="I452" i="7"/>
  <c r="I453" i="7"/>
  <c r="I450" i="7"/>
  <c r="I399" i="7"/>
  <c r="I1049" i="7" l="1"/>
  <c r="I1048" i="7"/>
  <c r="I1079" i="7"/>
  <c r="I1077" i="7"/>
  <c r="I1099" i="7"/>
  <c r="I1098" i="7"/>
  <c r="I374" i="7"/>
  <c r="I384" i="7"/>
  <c r="I1107" i="7"/>
  <c r="I1108" i="7"/>
  <c r="I851" i="7"/>
  <c r="I809" i="7" l="1"/>
  <c r="I899" i="7"/>
  <c r="I900" i="7"/>
  <c r="I871" i="7" l="1"/>
  <c r="I856" i="7"/>
  <c r="I252" i="7"/>
  <c r="I755" i="7"/>
  <c r="I230" i="7"/>
  <c r="I747" i="7"/>
  <c r="I746" i="7"/>
  <c r="I686" i="7"/>
  <c r="I687" i="7"/>
  <c r="I706" i="7" l="1"/>
  <c r="I705" i="7"/>
  <c r="I704" i="7"/>
  <c r="I707" i="7"/>
  <c r="I587" i="7"/>
  <c r="I553" i="7"/>
  <c r="I552" i="7"/>
  <c r="I544" i="7" l="1"/>
  <c r="I602" i="7"/>
  <c r="I4" i="7"/>
  <c r="I10" i="7"/>
  <c r="I514" i="7"/>
  <c r="I18" i="7"/>
  <c r="M1305" i="6" l="1"/>
</calcChain>
</file>

<file path=xl/sharedStrings.xml><?xml version="1.0" encoding="utf-8"?>
<sst xmlns="http://schemas.openxmlformats.org/spreadsheetml/2006/main" count="20491" uniqueCount="7505">
  <si>
    <t>Possibly in Blk 00 (by grotto)</t>
  </si>
  <si>
    <t>Last Name</t>
  </si>
  <si>
    <t>First Name</t>
  </si>
  <si>
    <t>Date of Death</t>
  </si>
  <si>
    <t>Age</t>
  </si>
  <si>
    <t>Interred Date</t>
  </si>
  <si>
    <t>Date of Birth</t>
  </si>
  <si>
    <t>Notes</t>
  </si>
  <si>
    <t>Interment #</t>
  </si>
  <si>
    <t>Gross</t>
  </si>
  <si>
    <t>Emma T</t>
  </si>
  <si>
    <t>top of hill - Gross lot - gave land for church &amp; cemetery, section is theirs</t>
  </si>
  <si>
    <t>Hedricks or Hendricks</t>
  </si>
  <si>
    <t>Anna</t>
  </si>
  <si>
    <t>4/29/1897</t>
  </si>
  <si>
    <t>monument found outside of cemetery boundary</t>
  </si>
  <si>
    <t>Koelsch</t>
  </si>
  <si>
    <t>Gertrude</t>
  </si>
  <si>
    <t>1/6/1894</t>
  </si>
  <si>
    <t>Lang</t>
  </si>
  <si>
    <t>Elizabeth</t>
  </si>
  <si>
    <t>Martin</t>
  </si>
  <si>
    <t>5/30/1891</t>
  </si>
  <si>
    <t>Lochbaum</t>
  </si>
  <si>
    <t>Andres</t>
  </si>
  <si>
    <t>2/28/1892</t>
  </si>
  <si>
    <t>68 or 73</t>
  </si>
  <si>
    <t>11/25/1823</t>
  </si>
  <si>
    <t>monument found outside of cemetery boundary; found in church death register w/date of 1828</t>
  </si>
  <si>
    <t>Meyer</t>
  </si>
  <si>
    <t>Anton</t>
  </si>
  <si>
    <t>2/11/1895</t>
  </si>
  <si>
    <t>4/4/1818</t>
  </si>
  <si>
    <t>Nelesen</t>
  </si>
  <si>
    <t>Katharina</t>
  </si>
  <si>
    <t>10/22/1894</t>
  </si>
  <si>
    <t>1/11/1865</t>
  </si>
  <si>
    <t>Rynders</t>
  </si>
  <si>
    <t>8/19/1894</t>
  </si>
  <si>
    <t>10/17/1831</t>
  </si>
  <si>
    <t>mounment found outside of cemetery boundary</t>
  </si>
  <si>
    <t>John</t>
  </si>
  <si>
    <t>8/13/1832</t>
  </si>
  <si>
    <t>Woelfl</t>
  </si>
  <si>
    <t>10/12/1889</t>
  </si>
  <si>
    <t>3/3/1820</t>
  </si>
  <si>
    <t>Schafer</t>
  </si>
  <si>
    <t>George</t>
  </si>
  <si>
    <t>8/17/1897</t>
  </si>
  <si>
    <t>6/8/1884</t>
  </si>
  <si>
    <t>Schilz</t>
  </si>
  <si>
    <t>10/18/1894</t>
  </si>
  <si>
    <t>7/3/1867</t>
  </si>
  <si>
    <t>Schmidt</t>
  </si>
  <si>
    <t>Maria</t>
  </si>
  <si>
    <t>monument found outside of cemetery boundary, information not legible</t>
  </si>
  <si>
    <t>Schweitzer</t>
  </si>
  <si>
    <t>2/24/1891</t>
  </si>
  <si>
    <t>10/9/1830</t>
  </si>
  <si>
    <t>Theodor</t>
  </si>
  <si>
    <t>12/21/1824</t>
  </si>
  <si>
    <t>Shalland</t>
  </si>
  <si>
    <t>8/17/1879</t>
  </si>
  <si>
    <t>4/26/1816</t>
  </si>
  <si>
    <t>Doe</t>
  </si>
  <si>
    <t>Sally</t>
  </si>
  <si>
    <t>owner card - John Doe - 4525 S 108th St, Franklin WI 53132; Blk 1 Sect 8 Lot 45 Graves 4; Deed 465, paid $1400, 2/16/1981; Sally buried in #1 2/19/1981; Funeral Home - Borgwardt, Lakeshore vault, Interment #486; there is no lot #45 in Blk 1 Sect 8 so it is unclear where this burial is located</t>
  </si>
  <si>
    <t>Karth</t>
  </si>
  <si>
    <t>Jacob Wm</t>
  </si>
  <si>
    <t>5mos</t>
  </si>
  <si>
    <t>information from burial permit, no burial location noted</t>
  </si>
  <si>
    <t>Infant daughter of George Schaefer</t>
  </si>
  <si>
    <t>Stillborn</t>
  </si>
  <si>
    <t>Graetlinger</t>
  </si>
  <si>
    <t>Pye</t>
  </si>
  <si>
    <t>Infant</t>
  </si>
  <si>
    <t>Wingers</t>
  </si>
  <si>
    <t>Carol Lee</t>
  </si>
  <si>
    <t>Pamela</t>
  </si>
  <si>
    <t>Infant Girl</t>
  </si>
  <si>
    <t>Mary</t>
  </si>
  <si>
    <t>Bierbach</t>
  </si>
  <si>
    <t>Michael</t>
  </si>
  <si>
    <t>2mos7days</t>
  </si>
  <si>
    <t>Richards</t>
  </si>
  <si>
    <t>1day</t>
  </si>
  <si>
    <t>Beckner</t>
  </si>
  <si>
    <t>Gerard Patrick</t>
  </si>
  <si>
    <t>Acker</t>
  </si>
  <si>
    <t>Kirt</t>
  </si>
  <si>
    <t xml:space="preserve">2mos  </t>
  </si>
  <si>
    <t>Searing</t>
  </si>
  <si>
    <t>Joseph</t>
  </si>
  <si>
    <t xml:space="preserve">information from burial permit, no burial location noted - may be in Blk 0 Sect 6 Lot 12 </t>
  </si>
  <si>
    <t>Vandenboom</t>
  </si>
  <si>
    <t>James John</t>
  </si>
  <si>
    <t>2mos29days</t>
  </si>
  <si>
    <t>information from burial permit, no burial location notes</t>
  </si>
  <si>
    <t>Dougherty</t>
  </si>
  <si>
    <t>David</t>
  </si>
  <si>
    <t>Deed 133 shows 2 graves paid for but found no owner/burial cards, probing did not find burials, attempts to locate unsuccessful - graves sold                       Isabele Stache 10/6/1989</t>
  </si>
  <si>
    <t>Courier</t>
  </si>
  <si>
    <t>Doris</t>
  </si>
  <si>
    <t>burial card states Blk 1 Sect 4 Lot 88 grave 2, lot owned w/burials for Henneberry - unsure of location</t>
  </si>
  <si>
    <t>Leonard</t>
  </si>
  <si>
    <t>1960</t>
  </si>
  <si>
    <t>old map layout shows Doris &amp; Leonard in Blk 0 Sect 4 Lot 88 - unsure of location</t>
  </si>
  <si>
    <t>Grettinger</t>
  </si>
  <si>
    <t>information from burial permit, no burial location noted - Anthony Molthen Jr Funeral Director</t>
  </si>
  <si>
    <t>Altendorf</t>
  </si>
  <si>
    <t>Engelbert</t>
  </si>
  <si>
    <t>information from burial permit, no burial location noted - Tebo &amp; Johnson Funeral Home</t>
  </si>
  <si>
    <t>John Henry</t>
  </si>
  <si>
    <t>information from burial permit, no burial location noted - Frank X Koelsch Funeral Director</t>
  </si>
  <si>
    <t>Fohr</t>
  </si>
  <si>
    <t>Charles</t>
  </si>
  <si>
    <t>information from burial permit, no burial location noted - Frank J Zwaska Funeral Director</t>
  </si>
  <si>
    <t>Ida</t>
  </si>
  <si>
    <t>Smith</t>
  </si>
  <si>
    <t>Cecelia</t>
  </si>
  <si>
    <t>Sobek</t>
  </si>
  <si>
    <t>Stanley</t>
  </si>
  <si>
    <t>information from burial permit, no burial location noted - PJ Leszczynski Funeral Director</t>
  </si>
  <si>
    <t>Christiansen</t>
  </si>
  <si>
    <t>Bernadine</t>
  </si>
  <si>
    <t>Elizabeth "Lizzie" Apollonia</t>
  </si>
  <si>
    <t>information from burial permit, no burial location noted - possible with family in Blk 0 Sect 4 Lot 5, parents are Jacob &amp; Catherine - Frank X Koelsch Funeral Director</t>
  </si>
  <si>
    <t>Verhalen</t>
  </si>
  <si>
    <t>Wilhelmina</t>
  </si>
  <si>
    <t>information from burial permit, no burial information noted - Frank X Koelsch Funeral Director</t>
  </si>
  <si>
    <t>Derksen</t>
  </si>
  <si>
    <t>information from burial permit, no burial information noted - Tebo &amp; Johnson Funeral Home</t>
  </si>
  <si>
    <t>Elizabeth Margaret</t>
  </si>
  <si>
    <t>per cemeteries.org &amp; findagrave, located in Blk 00 - Frank X Koelsch Funeral Director</t>
  </si>
  <si>
    <t>Neleson</t>
  </si>
  <si>
    <t xml:space="preserve">John  </t>
  </si>
  <si>
    <t>information from burial permit, no burial information noted - JE Burns Funeral Director</t>
  </si>
  <si>
    <t>William</t>
  </si>
  <si>
    <t>Fischer</t>
  </si>
  <si>
    <t>information from burial permit, no burial information noted - Walter Ritter Funeral Director</t>
  </si>
  <si>
    <t>Blachowski</t>
  </si>
  <si>
    <t>Konrad</t>
  </si>
  <si>
    <t>information from burial permit, no burial information noted - Harry W Mealy Funeral Director</t>
  </si>
  <si>
    <t>Hirsch</t>
  </si>
  <si>
    <t>Marie</t>
  </si>
  <si>
    <t>Mayer</t>
  </si>
  <si>
    <t>Joseph John</t>
  </si>
  <si>
    <t>Unknown</t>
  </si>
  <si>
    <t>Jakus</t>
  </si>
  <si>
    <t>Gellings</t>
  </si>
  <si>
    <t xml:space="preserve">Elizabeth "Lizzie"  </t>
  </si>
  <si>
    <t>information from burial permit, no burial information noted - E Herden Funeral Director</t>
  </si>
  <si>
    <t>Mary Johanna</t>
  </si>
  <si>
    <t>Sabina</t>
  </si>
  <si>
    <t>Michels Jr</t>
  </si>
  <si>
    <t>Nicholas</t>
  </si>
  <si>
    <t>9/24/1865</t>
  </si>
  <si>
    <t>9/26/1865</t>
  </si>
  <si>
    <t>information found in cemeteries.org - buried in Blk 00, unmarked grave</t>
  </si>
  <si>
    <t>Rev Phillip</t>
  </si>
  <si>
    <t>10/31/1867</t>
  </si>
  <si>
    <t>per findagrave, located in Blk 00 - Frank X Koelsch Funeral Director</t>
  </si>
  <si>
    <t>8/21/1879</t>
  </si>
  <si>
    <t>1879</t>
  </si>
  <si>
    <t>9/29/1802</t>
  </si>
  <si>
    <t>per findagrave, monument on site</t>
  </si>
  <si>
    <t>Catherine</t>
  </si>
  <si>
    <t>8/24/1874</t>
  </si>
  <si>
    <t>1874</t>
  </si>
  <si>
    <t>1805</t>
  </si>
  <si>
    <t>Theodore</t>
  </si>
  <si>
    <t>1910</t>
  </si>
  <si>
    <t>5/26/1837</t>
  </si>
  <si>
    <t>Franz</t>
  </si>
  <si>
    <t>1935</t>
  </si>
  <si>
    <t>1870</t>
  </si>
  <si>
    <t>3/30/1891</t>
  </si>
  <si>
    <t>1891</t>
  </si>
  <si>
    <t>1928</t>
  </si>
  <si>
    <t>3/25/1848</t>
  </si>
  <si>
    <t xml:space="preserve">per findagrave </t>
  </si>
  <si>
    <t>Gerhardt George</t>
  </si>
  <si>
    <t>10/26/1869</t>
  </si>
  <si>
    <t>10/29/1869</t>
  </si>
  <si>
    <t>3/10/1796</t>
  </si>
  <si>
    <t>per findagrave &amp; cemeteries.org, unmarked</t>
  </si>
  <si>
    <t>1907</t>
  </si>
  <si>
    <t>8/21/1833</t>
  </si>
  <si>
    <t>per findagrave &amp; cemeteries.org</t>
  </si>
  <si>
    <t>1894</t>
  </si>
  <si>
    <t>1835</t>
  </si>
  <si>
    <t>Ludwig</t>
  </si>
  <si>
    <t>10/21/1897</t>
  </si>
  <si>
    <t>Unknown Male</t>
  </si>
  <si>
    <t>decades prior to 1997</t>
  </si>
  <si>
    <t>bones found in 1997 after construction - given to ME for ID in 1997, returned to FPD April 2022, unable to identify</t>
  </si>
  <si>
    <t xml:space="preserve">returned to parish May, 2022 &amp; buried east side of grotto east of priest burials 4ft east of </t>
  </si>
  <si>
    <t xml:space="preserve">Section </t>
  </si>
  <si>
    <t>Lot #</t>
  </si>
  <si>
    <t>Grave #</t>
  </si>
  <si>
    <t>Owner First Name</t>
  </si>
  <si>
    <t>Deed #</t>
  </si>
  <si>
    <t>Deceased</t>
  </si>
  <si>
    <t>Veteran</t>
  </si>
  <si>
    <t>Monument</t>
  </si>
  <si>
    <t>Murray</t>
  </si>
  <si>
    <t>James</t>
  </si>
  <si>
    <t>Dennis</t>
  </si>
  <si>
    <t>3/23/1869</t>
  </si>
  <si>
    <t>1869</t>
  </si>
  <si>
    <t>1921-1931 - owed $33 for care</t>
  </si>
  <si>
    <t>Sullivan</t>
  </si>
  <si>
    <t>3/24/1889</t>
  </si>
  <si>
    <t>1889</t>
  </si>
  <si>
    <t>map has 5 lines; 1921-1922 - care $8, pd 3/19 &amp; 9/9/1923; 1923-1931 - owed $36 for care</t>
  </si>
  <si>
    <t>Abbigal</t>
  </si>
  <si>
    <t>1905</t>
  </si>
  <si>
    <t>Ellen</t>
  </si>
  <si>
    <t>9/6/1885</t>
  </si>
  <si>
    <t>1885</t>
  </si>
  <si>
    <t>James &amp; Edmunda</t>
  </si>
  <si>
    <t>Timothy</t>
  </si>
  <si>
    <t>1949</t>
  </si>
  <si>
    <t>9/11/1919 - pd $35 for 4 graves; 1/27/1924-11/18/1944 - pd $320 for care; 6/28/1949 - pd $15 o/c; 11/20/1945 - $45 o/c</t>
  </si>
  <si>
    <t>James A</t>
  </si>
  <si>
    <t>1951</t>
  </si>
  <si>
    <t>93/94</t>
  </si>
  <si>
    <t>Edmunda T</t>
  </si>
  <si>
    <t>1940</t>
  </si>
  <si>
    <t>68/69</t>
  </si>
  <si>
    <t>Clarence</t>
  </si>
  <si>
    <t>1925</t>
  </si>
  <si>
    <t>2A</t>
  </si>
  <si>
    <t>Luecking</t>
  </si>
  <si>
    <t>George &amp; Marcella</t>
  </si>
  <si>
    <t>1954</t>
  </si>
  <si>
    <t>Yes</t>
  </si>
  <si>
    <t>Marcella</t>
  </si>
  <si>
    <t>Simonson</t>
  </si>
  <si>
    <t>Alfred &amp; Olive</t>
  </si>
  <si>
    <t>Alfred</t>
  </si>
  <si>
    <t>Olive Marie</t>
  </si>
  <si>
    <t>Milwaukee Memorials - 24x10</t>
  </si>
  <si>
    <t>Phillip Ray Grutza</t>
  </si>
  <si>
    <t>cremation - 2ft level</t>
  </si>
  <si>
    <t>Weiley</t>
  </si>
  <si>
    <t>Howard</t>
  </si>
  <si>
    <t>1985</t>
  </si>
  <si>
    <t>Frances Katherine</t>
  </si>
  <si>
    <t>3A</t>
  </si>
  <si>
    <t>Broemser</t>
  </si>
  <si>
    <t>Otto</t>
  </si>
  <si>
    <t>Louise</t>
  </si>
  <si>
    <t>4/6/1993 - pd $200 for grave &amp; $300 o/c</t>
  </si>
  <si>
    <t>1994</t>
  </si>
  <si>
    <t>cremation</t>
  </si>
  <si>
    <t>3B</t>
  </si>
  <si>
    <t>Cutty</t>
  </si>
  <si>
    <t>Lawrence</t>
  </si>
  <si>
    <t>Harry Lawrence Rogowski</t>
  </si>
  <si>
    <t>VA - 24x12</t>
  </si>
  <si>
    <t>Michael Paul</t>
  </si>
  <si>
    <t>Wenta - 30x14</t>
  </si>
  <si>
    <t>8/1984</t>
  </si>
  <si>
    <t xml:space="preserve">VA </t>
  </si>
  <si>
    <t>Besson</t>
  </si>
  <si>
    <t>Norbert &amp; Dolores</t>
  </si>
  <si>
    <t>Norbert</t>
  </si>
  <si>
    <t>1984</t>
  </si>
  <si>
    <t>5/1984</t>
  </si>
  <si>
    <t>Dolores Margaret</t>
  </si>
  <si>
    <t>003</t>
  </si>
  <si>
    <t>William Mark</t>
  </si>
  <si>
    <t>4A</t>
  </si>
  <si>
    <t>Faherty</t>
  </si>
  <si>
    <t>John &amp; Verena</t>
  </si>
  <si>
    <t>John Francis Sr</t>
  </si>
  <si>
    <t>2/17/1984 - owed $400 for 2 lots; 2/18/1984 - pd $290 o/c</t>
  </si>
  <si>
    <t>Verena Marie</t>
  </si>
  <si>
    <t>4B</t>
  </si>
  <si>
    <t>Sheahan</t>
  </si>
  <si>
    <t>William Francis Jr</t>
  </si>
  <si>
    <t>12/21/1995 - pd $400 for 2 graves</t>
  </si>
  <si>
    <t>Jane Susan Lando</t>
  </si>
  <si>
    <t>Adeline Josephine</t>
  </si>
  <si>
    <t>Reed</t>
  </si>
  <si>
    <t>Christopher &amp; Bridget</t>
  </si>
  <si>
    <t>Christopher</t>
  </si>
  <si>
    <t>10/10/1875</t>
  </si>
  <si>
    <t>64/65</t>
  </si>
  <si>
    <t>10/1875</t>
  </si>
  <si>
    <t>1921-1931 - owed $44 for care</t>
  </si>
  <si>
    <t>Bridget</t>
  </si>
  <si>
    <t>10/8/1870</t>
  </si>
  <si>
    <t>58/59</t>
  </si>
  <si>
    <t>Patrick &amp; Mary</t>
  </si>
  <si>
    <t>Patrick</t>
  </si>
  <si>
    <t>1890</t>
  </si>
  <si>
    <t>54/55</t>
  </si>
  <si>
    <t>6/16/1923 - pd $12 for care; 1924-1931 - owed $32 for care</t>
  </si>
  <si>
    <t>Mary Ann</t>
  </si>
  <si>
    <t>William &amp; Elizabeth</t>
  </si>
  <si>
    <t>10/1960</t>
  </si>
  <si>
    <t>11/9/1944 - pd $80 for lot; 12/6/1945-10/24/1960 - pd $365 for care; 10/15/1960 - pd $50 o/c</t>
  </si>
  <si>
    <t>10/1984</t>
  </si>
  <si>
    <t>Lee Patrick</t>
  </si>
  <si>
    <t>Milwaukee Memorials - 30x12</t>
  </si>
  <si>
    <t>Joan Carol</t>
  </si>
  <si>
    <t>cremation - 4ft level</t>
  </si>
  <si>
    <t>9/1944</t>
  </si>
  <si>
    <t>11/9/1944 - pd $15 o/c</t>
  </si>
  <si>
    <t>3/1952</t>
  </si>
  <si>
    <t>3/31/1952 - pd $55 o/c</t>
  </si>
  <si>
    <t>Myrtle</t>
  </si>
  <si>
    <t>12/1966</t>
  </si>
  <si>
    <t>Domenich</t>
  </si>
  <si>
    <t>Anthony &amp; Dorothy</t>
  </si>
  <si>
    <t>Dorothy</t>
  </si>
  <si>
    <t>11/1987</t>
  </si>
  <si>
    <t>9/3/1974 - pd $600 for 3 graves</t>
  </si>
  <si>
    <t>Anthony</t>
  </si>
  <si>
    <t>10/1974</t>
  </si>
  <si>
    <t>8A</t>
  </si>
  <si>
    <t>Joseph &amp; Caroline</t>
  </si>
  <si>
    <t>Joseph Herbert</t>
  </si>
  <si>
    <t>Caroline</t>
  </si>
  <si>
    <t>59/60</t>
  </si>
  <si>
    <t>Wettengle</t>
  </si>
  <si>
    <t>John Sr &amp; Ernest</t>
  </si>
  <si>
    <t>John Sr</t>
  </si>
  <si>
    <t>1947</t>
  </si>
  <si>
    <t>72/73</t>
  </si>
  <si>
    <t>5/23/1946 - pd $60 for 3 graves &amp; $15 o/c; 6/18/1948-5/1/1953 - pd $93 for care; 5/1/1953 - pd $45 o/c</t>
  </si>
  <si>
    <t>1952</t>
  </si>
  <si>
    <t>76/77</t>
  </si>
  <si>
    <t>Lynch</t>
  </si>
  <si>
    <t>Cornelius Sr</t>
  </si>
  <si>
    <t>Margaret</t>
  </si>
  <si>
    <t>9/16/1850</t>
  </si>
  <si>
    <t>1850</t>
  </si>
  <si>
    <t>1921-1931 - owed $40 for care</t>
  </si>
  <si>
    <t>Cornelius</t>
  </si>
  <si>
    <t>11/13/1875</t>
  </si>
  <si>
    <t>11/1875</t>
  </si>
  <si>
    <t>Ellenora</t>
  </si>
  <si>
    <t>3/10/1851</t>
  </si>
  <si>
    <t>3/1851</t>
  </si>
  <si>
    <t>Doody</t>
  </si>
  <si>
    <t>William Patrick</t>
  </si>
  <si>
    <t>Julia Laurette Morey-Bosch</t>
  </si>
  <si>
    <t>care pd: 8/5/1924 - $12; 11/7/1925 - $4, owed $24 for 1925-1931</t>
  </si>
  <si>
    <t>Wenta - 16x8</t>
  </si>
  <si>
    <t>Ari Michael Panico</t>
  </si>
  <si>
    <t>1mo</t>
  </si>
  <si>
    <t>Wenta - 24x12</t>
  </si>
  <si>
    <t>Joseph Bosch</t>
  </si>
  <si>
    <t>1/1975</t>
  </si>
  <si>
    <t>William Patrick Sr</t>
  </si>
  <si>
    <t>3/1882</t>
  </si>
  <si>
    <t>Jeremia</t>
  </si>
  <si>
    <t>4/1880</t>
  </si>
  <si>
    <t>Child</t>
  </si>
  <si>
    <t>2/1912</t>
  </si>
  <si>
    <t>Jansen</t>
  </si>
  <si>
    <t xml:space="preserve">W </t>
  </si>
  <si>
    <t>10/1944</t>
  </si>
  <si>
    <t>1921-1931 - owed $34 for care</t>
  </si>
  <si>
    <t>map has 2 lines, no records found to verify</t>
  </si>
  <si>
    <t>Flynn</t>
  </si>
  <si>
    <t>Thomas Sr</t>
  </si>
  <si>
    <t>Thomas Jr</t>
  </si>
  <si>
    <t>1909</t>
  </si>
  <si>
    <t>Kathryn</t>
  </si>
  <si>
    <t>1916</t>
  </si>
  <si>
    <t>Maney</t>
  </si>
  <si>
    <t>Thomas &amp; Marie</t>
  </si>
  <si>
    <t xml:space="preserve">Thomas  </t>
  </si>
  <si>
    <t>1945</t>
  </si>
  <si>
    <t>7/26/1945 - pd $60 for 3 graves/$15 o/c; 5/4/1946 - pd $20 for 1 grave; 2/1/1945-5/14/1964 - pd $70 annual dues; 9/21/1971 - pd $150 care; Marion - cremation - 2ft level</t>
  </si>
  <si>
    <t>1955</t>
  </si>
  <si>
    <t>Alice Florence</t>
  </si>
  <si>
    <t>Adrian</t>
  </si>
  <si>
    <t>12/1974</t>
  </si>
  <si>
    <t xml:space="preserve">Marion   </t>
  </si>
  <si>
    <t>3 graves bought back December, 2016 from John Walter; Michael Maney may need to go in grave south of Lot 15 due to placement issues</t>
  </si>
  <si>
    <t>Thebert</t>
  </si>
  <si>
    <t>Jacques</t>
  </si>
  <si>
    <t>Marybelle I</t>
  </si>
  <si>
    <t>Milwaukee Memorials - 36x12</t>
  </si>
  <si>
    <t>Ellsworth Elmer</t>
  </si>
  <si>
    <t>16A</t>
  </si>
  <si>
    <t>11/21/1994 - pd $400 for 2 graves; 7/2016 - graves bought back; possible placement issues</t>
  </si>
  <si>
    <t>Ambrose &amp; Mary</t>
  </si>
  <si>
    <t>Ambrose</t>
  </si>
  <si>
    <t>9/20/1945 - pd $40 for 2 graves/$20 care/$15 o/c</t>
  </si>
  <si>
    <t>Anna Mary</t>
  </si>
  <si>
    <t>Cavey</t>
  </si>
  <si>
    <t>John &amp; Sadie</t>
  </si>
  <si>
    <t>Beatrice</t>
  </si>
  <si>
    <t>47/48</t>
  </si>
  <si>
    <t>7/13/1938 - pd $80 for 4 graves &amp; $100 for care; 8/14/1939 - pd $2 for corner marker; 11/29/1940 - pd $16 o/c; 2/23/1948 - pd $25 o/c; 3/17/1950 - pd $25 o/c; 4/25/1983 - pd $275 for o/c</t>
  </si>
  <si>
    <t>71/72</t>
  </si>
  <si>
    <t>Sadie</t>
  </si>
  <si>
    <t>Hazel</t>
  </si>
  <si>
    <t>4/1983</t>
  </si>
  <si>
    <t>1983</t>
  </si>
  <si>
    <t>Robinson</t>
  </si>
  <si>
    <t xml:space="preserve">6/30/1943 - pd $15 o/c; 7/4/1943 - pd $50 for 2 graves/$50 care; 10/15/1943 - pd $10 for foundation; 3/30/1949 - pd $25 o/c </t>
  </si>
  <si>
    <t>Grace</t>
  </si>
  <si>
    <t>18A</t>
  </si>
  <si>
    <t>Martha</t>
  </si>
  <si>
    <t>4/1/1952 - pd $25 for 1 grave, $25 care, $40 o/c; 9/16/1952 - pd $15 for foundation</t>
  </si>
  <si>
    <t>Myron &amp; Lucille</t>
  </si>
  <si>
    <t>Myron</t>
  </si>
  <si>
    <t>67/68</t>
  </si>
  <si>
    <t>6/1982</t>
  </si>
  <si>
    <t>6/15/1928 - pd $200 for 2 graves &amp; $75 o/c</t>
  </si>
  <si>
    <t>Lucille Rodell</t>
  </si>
  <si>
    <t>19A</t>
  </si>
  <si>
    <t>Kovach</t>
  </si>
  <si>
    <t>William &amp; Virginia</t>
  </si>
  <si>
    <t>2/7/1984 - pd $400 for 2 graves w/care &amp; $290 o/c</t>
  </si>
  <si>
    <t>Virginia</t>
  </si>
  <si>
    <t>19B</t>
  </si>
  <si>
    <t>Rieck</t>
  </si>
  <si>
    <t>Sidney &amp; Leona</t>
  </si>
  <si>
    <t>Leona</t>
  </si>
  <si>
    <t>4/24/1984 - pd $400 for 2 graves</t>
  </si>
  <si>
    <t>Sidney</t>
  </si>
  <si>
    <t>11/1985</t>
  </si>
  <si>
    <t>Schneider</t>
  </si>
  <si>
    <t>Gerald</t>
  </si>
  <si>
    <t>9/1983</t>
  </si>
  <si>
    <t>Brophy</t>
  </si>
  <si>
    <t>Sarah</t>
  </si>
  <si>
    <t>1/1943</t>
  </si>
  <si>
    <t xml:space="preserve">6/29/1922-5/14/1957 - pd $145 for care; 12/6/1937 - pd $14 o/c; 1/22/1943 - pd $15 o/c; 10/7/194 - pd $25 o/c; 5/14/1957 - pd $45 o/c </t>
  </si>
  <si>
    <t>10/1949</t>
  </si>
  <si>
    <t>Kathleen Zeroth</t>
  </si>
  <si>
    <t>12/1937</t>
  </si>
  <si>
    <t>George Zeroth</t>
  </si>
  <si>
    <t>5/1957</t>
  </si>
  <si>
    <t>John &amp; Celia</t>
  </si>
  <si>
    <t>Celia</t>
  </si>
  <si>
    <t>7/1976</t>
  </si>
  <si>
    <t>8/28/1950 - pd $75 for 4 graves &amp; $75 care; unclear if grave 4 is body or cremation</t>
  </si>
  <si>
    <t>11/1982</t>
  </si>
  <si>
    <t>Kathryn Knoller</t>
  </si>
  <si>
    <t>1981</t>
  </si>
  <si>
    <t>Jacob &amp; Clara</t>
  </si>
  <si>
    <t>Clara</t>
  </si>
  <si>
    <t>1972</t>
  </si>
  <si>
    <t>12/1961 - pd $100 for 2 graves ($50 graves, $50 care)</t>
  </si>
  <si>
    <t>Jacob</t>
  </si>
  <si>
    <t>Godsell</t>
  </si>
  <si>
    <t>Thomas &amp; Mary</t>
  </si>
  <si>
    <t>2/1987</t>
  </si>
  <si>
    <t>Grave 1- Joan                 Graves 1&amp;2 - George Donald &amp; Mary - Milwaukee Memorial - 24x12 for each</t>
  </si>
  <si>
    <t>Mary Arlene Thompson</t>
  </si>
  <si>
    <t>(Joan Thompson)</t>
  </si>
  <si>
    <t>(cremation to go at 4ft level)</t>
  </si>
  <si>
    <t>Thomas Peter</t>
  </si>
  <si>
    <t>George Donald Thompson</t>
  </si>
  <si>
    <t>Celestine</t>
  </si>
  <si>
    <t>2/1982</t>
  </si>
  <si>
    <t>assignment of interest signed 9/3/1958 when graves sold to Thomas Godsell for $1</t>
  </si>
  <si>
    <t>Chezik</t>
  </si>
  <si>
    <t>George &amp; Alma</t>
  </si>
  <si>
    <t>2/1/1936 - pd $96 for 6 graves; 11/2/1935 - pd $2 for corner marker; 2/1/1936-2/1/1949 - pd $160 for care; 6/7/1948 - pd $25 for foundation; 2/4/1953 - pd $45 o/c; 10/11/1993 - pd $300 o/c</t>
  </si>
  <si>
    <t>Alma</t>
  </si>
  <si>
    <t>2/1953</t>
  </si>
  <si>
    <t>Charles Foellings</t>
  </si>
  <si>
    <t>Grace Foellings</t>
  </si>
  <si>
    <t>Moore</t>
  </si>
  <si>
    <t>Henry &amp; Catherine</t>
  </si>
  <si>
    <t>12/14/1885</t>
  </si>
  <si>
    <t>12/1884</t>
  </si>
  <si>
    <t>1921-1931 - owed $55 for care</t>
  </si>
  <si>
    <t>Henry</t>
  </si>
  <si>
    <t>6/8/1887</t>
  </si>
  <si>
    <t>6/1887</t>
  </si>
  <si>
    <t>Richard</t>
  </si>
  <si>
    <t>4/2/1853</t>
  </si>
  <si>
    <t>child</t>
  </si>
  <si>
    <t>1853</t>
  </si>
  <si>
    <t>Garret</t>
  </si>
  <si>
    <t>3/3/1850</t>
  </si>
  <si>
    <t>2/3</t>
  </si>
  <si>
    <t>26A</t>
  </si>
  <si>
    <t>John &amp; Margaret</t>
  </si>
  <si>
    <t>4/22/1856</t>
  </si>
  <si>
    <t>4/1856</t>
  </si>
  <si>
    <t>Mink</t>
  </si>
  <si>
    <t>Phillip</t>
  </si>
  <si>
    <t>4/10/1939 - pd $15 for o/c; 5/25/1939 - pd $60 for 3 graves/$75 care; 12/9/1942 - pd $14 o/c</t>
  </si>
  <si>
    <t>Mathilda</t>
  </si>
  <si>
    <t>vacant</t>
  </si>
  <si>
    <t>McCaffrey</t>
  </si>
  <si>
    <t>James &amp; Patricia</t>
  </si>
  <si>
    <t>Patricia</t>
  </si>
  <si>
    <t>020</t>
  </si>
  <si>
    <t>Maerzke</t>
  </si>
  <si>
    <t>Charles &amp; Elizabeth</t>
  </si>
  <si>
    <t>Elizabeth "Lizzie"</t>
  </si>
  <si>
    <t>1959</t>
  </si>
  <si>
    <t>81/82</t>
  </si>
  <si>
    <t>7/3/1951 - pd $50 for 2 graves &amp; $50 care</t>
  </si>
  <si>
    <t>82/83</t>
  </si>
  <si>
    <t>Purcell</t>
  </si>
  <si>
    <t>5/1848</t>
  </si>
  <si>
    <t>Richard or Thomas</t>
  </si>
  <si>
    <t>1848</t>
  </si>
  <si>
    <t>infant</t>
  </si>
  <si>
    <t>10/1849</t>
  </si>
  <si>
    <t>1852</t>
  </si>
  <si>
    <t>Quinlan</t>
  </si>
  <si>
    <t>John &amp; Rosa</t>
  </si>
  <si>
    <t>10/1929</t>
  </si>
  <si>
    <t>map has 2 lines</t>
  </si>
  <si>
    <t>Dyson</t>
  </si>
  <si>
    <t>Henry &amp; Jane</t>
  </si>
  <si>
    <t>Jane McAneny</t>
  </si>
  <si>
    <t>11/8/1875</t>
  </si>
  <si>
    <t xml:space="preserve">care pd - 11/8/1920 - $10; 1/27/1924 - $5; 1925-1931 - owed $35 </t>
  </si>
  <si>
    <t>Victoria</t>
  </si>
  <si>
    <t>1/3/1876</t>
  </si>
  <si>
    <t>1875</t>
  </si>
  <si>
    <t>Henry Sr</t>
  </si>
  <si>
    <t>4/4/1871</t>
  </si>
  <si>
    <t>4/1871</t>
  </si>
  <si>
    <t>1900</t>
  </si>
  <si>
    <t>Henry Jr</t>
  </si>
  <si>
    <t>8/14/1848</t>
  </si>
  <si>
    <t>8/1848</t>
  </si>
  <si>
    <t>7/1854</t>
  </si>
  <si>
    <t>York</t>
  </si>
  <si>
    <t>James &amp; Eva</t>
  </si>
  <si>
    <t>7/15/1964 - pd $100 for 1 grave</t>
  </si>
  <si>
    <t>Robert &amp; Helen</t>
  </si>
  <si>
    <t>Robert</t>
  </si>
  <si>
    <t>1963</t>
  </si>
  <si>
    <t>Helen</t>
  </si>
  <si>
    <t>no date on stone</t>
  </si>
  <si>
    <t>Foley</t>
  </si>
  <si>
    <t>Merlyn</t>
  </si>
  <si>
    <t>moved to Holy Cross 7/28/1941</t>
  </si>
  <si>
    <t>4/21/1936 - pd $96 for 6 graves/$14 o/c; 12/29/1937 - pd $14 o/c &amp; $8 care; 7/28/1941 - $14 disinterment/Merlyn; 11/18/1957 - pd $76 annual dues &amp; $150 care; 3/22/1995 - pd $700 for Marion's reinterment from Wisconsin Memorial Park &amp; Earl's o/c</t>
  </si>
  <si>
    <t>1937</t>
  </si>
  <si>
    <t>Mae</t>
  </si>
  <si>
    <t>Marion Foley Hamann</t>
  </si>
  <si>
    <t>Earl Edward William Hamann</t>
  </si>
  <si>
    <t>Ray</t>
  </si>
  <si>
    <t>1957</t>
  </si>
  <si>
    <t>8/19/1957 - pd $50 for 2 graves, $45 o/c, $50 care</t>
  </si>
  <si>
    <t>Raymond &amp; Kathryn</t>
  </si>
  <si>
    <t>4/1966 - pd $100 for 2 graves &amp; $100 for care</t>
  </si>
  <si>
    <t>Raymond</t>
  </si>
  <si>
    <t>10/1985</t>
  </si>
  <si>
    <t>White</t>
  </si>
  <si>
    <t>Edward</t>
  </si>
  <si>
    <t>Ellen J</t>
  </si>
  <si>
    <t>053</t>
  </si>
  <si>
    <t>Edward Sr</t>
  </si>
  <si>
    <t>6/2/1938 - pd $120 for 6 graves/$14 o/c; 6/5/1938-5/30/1944 - pd $120 for care; 8/6/1946 - pd $15 o/c</t>
  </si>
  <si>
    <t>Ellen "Nell"</t>
  </si>
  <si>
    <t>Wenta - 16x8 - flush</t>
  </si>
  <si>
    <t>Kathleen Nell</t>
  </si>
  <si>
    <t>10/18/2019</t>
  </si>
  <si>
    <t>Edward Jr</t>
  </si>
  <si>
    <t>1979</t>
  </si>
  <si>
    <t>Edward Jr and Irma donated to science, names on monument only; 2021 - 2 graves still open</t>
  </si>
  <si>
    <t>Irma</t>
  </si>
  <si>
    <t>1982</t>
  </si>
  <si>
    <t>1998</t>
  </si>
  <si>
    <t>cremation - right end of stone</t>
  </si>
  <si>
    <t>Burton</t>
  </si>
  <si>
    <t>7/1/1960 - pd $150 for 3 graves ($50 graves, $100  care); 6/14/1991 - grave 1 purchased from estate by Burton</t>
  </si>
  <si>
    <t>Wenta - 24x10</t>
  </si>
  <si>
    <t>1/1961</t>
  </si>
  <si>
    <t>Mary C</t>
  </si>
  <si>
    <t>Meade</t>
  </si>
  <si>
    <t>Alice</t>
  </si>
  <si>
    <t>1956</t>
  </si>
  <si>
    <t>Lucille Theresa</t>
  </si>
  <si>
    <t>7/9/1976 - pd $400 for 4 graves</t>
  </si>
  <si>
    <t>Fitzgerald</t>
  </si>
  <si>
    <t>7/1855</t>
  </si>
  <si>
    <t>John Sr and Johanna</t>
  </si>
  <si>
    <t>3/1921</t>
  </si>
  <si>
    <t xml:space="preserve">care pd - 5/1/1923 - $12; 7/6/1923 - $12; 7/13/1925 - pd $30 for 3 graves; 6/12/1926 - $14 foundation; 9/11/1926 - $2; 2/2/1927 - $15; 1/10/1936 - $35 o/c; 8/23/1939 - $21; 12/2/1941 - $15; 12/4/1941 - $14 o/c </t>
  </si>
  <si>
    <t>8/15/1898</t>
  </si>
  <si>
    <t>8/1898</t>
  </si>
  <si>
    <t>Johanna</t>
  </si>
  <si>
    <t>1/18/1866</t>
  </si>
  <si>
    <t>1866</t>
  </si>
  <si>
    <t>9/1880</t>
  </si>
  <si>
    <t>Thomas</t>
  </si>
  <si>
    <t>7/1925</t>
  </si>
  <si>
    <t>1/1936</t>
  </si>
  <si>
    <t>12/1941</t>
  </si>
  <si>
    <t>Bell</t>
  </si>
  <si>
    <t>Katie</t>
  </si>
  <si>
    <t>3 burials noted on map, no records or stone to indicate who; ledger shows debits totalling $36 unpaid for 3 graves</t>
  </si>
  <si>
    <t>possibly vacant; map has 3 lines</t>
  </si>
  <si>
    <t>Michael Sr &amp; Jr</t>
  </si>
  <si>
    <t>Michael Sr</t>
  </si>
  <si>
    <t>3/1900</t>
  </si>
  <si>
    <t>1921-1955 - pd $186 for care; 12/29/1955 - pd $100 o/c</t>
  </si>
  <si>
    <t>Rose</t>
  </si>
  <si>
    <t>3/25/1899</t>
  </si>
  <si>
    <t>3/1899</t>
  </si>
  <si>
    <t>John Michael</t>
  </si>
  <si>
    <t>3mos</t>
  </si>
  <si>
    <t>1899</t>
  </si>
  <si>
    <t>1851</t>
  </si>
  <si>
    <t>Michael Jr</t>
  </si>
  <si>
    <t>10/1936</t>
  </si>
  <si>
    <t xml:space="preserve">Joseph </t>
  </si>
  <si>
    <t>Kavanagh</t>
  </si>
  <si>
    <t>John Sr &amp; Mary</t>
  </si>
  <si>
    <t>3/8/1896</t>
  </si>
  <si>
    <t>1896</t>
  </si>
  <si>
    <t>2/10/1887</t>
  </si>
  <si>
    <t>1887</t>
  </si>
  <si>
    <t>Matthew</t>
  </si>
  <si>
    <t>Date unclear</t>
  </si>
  <si>
    <t>1878</t>
  </si>
  <si>
    <t>Rooney</t>
  </si>
  <si>
    <t>8/18/1872</t>
  </si>
  <si>
    <t>8/1872</t>
  </si>
  <si>
    <t>Gertrude Rose</t>
  </si>
  <si>
    <t>9/24/1969 - pd $200 for 2 graves; 2/13/1983 - pd $300 o/c</t>
  </si>
  <si>
    <t>Malloy</t>
  </si>
  <si>
    <t>1867</t>
  </si>
  <si>
    <t>5/1899</t>
  </si>
  <si>
    <t>possibly vacant</t>
  </si>
  <si>
    <t>Mathew &amp; Catherine</t>
  </si>
  <si>
    <t>Mathew</t>
  </si>
  <si>
    <t>12/11/1882</t>
  </si>
  <si>
    <t>1882</t>
  </si>
  <si>
    <t>map shows 4 lines; purchased 4 graves; 1921-1930 - owed $40 for care</t>
  </si>
  <si>
    <t>Jane</t>
  </si>
  <si>
    <t>10/13/1856</t>
  </si>
  <si>
    <t>1856</t>
  </si>
  <si>
    <t>3/19/1896</t>
  </si>
  <si>
    <t>McKenna</t>
  </si>
  <si>
    <t>Simon</t>
  </si>
  <si>
    <t>1/1/1865</t>
  </si>
  <si>
    <t>1/1865</t>
  </si>
  <si>
    <t>11/28/1863</t>
  </si>
  <si>
    <t>1863</t>
  </si>
  <si>
    <t>Collins</t>
  </si>
  <si>
    <t>map shows one burial, no marker; care owed 1921-1931 - $33</t>
  </si>
  <si>
    <t>Whelan</t>
  </si>
  <si>
    <t>Patrick &amp; Margaret</t>
  </si>
  <si>
    <t>1961</t>
  </si>
  <si>
    <t>map shows 9 lines; 1921-1961 - pd $350 for care; 4/30/1935 - $12 o/c; 8/1/1935- $26.45 foundation</t>
  </si>
  <si>
    <t>Patrick Jr</t>
  </si>
  <si>
    <t>4/1935</t>
  </si>
  <si>
    <t>Patrick Sr</t>
  </si>
  <si>
    <t>1893</t>
  </si>
  <si>
    <t>Burns</t>
  </si>
  <si>
    <t>Owen Sr</t>
  </si>
  <si>
    <t>Mary C Roberts</t>
  </si>
  <si>
    <t>9/1934</t>
  </si>
  <si>
    <t>map shows 7 lines; 9/21/1934 - pd $100 for care; 9/24/1934 - $14 o/c; 8/23/1935 - $6 for foundation; 10/22/1979 - $195 o/c</t>
  </si>
  <si>
    <t>Edward C Weinlein Jr</t>
  </si>
  <si>
    <t>7/1958</t>
  </si>
  <si>
    <t>Josephine Weinlein</t>
  </si>
  <si>
    <t>10/1979</t>
  </si>
  <si>
    <t>Frank Jr</t>
  </si>
  <si>
    <t>Frank Chezik Jr</t>
  </si>
  <si>
    <t xml:space="preserve">7/7/1923-6/5/1938 - pd $68 for care; 5/29/1926 - pd $12 foundation; May 1926 - Mary Chezik transferred lot to Frank Chezik with one grave reserved for her; 9/17/1934 - pd $12 o/c; </t>
  </si>
  <si>
    <t xml:space="preserve">Luella "Lulu" </t>
  </si>
  <si>
    <t>1942</t>
  </si>
  <si>
    <t>63/64</t>
  </si>
  <si>
    <t>11/12</t>
  </si>
  <si>
    <t>Frank Sr</t>
  </si>
  <si>
    <t>62/63</t>
  </si>
  <si>
    <t>6/1907</t>
  </si>
  <si>
    <t>Mary ?</t>
  </si>
  <si>
    <t>John Sr &amp; Barbara</t>
  </si>
  <si>
    <t>1941</t>
  </si>
  <si>
    <t>9/24/1926-11/14/1934 - pd $156 for care; 9/29/1934 - pd $52 for foundation; 5/9/1940 - pd $14 o/c; 3/12/1941 - pd $14 o/c</t>
  </si>
  <si>
    <t>Barbara</t>
  </si>
  <si>
    <t>1906</t>
  </si>
  <si>
    <t>Peter</t>
  </si>
  <si>
    <t>John Jr</t>
  </si>
  <si>
    <t>9/1927</t>
  </si>
  <si>
    <t>6/1932</t>
  </si>
  <si>
    <t>Finnemore</t>
  </si>
  <si>
    <t>Margaret &amp; Thomas</t>
  </si>
  <si>
    <t>1871</t>
  </si>
  <si>
    <t>4/4/1992 - pd $300 for care</t>
  </si>
  <si>
    <t>Margarette</t>
  </si>
  <si>
    <t>1/1/1877</t>
  </si>
  <si>
    <t>1877</t>
  </si>
  <si>
    <t>Samuel Jr</t>
  </si>
  <si>
    <t>7/1886</t>
  </si>
  <si>
    <t>Joseph C Kavanagh</t>
  </si>
  <si>
    <t>Samuel Lawrence Kavanagh</t>
  </si>
  <si>
    <t>Shields</t>
  </si>
  <si>
    <t>Edward &amp; Mary</t>
  </si>
  <si>
    <t>5/1948</t>
  </si>
  <si>
    <t>5/25/1948 - pd $40 for 2 graves, $25 o/c, $50 care</t>
  </si>
  <si>
    <t>58A</t>
  </si>
  <si>
    <t>Bernard &amp; Agnes</t>
  </si>
  <si>
    <t>Bernard</t>
  </si>
  <si>
    <t>8/14/1958 - purchased 2 graves</t>
  </si>
  <si>
    <t>Agnes</t>
  </si>
  <si>
    <t>60/61</t>
  </si>
  <si>
    <t>John &amp; Mary</t>
  </si>
  <si>
    <t>John Peter</t>
  </si>
  <si>
    <t>1924</t>
  </si>
  <si>
    <t>1/31/1924-12/13/1944 - pd $218 for care; 6/9/1925 - $15 for foundation; 11/23/1937 - $12 o/c; Lloyd may be in grave 5</t>
  </si>
  <si>
    <t>Mary Catherine</t>
  </si>
  <si>
    <t>11/1929</t>
  </si>
  <si>
    <t>Francis</t>
  </si>
  <si>
    <t>Mary A</t>
  </si>
  <si>
    <t>John A</t>
  </si>
  <si>
    <t>1913</t>
  </si>
  <si>
    <t>15/16</t>
  </si>
  <si>
    <t>Lloyd Bernard</t>
  </si>
  <si>
    <t>43/44</t>
  </si>
  <si>
    <t>Frank Chezik Estate</t>
  </si>
  <si>
    <t>Francis Vernon</t>
  </si>
  <si>
    <t>2/1978</t>
  </si>
  <si>
    <t>11/3/1951 - pd $125 for graves</t>
  </si>
  <si>
    <t>Brady</t>
  </si>
  <si>
    <t>Michael Sr &amp; Catherine</t>
  </si>
  <si>
    <t>5/2/1884</t>
  </si>
  <si>
    <t>5/1884</t>
  </si>
  <si>
    <t>1921-1931 - owed $55 for care/no one left to bill</t>
  </si>
  <si>
    <t xml:space="preserve">Ann </t>
  </si>
  <si>
    <t>10/8/1885</t>
  </si>
  <si>
    <t>10/1865</t>
  </si>
  <si>
    <t>5/27/1865</t>
  </si>
  <si>
    <t>5/1865</t>
  </si>
  <si>
    <t>Catharine</t>
  </si>
  <si>
    <t>1/21/1858</t>
  </si>
  <si>
    <t>1858</t>
  </si>
  <si>
    <t>12/23/1857</t>
  </si>
  <si>
    <t>1857</t>
  </si>
  <si>
    <t>Kramer</t>
  </si>
  <si>
    <t>Otto &amp; Alice</t>
  </si>
  <si>
    <t>Alice Catherine</t>
  </si>
  <si>
    <t>7/17/1972 - pd $300 for 3 graves w/care; 3/15/1984 - pd $290 o/c</t>
  </si>
  <si>
    <t>Otto Michael</t>
  </si>
  <si>
    <t>11/1976</t>
  </si>
  <si>
    <t>Conway</t>
  </si>
  <si>
    <t>Ann</t>
  </si>
  <si>
    <t>6/27/1883</t>
  </si>
  <si>
    <t>79/80</t>
  </si>
  <si>
    <t>1883</t>
  </si>
  <si>
    <t>Tomelty</t>
  </si>
  <si>
    <t>care pd - 4/23/1923 - $12; 5/19/1927 - $4; 5/28/1928 - $4; 5/11/1929 - $4; 10/3/1932 - $16; 10/5/1932 - $14 o/c; 5/24/1933 - $4; 8/4/1936 - $9</t>
  </si>
  <si>
    <t>1868</t>
  </si>
  <si>
    <t>9/1887</t>
  </si>
  <si>
    <t>Hugh</t>
  </si>
  <si>
    <t>7/1880</t>
  </si>
  <si>
    <t>8/1868</t>
  </si>
  <si>
    <t>1932</t>
  </si>
  <si>
    <t>Thomas &amp; Alice</t>
  </si>
  <si>
    <t>no markers found on the lot; 1921-1931- owed $33 for care, pd $18</t>
  </si>
  <si>
    <t xml:space="preserve">Mitten </t>
  </si>
  <si>
    <t>map has 2 lines, no markers found</t>
  </si>
  <si>
    <t>McIntee</t>
  </si>
  <si>
    <t>John &amp; Bridget</t>
  </si>
  <si>
    <t>4/1872</t>
  </si>
  <si>
    <t>1921-1931 - owed $30 for care</t>
  </si>
  <si>
    <t>10/1873</t>
  </si>
  <si>
    <t>Samuel &amp; Joseph Kavanagh</t>
  </si>
  <si>
    <t>Samuel Sr</t>
  </si>
  <si>
    <t>5/1850</t>
  </si>
  <si>
    <t>1921-1931- owed $44 for care; 11/28/1941 - pd $12 o/c</t>
  </si>
  <si>
    <t>1864</t>
  </si>
  <si>
    <t>Conrey</t>
  </si>
  <si>
    <t>base on the lot but tablet broken off and missing; 1921-1931 - owes $33 for care</t>
  </si>
  <si>
    <t>McEneny</t>
  </si>
  <si>
    <t>Nancy</t>
  </si>
  <si>
    <t>4/6/1927-11/13/1931 - pd $55 for care</t>
  </si>
  <si>
    <t>McAneny</t>
  </si>
  <si>
    <t>Mrs James</t>
  </si>
  <si>
    <t>map has 3 lines, monument has an inscription of:</t>
  </si>
  <si>
    <t>Mrs. James McAneny and Family</t>
  </si>
  <si>
    <t>Brennan</t>
  </si>
  <si>
    <t>Patrick &amp; Ellen</t>
  </si>
  <si>
    <t>4/1870</t>
  </si>
  <si>
    <t>6/16/1922-7/24/1943 - pd $188 for care</t>
  </si>
  <si>
    <t>9/1906</t>
  </si>
  <si>
    <t>1888</t>
  </si>
  <si>
    <t>1895</t>
  </si>
  <si>
    <t>Annie</t>
  </si>
  <si>
    <t>10/1901</t>
  </si>
  <si>
    <t>Ryan</t>
  </si>
  <si>
    <t>Michael &amp; Nancy</t>
  </si>
  <si>
    <t>6/19/1871</t>
  </si>
  <si>
    <t>6/1871</t>
  </si>
  <si>
    <t>map has 5 lines; 1921-1930 - owed $40 for care</t>
  </si>
  <si>
    <t>Kelly</t>
  </si>
  <si>
    <t>Alan &amp; Lucille</t>
  </si>
  <si>
    <t>Alan</t>
  </si>
  <si>
    <t>11/301972 - pd $400 for 2 graves; 5/14/1985 - owed $300 o/c 11/30/1972</t>
  </si>
  <si>
    <t>Lucille Rose</t>
  </si>
  <si>
    <t>Babe</t>
  </si>
  <si>
    <t>Edmund &amp; Lorraine</t>
  </si>
  <si>
    <t>Edmund</t>
  </si>
  <si>
    <t>8/1972</t>
  </si>
  <si>
    <t>pd $200 for 2 graves 11/30/1972</t>
  </si>
  <si>
    <t>Lorraine Margaret</t>
  </si>
  <si>
    <t>McCarthy</t>
  </si>
  <si>
    <t>Bridget &amp; James</t>
  </si>
  <si>
    <t>5/23/1852</t>
  </si>
  <si>
    <t>map has 7 lines; inscription on monument illegible; 5/16/1923-7/9/1936 - pd $80 for care; 7/9/1936 - pd $14 o/c</t>
  </si>
  <si>
    <t>12/18/1866</t>
  </si>
  <si>
    <t>7/28/1860</t>
  </si>
  <si>
    <t>1860</t>
  </si>
  <si>
    <t>McCowen</t>
  </si>
  <si>
    <t>James Jr &amp; Bridget</t>
  </si>
  <si>
    <t>James Sr</t>
  </si>
  <si>
    <t>7/24/1883</t>
  </si>
  <si>
    <t>7/1883</t>
  </si>
  <si>
    <t xml:space="preserve">map has 5 lines; 6/24/1922-11/16/1934 - pd $70 for care; 9/13/1935 - pd $14 o/c &amp; $32 for 2 addt'l graves; 4/2/1937 - pd $29; 9/2/1937 - pd $16 for addt'l grave in #75; 8/11/1948-5/20/1962 - pd $165 for care </t>
  </si>
  <si>
    <t>5/24/1859</t>
  </si>
  <si>
    <t>5/1859</t>
  </si>
  <si>
    <t>Florence</t>
  </si>
  <si>
    <t>8/1914</t>
  </si>
  <si>
    <t>map has 4 lines; 10/20/1925 - pd $20 for 2 graves; 6/10/1926 - pd $6 for foundation; 1926-1931 - owed $18 for care</t>
  </si>
  <si>
    <t>map has 4 lines; 1921-1931 - owed $44 for care</t>
  </si>
  <si>
    <t>7/1874</t>
  </si>
  <si>
    <t>map has 6 lines; 1921-1931 - owed $44 for care</t>
  </si>
  <si>
    <t>Ford</t>
  </si>
  <si>
    <t>1873</t>
  </si>
  <si>
    <t>1921 - pd Mr. Weithaus for care for 1921 &amp; 1922; 5/12/1924-8/16/1929 - $24 for care, 1921-1936 owed $64 ($40 balance); 6/12/1926 - pd $6 for foundation; 9/5/1936 - pd $14 o/c</t>
  </si>
  <si>
    <t>9/1900</t>
  </si>
  <si>
    <t>5/1872</t>
  </si>
  <si>
    <t>Frank</t>
  </si>
  <si>
    <t>John &amp; Ellen</t>
  </si>
  <si>
    <t>map has 6 lines; monument has no names or dates, only Ford; 1921 - pd Mr. Schilz for care; 6/18/1922-7/13/1931 - pd $40 for care; 11/21/1922- pd $10 o/c</t>
  </si>
  <si>
    <t>Edward &amp; Lucille</t>
  </si>
  <si>
    <t>Clement</t>
  </si>
  <si>
    <t>10/27/1926 - pd $80 for 6 graves; 7/24/1928 - pd $18.80 for foundation; 10/2/1597 - pd $50 o/c for Clement; 8/17/1975 - pd $125 o/c for James; 8/18/1975 - pd $300  care for 6 graves</t>
  </si>
  <si>
    <t>Winifred</t>
  </si>
  <si>
    <t>1926</t>
  </si>
  <si>
    <t>1927</t>
  </si>
  <si>
    <t>Lucille</t>
  </si>
  <si>
    <t>James McCaffrey</t>
  </si>
  <si>
    <t>PL Gehl Memorials - 36x10</t>
  </si>
  <si>
    <t>Patricia McCaffrey</t>
  </si>
  <si>
    <t>6/2000</t>
  </si>
  <si>
    <t>Jaeger &amp; Shields</t>
  </si>
  <si>
    <t>Albert</t>
  </si>
  <si>
    <t>Albert Jacob</t>
  </si>
  <si>
    <t>9/6/2000</t>
  </si>
  <si>
    <t>055</t>
  </si>
  <si>
    <t>7/3/1975 - purchased 4 graves w/care for $400</t>
  </si>
  <si>
    <t>Dolores</t>
  </si>
  <si>
    <t>10/16/2002</t>
  </si>
  <si>
    <t>George Frederick Shields, Jr</t>
  </si>
  <si>
    <t>9/1987</t>
  </si>
  <si>
    <t>Monica Evelyn Shields</t>
  </si>
  <si>
    <t>Charles Francis Shields</t>
  </si>
  <si>
    <t>8/1989</t>
  </si>
  <si>
    <t>Kathleen Rita Shields</t>
  </si>
  <si>
    <t>4/1999</t>
  </si>
  <si>
    <t>Gavigan</t>
  </si>
  <si>
    <t>1938</t>
  </si>
  <si>
    <t>4/14/1934-11/2/1935 - pd $64 for 4 graves (10x12) &amp; $14 o/c; 4/4/1938 - pd $15 care, $14 o/c; 6/6/1951 - pd $45 o/c</t>
  </si>
  <si>
    <t>6/1951</t>
  </si>
  <si>
    <t>possibly vacant; very thin lot, map has 1 line</t>
  </si>
  <si>
    <t>Jonas</t>
  </si>
  <si>
    <t>Matthew &amp; Rose Ann</t>
  </si>
  <si>
    <t>4/27/1941 - pd $40 for 2 graves &amp; $12 o/c; 10/8/1941 - pd $9.50 for foundation &amp; corner posts; 10/19/1943 - pd $15 o/c; 11/18/1944 - pd $50 care</t>
  </si>
  <si>
    <t>Rose Ann</t>
  </si>
  <si>
    <t>Lorraine</t>
  </si>
  <si>
    <t>10/18/1986</t>
  </si>
  <si>
    <t>5/22/1962 - pd $100 for grave &amp; $100 care</t>
  </si>
  <si>
    <t>McLaughlin</t>
  </si>
  <si>
    <t>James &amp; John Broughan</t>
  </si>
  <si>
    <t>10/15/1873</t>
  </si>
  <si>
    <t>8/7/1874</t>
  </si>
  <si>
    <t>8/1874</t>
  </si>
  <si>
    <t>12/15/1895</t>
  </si>
  <si>
    <t>1903</t>
  </si>
  <si>
    <t>2/14/1871</t>
  </si>
  <si>
    <t>Mary Broughan</t>
  </si>
  <si>
    <t>10/26/1879</t>
  </si>
  <si>
    <t>10/1879</t>
  </si>
  <si>
    <t>John F Broughan</t>
  </si>
  <si>
    <t>2/26/1885</t>
  </si>
  <si>
    <t>Thomas &amp; Kathryn</t>
  </si>
  <si>
    <t>Thomas Edward</t>
  </si>
  <si>
    <t>1958</t>
  </si>
  <si>
    <t>1/5/1945 - pd $40 for 2 graves &amp; $50 care; 12/15/1950 - pd $30 for foundation</t>
  </si>
  <si>
    <t>Kathryn D</t>
  </si>
  <si>
    <t>1950</t>
  </si>
  <si>
    <t>Gleeson</t>
  </si>
  <si>
    <t>Patrick, Bridget, &amp; James</t>
  </si>
  <si>
    <t>5/19/1863</t>
  </si>
  <si>
    <t>5/1863</t>
  </si>
  <si>
    <t>9/18/1861</t>
  </si>
  <si>
    <t>9/1861</t>
  </si>
  <si>
    <t>Kearney</t>
  </si>
  <si>
    <t>Patrick &amp; Dorothy</t>
  </si>
  <si>
    <t>Patrick William</t>
  </si>
  <si>
    <t>3/30/1989</t>
  </si>
  <si>
    <t>5/12/1958 - pd $50 for 2 graves &amp; $50 care</t>
  </si>
  <si>
    <t>Dorothy Catherine</t>
  </si>
  <si>
    <t>11/20/2014</t>
  </si>
  <si>
    <t>91A</t>
  </si>
  <si>
    <t>John Jr &amp; Julia</t>
  </si>
  <si>
    <t>Julia</t>
  </si>
  <si>
    <t>5/12/1958 - pd $50 for 2 graves; 5/12/1958 - pd $45 o/c; 7/30/1958 - pd $45 o/c</t>
  </si>
  <si>
    <t>4/1958</t>
  </si>
  <si>
    <t>Vieaux</t>
  </si>
  <si>
    <t>Jacque</t>
  </si>
  <si>
    <t>Peter Sr</t>
  </si>
  <si>
    <t>9/1905</t>
  </si>
  <si>
    <t>map has 6 lines; care owed - 1921-1930 - $40</t>
  </si>
  <si>
    <t>4/1902</t>
  </si>
  <si>
    <t>Green</t>
  </si>
  <si>
    <t>Bridget R</t>
  </si>
  <si>
    <t>8/9/1889</t>
  </si>
  <si>
    <t>map shows 4 lines; 1921-1931- owed $44 for care; 1/1/1929 - 2 graves returned to cemetery by Gar Greene w/request for no more bills</t>
  </si>
  <si>
    <t>Bernard J</t>
  </si>
  <si>
    <t>7/21/1880</t>
  </si>
  <si>
    <t>1/1/1929 - returned to cemetery - available</t>
  </si>
  <si>
    <t>Daniel &amp; Ellen</t>
  </si>
  <si>
    <t xml:space="preserve">Daniel  </t>
  </si>
  <si>
    <t>5/1900</t>
  </si>
  <si>
    <t>map shows 6 lines; 1/22/1922-2/3/1926 - pd $24 for care; 1927-1931 - owed $20 for care</t>
  </si>
  <si>
    <t>8/1905</t>
  </si>
  <si>
    <t>Ernst</t>
  </si>
  <si>
    <t>Frank &amp; Hanna</t>
  </si>
  <si>
    <t xml:space="preserve">Hanna  </t>
  </si>
  <si>
    <t>1908</t>
  </si>
  <si>
    <t>6/20/1951 - pd $100 for care &amp; $45 o/c</t>
  </si>
  <si>
    <t>Genevieve Flynn</t>
  </si>
  <si>
    <t>Rudig</t>
  </si>
  <si>
    <t>Erwin &amp; Loretto</t>
  </si>
  <si>
    <t>Erwin</t>
  </si>
  <si>
    <t>1976</t>
  </si>
  <si>
    <t>purchase/transfer of 2 graves from John Flynn</t>
  </si>
  <si>
    <t>Loretto</t>
  </si>
  <si>
    <t>John &amp; Mary Ann</t>
  </si>
  <si>
    <t>Magdalena</t>
  </si>
  <si>
    <t>7/16/1923-6/20/1951 - pd $172 for care; 10/15/1938 - $14 o/c; 3/28/1990 - $300 o/c; gave 2 south graves to Edwin &amp; Loretto Rudig</t>
  </si>
  <si>
    <t>10/1938</t>
  </si>
  <si>
    <t>7/1978</t>
  </si>
  <si>
    <t>Clarence Austin</t>
  </si>
  <si>
    <t>Agnes Eulalie Weber</t>
  </si>
  <si>
    <t>11/1980</t>
  </si>
  <si>
    <t>Thomas E Sr</t>
  </si>
  <si>
    <t>Lewis</t>
  </si>
  <si>
    <t>Roy &amp; Ida</t>
  </si>
  <si>
    <t>Roy</t>
  </si>
  <si>
    <t>3/1964</t>
  </si>
  <si>
    <t>8/26/1944 - pd $60 for 3 graves; 1/31/945 - pd $15 o/c; 6/5/1945 - pd $50 for care; 5/29/1945 - owed $10 for foundation</t>
  </si>
  <si>
    <t xml:space="preserve">Ida  </t>
  </si>
  <si>
    <t>8/11/1944</t>
  </si>
  <si>
    <t>Lydia</t>
  </si>
  <si>
    <t>Huettl</t>
  </si>
  <si>
    <t>John &amp; Genevieve</t>
  </si>
  <si>
    <t xml:space="preserve">John </t>
  </si>
  <si>
    <t>pd $525 for 3 graves 12/30/1978</t>
  </si>
  <si>
    <t xml:space="preserve">Genevieve </t>
  </si>
  <si>
    <t>2/1991</t>
  </si>
  <si>
    <t>12/19/1985</t>
  </si>
  <si>
    <t>map shows 6 lines; 4/20/1923 - pd $8 for care; 1923-1931 - owed $36 for care</t>
  </si>
  <si>
    <t>5/27/1887</t>
  </si>
  <si>
    <t>purchased 3 graves; 1921-1930 - owed $40 for care</t>
  </si>
  <si>
    <t>Moriarty</t>
  </si>
  <si>
    <t>Maurice Jr &amp; Mary</t>
  </si>
  <si>
    <t>Maurice Jr</t>
  </si>
  <si>
    <t>1/9/1898</t>
  </si>
  <si>
    <t>38/39</t>
  </si>
  <si>
    <t>1898</t>
  </si>
  <si>
    <t>25/26</t>
  </si>
  <si>
    <t>Weinhoff</t>
  </si>
  <si>
    <t>JF &amp; Gerhardt</t>
  </si>
  <si>
    <t>3/18/1898</t>
  </si>
  <si>
    <t>1921-1931 - owed $55 for care, pd $2 5/19/1922 (balance $53); 12/2/1939 - pd $12 o/c</t>
  </si>
  <si>
    <t>8/1939</t>
  </si>
  <si>
    <t>Gerhardt</t>
  </si>
  <si>
    <t>1902</t>
  </si>
  <si>
    <t>10/29/1892</t>
  </si>
  <si>
    <t>1892</t>
  </si>
  <si>
    <t>Thomas &amp; Albertina</t>
  </si>
  <si>
    <t>Charles Yaeger</t>
  </si>
  <si>
    <t>3/1934</t>
  </si>
  <si>
    <t>3/20/1923-10/8/1941 - pd $180 for care; 12/14/1925 - pd $20 for foundation; 9/12/1941 - pd $12 o/c</t>
  </si>
  <si>
    <t>Albertina</t>
  </si>
  <si>
    <t>9/1941</t>
  </si>
  <si>
    <t>Baby</t>
  </si>
  <si>
    <t>3/1923</t>
  </si>
  <si>
    <t>Michael Sr &amp; Helen</t>
  </si>
  <si>
    <t>Lorena</t>
  </si>
  <si>
    <t>11/1938</t>
  </si>
  <si>
    <t>5/9/1932 - pd $48 for 3 graves; 6/7/1932 - pd $14 o/c; 6/21/1937 - pd $14 o/c; 6/21/1937-9/10/1940 - pd $121 for care</t>
  </si>
  <si>
    <t>6/1973</t>
  </si>
  <si>
    <t>Read</t>
  </si>
  <si>
    <t>Albert Joseph</t>
  </si>
  <si>
    <t>pd $100 for 1 grave w/care &amp; $100 o/c</t>
  </si>
  <si>
    <t>Ignatius</t>
  </si>
  <si>
    <t>Elise</t>
  </si>
  <si>
    <t>8/1964</t>
  </si>
  <si>
    <t>8/29/1964 - pd $100 for 2 graves, $100 care &amp; $75 o/c</t>
  </si>
  <si>
    <t>Norbert John</t>
  </si>
  <si>
    <t>12/28/1967 - pd $75 for 1 grave</t>
  </si>
  <si>
    <t>104A</t>
  </si>
  <si>
    <t>Jaeger</t>
  </si>
  <si>
    <t>Eugene</t>
  </si>
  <si>
    <t>8/1/1980 - pd $200 for 1 grave w/care &amp; $200 o/c</t>
  </si>
  <si>
    <t>104B</t>
  </si>
  <si>
    <t>Jessica</t>
  </si>
  <si>
    <t>Jessica Ann Rynders</t>
  </si>
  <si>
    <t>1/25/1980 - pd $200 for grave &amp; $215 o/c</t>
  </si>
  <si>
    <t>Malone</t>
  </si>
  <si>
    <t>5/22/1877</t>
  </si>
  <si>
    <t>5/1877</t>
  </si>
  <si>
    <t>Dennis G</t>
  </si>
  <si>
    <t>Nellie</t>
  </si>
  <si>
    <t xml:space="preserve">9/20/1943 - pd $40 for 2 graves; 8/17/1944 - pd $50 for care; 1957 - pd $45 o/c; 8/18/1959 - pd $45 o/c </t>
  </si>
  <si>
    <t>Dennis George</t>
  </si>
  <si>
    <t>McAnany</t>
  </si>
  <si>
    <t>John &amp; Julia</t>
  </si>
  <si>
    <t>4/1901</t>
  </si>
  <si>
    <t>7/6/20-10/15/192 - pd $121 for care</t>
  </si>
  <si>
    <t>3/1927</t>
  </si>
  <si>
    <t>Frei</t>
  </si>
  <si>
    <t>Mary Fuhr</t>
  </si>
  <si>
    <t>Margaretha Schaefer</t>
  </si>
  <si>
    <t>1/13/1850</t>
  </si>
  <si>
    <t>51/52</t>
  </si>
  <si>
    <t>1/1850</t>
  </si>
  <si>
    <t>1953</t>
  </si>
  <si>
    <t>care pd - 2/27/1928 - $24; 4/18/1930 - $8; owes $12 for 1929-1931</t>
  </si>
  <si>
    <t>1911</t>
  </si>
  <si>
    <t>1929</t>
  </si>
  <si>
    <t>Emma</t>
  </si>
  <si>
    <t>J. Nolan</t>
  </si>
  <si>
    <t>12/19/1932 - pd $64 for lot &amp; o/c; 4/27/1934 - foundation &amp; care; 4/27/1935 &amp; 12/13/1936 - $8 care; 9/12/1953 - $45 o/c, $68 care since 1936; 8/24/1954 - $100 care</t>
  </si>
  <si>
    <t>William Norman</t>
  </si>
  <si>
    <t>M</t>
  </si>
  <si>
    <t>no marker on the lot; 1921-1931 - owed $40 for care</t>
  </si>
  <si>
    <t xml:space="preserve">Frei </t>
  </si>
  <si>
    <t>Peffer</t>
  </si>
  <si>
    <t>Arthur</t>
  </si>
  <si>
    <t>7/11/1935 - purchase 12x14 lot, 4 graves-$64; 7/12/1935 - pd $12 o/c; 12/17/1935 - pd $60 for lot;  5/2/1936 - pd $104 for care &amp; lot; 8/28/1936 - $19.50 for foundation; 11/16/1942 - pd $15 o/c</t>
  </si>
  <si>
    <t>McShane</t>
  </si>
  <si>
    <t>Dr Bernard</t>
  </si>
  <si>
    <t>1921-8/22/1946 - pd $200 for care; 11/22/1939 - pd $14 o/c</t>
  </si>
  <si>
    <t>1914</t>
  </si>
  <si>
    <t>Feliceine White</t>
  </si>
  <si>
    <t>1939</t>
  </si>
  <si>
    <t>John White</t>
  </si>
  <si>
    <t>9/28/1891</t>
  </si>
  <si>
    <t>1921 - 9/1/1931 - pd $44 for care; 9/19/1931 - pd $6 for foundation</t>
  </si>
  <si>
    <t>William OBrien</t>
  </si>
  <si>
    <t>Marion OBrien</t>
  </si>
  <si>
    <t>Ellen OBrien</t>
  </si>
  <si>
    <t>1931</t>
  </si>
  <si>
    <t>4/14/1913 - pd $25 for land measuring 10ftx20ft to be with wife, appears would be 2 additional graves; 1921-12/12/1933 - pd $240 for care; 12/7/1950 - pd $45 o/c</t>
  </si>
  <si>
    <t>1912</t>
  </si>
  <si>
    <t>46/47</t>
  </si>
  <si>
    <t>9/28/1912</t>
  </si>
  <si>
    <t>83/84</t>
  </si>
  <si>
    <t>Buckett</t>
  </si>
  <si>
    <t>George &amp; Catherine</t>
  </si>
  <si>
    <t>George Vincent</t>
  </si>
  <si>
    <t>89/90</t>
  </si>
  <si>
    <t>1921-1931 - owed $44 for care; 1/4/1948 - o/c pd to Surrney; 9/5/1952 - pd $40 for o/c; 11/15/1952; pd $40 for o/c; 12/2/1983 - pd $290 for o/c; 2/4/1993 - pd $300 o/c</t>
  </si>
  <si>
    <t>Catherine Maria</t>
  </si>
  <si>
    <t>John Miller</t>
  </si>
  <si>
    <t>1948</t>
  </si>
  <si>
    <t>Sylvester</t>
  </si>
  <si>
    <t xml:space="preserve">Mabel   </t>
  </si>
  <si>
    <t>Joseph Miller</t>
  </si>
  <si>
    <t>Cary</t>
  </si>
  <si>
    <t>Owen &amp; Rosanna</t>
  </si>
  <si>
    <t>4/2/1925-7/7/1926 - pd $116 for care</t>
  </si>
  <si>
    <t>Owen</t>
  </si>
  <si>
    <t>1/13/1892</t>
  </si>
  <si>
    <t>Rosanna</t>
  </si>
  <si>
    <t>2/16/1892</t>
  </si>
  <si>
    <t>Muffler</t>
  </si>
  <si>
    <t>Raymond &amp; Linda</t>
  </si>
  <si>
    <t>Linda Marie</t>
  </si>
  <si>
    <t>Wenta - 36x10</t>
  </si>
  <si>
    <t>Raymond Elmer</t>
  </si>
  <si>
    <t>118A</t>
  </si>
  <si>
    <t>Mundt</t>
  </si>
  <si>
    <t>Eva</t>
  </si>
  <si>
    <t>5/14/1982 - pd $450 for 1 grave</t>
  </si>
  <si>
    <t>118B</t>
  </si>
  <si>
    <t>Lawrence &amp; Doris</t>
  </si>
  <si>
    <t>5/11/1982 - pd $400 for 2 graves</t>
  </si>
  <si>
    <t>Lawrence "Larry" A</t>
  </si>
  <si>
    <t xml:space="preserve">per ledger owed $300 for 2 graves ($200) &amp; o/c ($100), unpaid, buried in 116 </t>
  </si>
  <si>
    <t>Fraser</t>
  </si>
  <si>
    <t>Kathleen</t>
  </si>
  <si>
    <t>6/9/1962 - pd $50 for 2 graves &amp; $50 care</t>
  </si>
  <si>
    <t>Johnson</t>
  </si>
  <si>
    <t>James &amp; Pauline</t>
  </si>
  <si>
    <t>6/11/1979 - pd $350 for 2 graves &amp; $195 o/c</t>
  </si>
  <si>
    <t>36x10 at head and 24x12 military at foot of James</t>
  </si>
  <si>
    <t>Pauline</t>
  </si>
  <si>
    <t>Durand</t>
  </si>
  <si>
    <t xml:space="preserve">Rudolph  </t>
  </si>
  <si>
    <t>Rudolph</t>
  </si>
  <si>
    <t>1973</t>
  </si>
  <si>
    <t>10/17/1966 - pd $200 for 2 graves; 3/13/1989 - $300 o/c</t>
  </si>
  <si>
    <t>Rose Marie</t>
  </si>
  <si>
    <t>Bensene</t>
  </si>
  <si>
    <t>Kenneth &amp; Mary</t>
  </si>
  <si>
    <t>Kenneth</t>
  </si>
  <si>
    <t>4/20/1982 - pd $650 ($400 2 graves; $250 o/c &amp; care - Kenneth; 2/28/1994 - pd $450 for o/c - Mary</t>
  </si>
  <si>
    <t>122A</t>
  </si>
  <si>
    <t>Winsor</t>
  </si>
  <si>
    <t>Lauren</t>
  </si>
  <si>
    <t>Carole Ann</t>
  </si>
  <si>
    <t>Lauren Charles</t>
  </si>
  <si>
    <t>Kachelmeier</t>
  </si>
  <si>
    <t>Roy &amp; Henry Peterson</t>
  </si>
  <si>
    <t>Irma Kachelmeier</t>
  </si>
  <si>
    <t>53/54</t>
  </si>
  <si>
    <t>7/13/1979 - pd $250 for 2 graves, $100 care, $195 o/c; 5/8/1993 - pd $300 o/c</t>
  </si>
  <si>
    <t>Roy Charles Kachelmeier</t>
  </si>
  <si>
    <t>123A</t>
  </si>
  <si>
    <t>Wachal</t>
  </si>
  <si>
    <t>Joseph &amp; Clarice</t>
  </si>
  <si>
    <t>Joseph B</t>
  </si>
  <si>
    <t>10/12/1979 - pd $370 for 2 graves; Candy - cremation</t>
  </si>
  <si>
    <t>Clarice G</t>
  </si>
  <si>
    <t>057</t>
  </si>
  <si>
    <t>Candy Rickert</t>
  </si>
  <si>
    <t>2001</t>
  </si>
  <si>
    <t>Peterson</t>
  </si>
  <si>
    <t>Julia C</t>
  </si>
  <si>
    <t>1977</t>
  </si>
  <si>
    <t>77/78</t>
  </si>
  <si>
    <t>6/7/1954 - pd $45 for o/c &amp; $125 for care</t>
  </si>
  <si>
    <t>Henry J</t>
  </si>
  <si>
    <t>56/57</t>
  </si>
  <si>
    <t>Mary &amp; Donny</t>
  </si>
  <si>
    <t>9/13/1944 - pd $60 for 3 graves; 3/10/1952 - pd $14 annual dues; 8/8/1954 - pd $60 care</t>
  </si>
  <si>
    <t xml:space="preserve">Sarah  </t>
  </si>
  <si>
    <t>Jeka</t>
  </si>
  <si>
    <t>Julius, Joseph &amp; Hattie</t>
  </si>
  <si>
    <t>9/13/1944 - pd $40 for 1 grave</t>
  </si>
  <si>
    <t>39x11</t>
  </si>
  <si>
    <t>Hattie</t>
  </si>
  <si>
    <t>125A</t>
  </si>
  <si>
    <t xml:space="preserve">George </t>
  </si>
  <si>
    <t>8/5/1976 - pd $100 care</t>
  </si>
  <si>
    <t>Sweeney</t>
  </si>
  <si>
    <t>6/26/1941 - pd $50 for 3 grave lot, 10x10; 1/28/1955 - pd $45 o/c; 2/5/1955 - pd $50 for care; 2/20/1955 - pd $45 o/c</t>
  </si>
  <si>
    <t>Nellie Sullivan original owner, died 4/16/1967 &amp; buried in KY, family requested lot be sold in 1967</t>
  </si>
  <si>
    <t>126A</t>
  </si>
  <si>
    <t>Leela Rodewald</t>
  </si>
  <si>
    <t>1988</t>
  </si>
  <si>
    <t>1/10/1996 - pd $200 for 1 grave</t>
  </si>
  <si>
    <t>Milwaukee Memorials - 24x12</t>
  </si>
  <si>
    <t>1974</t>
  </si>
  <si>
    <t>1/9/1937 - pd $12 o/c; 2/5/1937-8/19/1964 - pd $188 for care</t>
  </si>
  <si>
    <t>Gene</t>
  </si>
  <si>
    <t>1965</t>
  </si>
  <si>
    <t>1915</t>
  </si>
  <si>
    <t>1936</t>
  </si>
  <si>
    <t>Patrick Henry</t>
  </si>
  <si>
    <t>1916 - 10x18 lot purchased for $30; 6/13/1925-5/26/1951 - pd $216 for care; 6/2/1932 - pd $17.50 for foundation; 1/28/1942 - pd $2 for base for marker</t>
  </si>
  <si>
    <t>Thomas &amp; Ellen</t>
  </si>
  <si>
    <t>1933</t>
  </si>
  <si>
    <t>1921-1937 - owed $68 for care, 9/2/1927 - pd $28 for care; 3/11/1933 - pd $8 for o/c; 4/19/1938 - pd $14 o/c; 1/10/1940 - pd $14 o/c</t>
  </si>
  <si>
    <t xml:space="preserve">Thomas </t>
  </si>
  <si>
    <t>Kathryn Haas</t>
  </si>
  <si>
    <t>Joseph Kern</t>
  </si>
  <si>
    <t>1921-1934 - owed $75 for care, 9/7/1925-9/18/1930 - pd $50</t>
  </si>
  <si>
    <t>1880</t>
  </si>
  <si>
    <t>8/18/1927 - pd $64 for 4 graves; 8/22/1933 &amp; 11/15 1944 - pd $149 for care &amp; $15 o/c, $29 credit allowed by Rev JT McQ for 8/22/1993 o/c &amp; $15  care</t>
  </si>
  <si>
    <t>Bridget Farnum</t>
  </si>
  <si>
    <t>6/14/1927 - pd $28 for 2 graves; 6/14/1927-11/22/1947 - pd $115 for care, owed $141, $26 credit allowed by Rev JT McQ</t>
  </si>
  <si>
    <t>1876</t>
  </si>
  <si>
    <t>Dr T C</t>
  </si>
  <si>
    <t>4/11/1925-5/17/1927 - pd $18 for care; 1927-1931 - owed $15 for care</t>
  </si>
  <si>
    <t>Henneberry</t>
  </si>
  <si>
    <t>5/13/1924-6/21/1925 - pd $16 for care; 1925-1931 - owed $28 for care</t>
  </si>
  <si>
    <t>Winnifred</t>
  </si>
  <si>
    <t>Katherine</t>
  </si>
  <si>
    <t>Alice Rakowski</t>
  </si>
  <si>
    <t>9/12/2013</t>
  </si>
  <si>
    <t xml:space="preserve">3/11/1939 - pd $14 care; 11/16/1948 - $170 in arrears for care; 10/25/1948 - $70 pd &amp; settled w/cemetery; 4/25/1960 - pd $45 o/c </t>
  </si>
  <si>
    <t>Mary Bender</t>
  </si>
  <si>
    <t>Alice Fischer</t>
  </si>
  <si>
    <t>OConnor</t>
  </si>
  <si>
    <t>Rev Edward</t>
  </si>
  <si>
    <t>1/29/1872</t>
  </si>
  <si>
    <t>1872</t>
  </si>
  <si>
    <t>care owed - $55</t>
  </si>
  <si>
    <t>Saul</t>
  </si>
  <si>
    <t>Matthew &amp; Elizabeth</t>
  </si>
  <si>
    <t>5/15/1923-10/1/1932 - pd $33 for care</t>
  </si>
  <si>
    <t>139A</t>
  </si>
  <si>
    <t>John &amp; Katherine</t>
  </si>
  <si>
    <t>1923</t>
  </si>
  <si>
    <t>3/5/1923 - pd $12 for 2 graves; 6/26/1925 - pd $6 for foundation; 6/15/1930 - pd $35 for care, $8 balance due</t>
  </si>
  <si>
    <t>possibly vacant, map has 1 line</t>
  </si>
  <si>
    <t xml:space="preserve">possibly vacant  </t>
  </si>
  <si>
    <t>Fromelt</t>
  </si>
  <si>
    <t>Horace</t>
  </si>
  <si>
    <t>1986</t>
  </si>
  <si>
    <t>purchased 2 graves for $40</t>
  </si>
  <si>
    <t>Morrissey</t>
  </si>
  <si>
    <t xml:space="preserve">John Jr  </t>
  </si>
  <si>
    <t>2/1933</t>
  </si>
  <si>
    <t>5/30/1928-4/18/1929 - pd $32 for 2 graves, appears one grave purchased before 1921; 1921-5/5/1972 - pd $176 for care; 2/3/1933 - pd $14 o/c; 4/24/1933 - pd $14 o/c; 2/29/1936 - pd $14 o/c</t>
  </si>
  <si>
    <t>4/1933</t>
  </si>
  <si>
    <t>2/1936</t>
  </si>
  <si>
    <t>Bryan &amp; Mary</t>
  </si>
  <si>
    <t>5/1917</t>
  </si>
  <si>
    <t>9/22/1923-1933 - pd $65 for care</t>
  </si>
  <si>
    <t>Bryan</t>
  </si>
  <si>
    <t>2/28/1896</t>
  </si>
  <si>
    <t>3/1896</t>
  </si>
  <si>
    <t>Margareth</t>
  </si>
  <si>
    <t>3/9/1902</t>
  </si>
  <si>
    <t>3/1902</t>
  </si>
  <si>
    <t>2/1892</t>
  </si>
  <si>
    <t xml:space="preserve">1892 </t>
  </si>
  <si>
    <t>Daniel</t>
  </si>
  <si>
    <t>5/1880</t>
  </si>
  <si>
    <t>Myles</t>
  </si>
  <si>
    <t>1918</t>
  </si>
  <si>
    <t>Hankle</t>
  </si>
  <si>
    <t>Ernst &amp; Johanna</t>
  </si>
  <si>
    <t>4/11/1928 - pd $80 for 10x16 lot &amp; $2 for corner marker; 10/3/1928 - pd $17 for foundation; 5/21/192-1/8/1931 - pd $16 for care; 12/18/1942 - pd $14 for o/c</t>
  </si>
  <si>
    <t>Leonora Kemnitz</t>
  </si>
  <si>
    <t>Michael Kemnitz</t>
  </si>
  <si>
    <t>possibly vacant; map has 5 lines</t>
  </si>
  <si>
    <t>Joseph Sr</t>
  </si>
  <si>
    <t>Date Unknown</t>
  </si>
  <si>
    <t>1921-1930 - owed $40 for care</t>
  </si>
  <si>
    <t>Gerald "Garrett" &amp; Elizabeth</t>
  </si>
  <si>
    <t>2/25/1852</t>
  </si>
  <si>
    <t>1860-1870</t>
  </si>
  <si>
    <t>Jerimiah, Mary, Patrick &amp; Johanna</t>
  </si>
  <si>
    <t>3/1863</t>
  </si>
  <si>
    <t>12/13/1922-5/28/1946 - pd $200 for care</t>
  </si>
  <si>
    <t>Jerimiah</t>
  </si>
  <si>
    <t>10/1851</t>
  </si>
  <si>
    <t>12/1854</t>
  </si>
  <si>
    <t>6/1922</t>
  </si>
  <si>
    <t>1922</t>
  </si>
  <si>
    <t>12/8/1882</t>
  </si>
  <si>
    <t>12/1882</t>
  </si>
  <si>
    <t>5/17/1923-10/25/1930 - pd $30 for care</t>
  </si>
  <si>
    <t>11/3/1881</t>
  </si>
  <si>
    <t>11/1881</t>
  </si>
  <si>
    <t>10/24/1854</t>
  </si>
  <si>
    <t>11/1854</t>
  </si>
  <si>
    <t>Michael &amp; Julia</t>
  </si>
  <si>
    <t>6/22/1924-11/23/1924 - pd $56 for care</t>
  </si>
  <si>
    <t>10/22/1886</t>
  </si>
  <si>
    <t>1886</t>
  </si>
  <si>
    <t>9/1858</t>
  </si>
  <si>
    <t>Hogan</t>
  </si>
  <si>
    <t>F &amp; Mary</t>
  </si>
  <si>
    <t>McLea</t>
  </si>
  <si>
    <t>1862</t>
  </si>
  <si>
    <t>8/30/1925 -pd $192 for care</t>
  </si>
  <si>
    <t>Daniel Sr</t>
  </si>
  <si>
    <t>1904</t>
  </si>
  <si>
    <t>1919</t>
  </si>
  <si>
    <t>Daniel Sr &amp; Anna</t>
  </si>
  <si>
    <t>3/5/1925 - pd $20 for 2 graves; 11/20/1925 - pd $6 for foundation &amp; $319 care</t>
  </si>
  <si>
    <t>Daniel Jr</t>
  </si>
  <si>
    <t>1/23/1925-2/24/1930 - pd $116 for care</t>
  </si>
  <si>
    <t>1884</t>
  </si>
  <si>
    <t>James Sr &amp; Mary</t>
  </si>
  <si>
    <t>1/9/1926-6/17/1948 - pd $131 for care; 4/21/1939 - pd $12 o/c</t>
  </si>
  <si>
    <t>Esther Moriarty</t>
  </si>
  <si>
    <t>Ledwith</t>
  </si>
  <si>
    <t>John Foley</t>
  </si>
  <si>
    <t>10/30/1924-9/10/1952 - pd $270 for care; 4/26/1932 - pd $12 o/c; 5/24/1934 - pd $6 for foundation; 12/6/1951 - pd $40 o/c</t>
  </si>
  <si>
    <t>Mary Foley</t>
  </si>
  <si>
    <t>Jennie Socola</t>
  </si>
  <si>
    <t>Leela Marie Rodewald</t>
  </si>
  <si>
    <t>Peter Jr &amp; Lizzie</t>
  </si>
  <si>
    <t>5/22/1928-2/19/1931 - pd $140 for care</t>
  </si>
  <si>
    <t>1930</t>
  </si>
  <si>
    <t>Lizzie</t>
  </si>
  <si>
    <t>James &amp; Ellen</t>
  </si>
  <si>
    <t>10/18/1924 - pd $20 for 2 graves; 1/23/1927 - pd $7.78 for foundation &amp; $1 for corner marker; 11/24/1925-7/16/1926 - pd $103 for care</t>
  </si>
  <si>
    <t>James &amp; Mary</t>
  </si>
  <si>
    <t xml:space="preserve">Mary </t>
  </si>
  <si>
    <t>2/16/1933 - pd $32 for 2 graves; 2/18/1933 - pd $14 o/c; 6/10/1933 - pd $8 for foundation; 2/22/1943 - pd $15 o/c; 10/18/1943 - pd $8 for foundation; 11/3/1945 - pd $50 for care</t>
  </si>
  <si>
    <t>1943</t>
  </si>
  <si>
    <t>Spitzner</t>
  </si>
  <si>
    <t>12/19/1945 - pd $100 for care &amp; $15 o/c</t>
  </si>
  <si>
    <t>1/24/1889</t>
  </si>
  <si>
    <t>5/7/1922-5/3/1924 - pd $12 for care; 1924-1931 - owed $24 for care</t>
  </si>
  <si>
    <t>Mary Sheben</t>
  </si>
  <si>
    <t>Catherine Fagan</t>
  </si>
  <si>
    <t>Margaret Sheben</t>
  </si>
  <si>
    <t>Edward Fagan</t>
  </si>
  <si>
    <t>Bade</t>
  </si>
  <si>
    <t xml:space="preserve">Sarah   </t>
  </si>
  <si>
    <t>1921-1929 - pd $36 for grave; 9/18/1930 - pd $75 for care; 1/2 lot returned to cemetery assn</t>
  </si>
  <si>
    <t>James Sr &amp; Katherine</t>
  </si>
  <si>
    <t>1901</t>
  </si>
  <si>
    <t>$8 pd to Mr. Schilz for 1921/1922 care; 9/26/1928-7/17/1960 - pd $162 for care</t>
  </si>
  <si>
    <t>Blanche Higgins</t>
  </si>
  <si>
    <t>Mabel Milbrath</t>
  </si>
  <si>
    <t>James Jr</t>
  </si>
  <si>
    <t>Augusta</t>
  </si>
  <si>
    <t>Moriarity</t>
  </si>
  <si>
    <t>Cornelius &amp; Esther</t>
  </si>
  <si>
    <t>2/18/1925-7/2/1931 - pd $33 for care</t>
  </si>
  <si>
    <t>Macgif</t>
  </si>
  <si>
    <t>Hembrook</t>
  </si>
  <si>
    <t>Gordon</t>
  </si>
  <si>
    <t>8/29/1925-5/22/1926 - pd $30 for care; 1926-1931 - owed $24 for care; 4/27/1962 - pd $75 o/c</t>
  </si>
  <si>
    <t>Lloyd</t>
  </si>
  <si>
    <t>8/29/1895</t>
  </si>
  <si>
    <t>Maurice &amp; Margaret</t>
  </si>
  <si>
    <t>Maurice</t>
  </si>
  <si>
    <t>Manning</t>
  </si>
  <si>
    <t>Charles &amp; Catherine</t>
  </si>
  <si>
    <t>1921-6/15/1928 - pd $160 for care</t>
  </si>
  <si>
    <t>Connors</t>
  </si>
  <si>
    <t>12/18/1877</t>
  </si>
  <si>
    <t>J</t>
  </si>
  <si>
    <t>John &amp; Elizabeth</t>
  </si>
  <si>
    <t>1/2</t>
  </si>
  <si>
    <t>6/4/1924-6/23/1950 - pd $195 for care; 3/6/1946 - pd $15 o/c</t>
  </si>
  <si>
    <t>73/74</t>
  </si>
  <si>
    <t>1946</t>
  </si>
  <si>
    <t>Jer &amp; Ann</t>
  </si>
  <si>
    <t>Daniel Sr &amp; Margaret</t>
  </si>
  <si>
    <t>10/9/1855</t>
  </si>
  <si>
    <t>1855</t>
  </si>
  <si>
    <t>8/11/1860</t>
  </si>
  <si>
    <t>3/19/1875</t>
  </si>
  <si>
    <t>Ann Lynch</t>
  </si>
  <si>
    <t>7/22/1865</t>
  </si>
  <si>
    <t>8/27/1887</t>
  </si>
  <si>
    <t>Keliher</t>
  </si>
  <si>
    <t>1850-1870</t>
  </si>
  <si>
    <t>Loughney</t>
  </si>
  <si>
    <t>4mos</t>
  </si>
  <si>
    <t>12/26/1968 - pd $200 for 4 graves &amp; $200 care; Peter is buried somewhere on the lot, exact location unknown; possible baby in grave 1 based on fdn</t>
  </si>
  <si>
    <t>Milwaukee Memorials - 48x14</t>
  </si>
  <si>
    <t>John Gerald</t>
  </si>
  <si>
    <t>Margaret Ellen</t>
  </si>
  <si>
    <t>9/26/1940-6/21/1944 - pd $32 for 2 graves &amp; $9 o/c; 6/21/1944-3/14/1947 - pd $12 for care; 11/11/1944 - pd $14.40 for foundation</t>
  </si>
  <si>
    <t>Herlihy</t>
  </si>
  <si>
    <t>6/24/1888</t>
  </si>
  <si>
    <t>6/1888</t>
  </si>
  <si>
    <t>4/1909</t>
  </si>
  <si>
    <t>Sheehan</t>
  </si>
  <si>
    <t>Pat &amp; John</t>
  </si>
  <si>
    <t>by provision in Dennis Sheehan's will, lot to be cared for by Tom &amp; Mike Godsell noted in will drawn 1928</t>
  </si>
  <si>
    <t>Dennis &amp; Bridget</t>
  </si>
  <si>
    <t>possibly vacant; map has 2 lines</t>
  </si>
  <si>
    <t>Michael &amp; Johanna</t>
  </si>
  <si>
    <t>5/1867</t>
  </si>
  <si>
    <t>Thomas &amp; Anna</t>
  </si>
  <si>
    <t xml:space="preserve">Charles </t>
  </si>
  <si>
    <t>69/70</t>
  </si>
  <si>
    <t>1930 north marker moved to add 1 grave, cost of $16; 2/25/1950 - pd $176 for care, $16 for grave, &amp; $25 o/c</t>
  </si>
  <si>
    <t>74/75</t>
  </si>
  <si>
    <t>78/79</t>
  </si>
  <si>
    <t>Gillen</t>
  </si>
  <si>
    <t>Dennis &amp; Margaret</t>
  </si>
  <si>
    <t>6/26/1940 - pd $40 for 2 graves, $14 o/c; 6/28/1940 - $50 care; 2/5/1941 - $7 for foundation; 12/23/1943 - $15 o/c</t>
  </si>
  <si>
    <t>Mitten</t>
  </si>
  <si>
    <t>Doyle &amp; Adrian</t>
  </si>
  <si>
    <t>6/20/1936 - Doyle returned 1/2 lot to cemetery for care, pd $64 for care &amp; $14 o/c; 4/20/1988 - pd $300 o/c for Olive; ledger also lists o/c on 4/1/1942 for $15, no note it was paid</t>
  </si>
  <si>
    <t>Cecil</t>
  </si>
  <si>
    <t>34/35</t>
  </si>
  <si>
    <t>Marietta</t>
  </si>
  <si>
    <t>40/41</t>
  </si>
  <si>
    <t>Charles Gallagher</t>
  </si>
  <si>
    <t>50/51</t>
  </si>
  <si>
    <t>1959 - Adrian purchased 1/2 of lot returned by Doyle; 6/10/1949 - pd $25 o/c</t>
  </si>
  <si>
    <t xml:space="preserve">Kathryn  </t>
  </si>
  <si>
    <t>1987</t>
  </si>
  <si>
    <t>Thomas Gallagher</t>
  </si>
  <si>
    <t xml:space="preserve">cremation - 2ft level </t>
  </si>
  <si>
    <t>Juliet O'Neill</t>
  </si>
  <si>
    <t>John Gallagher</t>
  </si>
  <si>
    <t>3/7/1988 - pd $300 o/c</t>
  </si>
  <si>
    <t>5/17/1924-6/17/1948 - pd $208 for care; 8/27/1931- 8/29/1932 - pd $21 for foundation; 10/2/1947 - pd $20 o/c</t>
  </si>
  <si>
    <t>Joseph Jr</t>
  </si>
  <si>
    <t>Margarite Moriarty</t>
  </si>
  <si>
    <t>1897</t>
  </si>
  <si>
    <t>Hunt</t>
  </si>
  <si>
    <t>W Ben</t>
  </si>
  <si>
    <t>Walter Bernard</t>
  </si>
  <si>
    <t xml:space="preserve">Laura </t>
  </si>
  <si>
    <t xml:space="preserve">Snyder </t>
  </si>
  <si>
    <t>George &amp; W Ben Hunt</t>
  </si>
  <si>
    <t>7/1/1923-1/30/1961 - pd $354 for care; 10/27/1927-10/10/1929 - pd $25.80 for foundation; 1/31/1945 - pd $15 o/c</t>
  </si>
  <si>
    <t>Madeline</t>
  </si>
  <si>
    <t>James &amp; William</t>
  </si>
  <si>
    <t>6/2/1923 - pd $12 for care; 6/10/1923 - pd $33 for foundation; 4/2/1939 - pd $12 o/c</t>
  </si>
  <si>
    <t>192A</t>
  </si>
  <si>
    <t>Victor &amp; Mabel</t>
  </si>
  <si>
    <t>Victor</t>
  </si>
  <si>
    <t>056</t>
  </si>
  <si>
    <t>10/8/1979 - pd $250 for 2 graves &amp; $120 for care</t>
  </si>
  <si>
    <t>Mabel Ellen</t>
  </si>
  <si>
    <t>Foss</t>
  </si>
  <si>
    <t>1920</t>
  </si>
  <si>
    <t>39/40</t>
  </si>
  <si>
    <t>Lot purchased for $30; 6/18/1949-8/12/1971 - pd $360 for care; 2/24/1952 - pd $45 o/c; 11/24/1959 - pd $75 o/c</t>
  </si>
  <si>
    <t>Julia Foss Molkentin</t>
  </si>
  <si>
    <t>70/71</t>
  </si>
  <si>
    <t>John Molkentin</t>
  </si>
  <si>
    <t>2/20/1952</t>
  </si>
  <si>
    <t>Irene</t>
  </si>
  <si>
    <t>1971</t>
  </si>
  <si>
    <t>Walter</t>
  </si>
  <si>
    <t>Shirley</t>
  </si>
  <si>
    <t>194/195</t>
  </si>
  <si>
    <t>Lavin</t>
  </si>
  <si>
    <t>James &amp; Sheila</t>
  </si>
  <si>
    <t xml:space="preserve">James </t>
  </si>
  <si>
    <t>11/15/1891</t>
  </si>
  <si>
    <t>11/16/1943 - pd $121 for care &amp; $24 for 4 addt'l graves; 3/13/1944 - pd $15 o/c; 4/19/1944 - pd $15 o/c; 10/1/1944 - pd $20 for foundation; 3/15/1984 - pd $300 o/c</t>
  </si>
  <si>
    <t>88/89</t>
  </si>
  <si>
    <t>1944</t>
  </si>
  <si>
    <t xml:space="preserve">Viola  </t>
  </si>
  <si>
    <t>1964</t>
  </si>
  <si>
    <t>61/62</t>
  </si>
  <si>
    <t>3/15/1984</t>
  </si>
  <si>
    <t>9/22/1889</t>
  </si>
  <si>
    <t>75/76</t>
  </si>
  <si>
    <t>3/2/1923-9/22/1928 - pd $120 for care; 2/23/1937 - pd $14 o/c; 9/10/1952 - pd $25 for foundation; 10/28/1959 - pd $45 o/c</t>
  </si>
  <si>
    <t>5/18/1910</t>
  </si>
  <si>
    <t>Mary Molly Mears</t>
  </si>
  <si>
    <t>2/22/1937</t>
  </si>
  <si>
    <t>James John Mears</t>
  </si>
  <si>
    <t>10/22/1959</t>
  </si>
  <si>
    <t>Gerald &amp; Florence</t>
  </si>
  <si>
    <t xml:space="preserve">Gerald  </t>
  </si>
  <si>
    <t>8/29/1969 - pd $500 ($300 graves/$200 care) for 5 graves; 5/23/1979 - pd $195 o/c</t>
  </si>
  <si>
    <t>2/23/2002</t>
  </si>
  <si>
    <t>088</t>
  </si>
  <si>
    <t>Keating</t>
  </si>
  <si>
    <t>4/22/1855</t>
  </si>
  <si>
    <t>1921 - 1931 - owed $44 for care</t>
  </si>
  <si>
    <t>6/5/1861</t>
  </si>
  <si>
    <t>1861</t>
  </si>
  <si>
    <t>Kollenbroich</t>
  </si>
  <si>
    <t>Edward &amp; Diane</t>
  </si>
  <si>
    <t>6/25/1990 - pd $1000 for 5 graves</t>
  </si>
  <si>
    <t>(Jennifer Anderson)</t>
  </si>
  <si>
    <t>(Lynne Litzenberg)</t>
  </si>
  <si>
    <t>(Sharon Paul)</t>
  </si>
  <si>
    <t>(James)</t>
  </si>
  <si>
    <t>Murphy</t>
  </si>
  <si>
    <t>Patrick &amp; Kathryn</t>
  </si>
  <si>
    <t>10/26/2014</t>
  </si>
  <si>
    <t>6/25/1990 - pd $800 for 4 graves; 12/26/1990 - pd $300 o/c; Patrick - cremation at 2ft level</t>
  </si>
  <si>
    <t>Walsh</t>
  </si>
  <si>
    <t>map shows 2 lines, no monument; 1921-1930 - owed $40 for care</t>
  </si>
  <si>
    <t>Patrick &amp; Bridget</t>
  </si>
  <si>
    <t>1/12/1861</t>
  </si>
  <si>
    <t>2/16/1866</t>
  </si>
  <si>
    <t>11/1910</t>
  </si>
  <si>
    <t>10/1910</t>
  </si>
  <si>
    <t>Lohman</t>
  </si>
  <si>
    <t>Philip</t>
  </si>
  <si>
    <t>Philip Nicholas</t>
  </si>
  <si>
    <t>1/25/1999</t>
  </si>
  <si>
    <t>1/29/1999</t>
  </si>
  <si>
    <t>8/1/1975 - pd $200 for care</t>
  </si>
  <si>
    <t xml:space="preserve">Alice </t>
  </si>
  <si>
    <t>6/11/2001</t>
  </si>
  <si>
    <t>Higgins</t>
  </si>
  <si>
    <t>3/15/1865</t>
  </si>
  <si>
    <t>1865</t>
  </si>
  <si>
    <t>map shows 3 lines; 1921-1931 - owed $55, pd $8.50</t>
  </si>
  <si>
    <t>Simonson Sr</t>
  </si>
  <si>
    <t>Jacob &amp; Ann</t>
  </si>
  <si>
    <t>Jacob Sr</t>
  </si>
  <si>
    <t>12/8/1880</t>
  </si>
  <si>
    <t>12/1880</t>
  </si>
  <si>
    <t>1921-1930 - owed $50 for care</t>
  </si>
  <si>
    <t>5/12/1896</t>
  </si>
  <si>
    <t>5/1896</t>
  </si>
  <si>
    <t>9/26/1887</t>
  </si>
  <si>
    <t>10/22/1858</t>
  </si>
  <si>
    <t>7days</t>
  </si>
  <si>
    <t>10/1858</t>
  </si>
  <si>
    <t>George &amp; Patrick</t>
  </si>
  <si>
    <t>map shows 5 lines; 1921-1931 - owed $44 for care, pd $36</t>
  </si>
  <si>
    <t>5/15/1923-8/26/1943 - pd $152 for care; 2/27/1936 - pd $14 o/c</t>
  </si>
  <si>
    <t>1/3/1896</t>
  </si>
  <si>
    <t>Hurley</t>
  </si>
  <si>
    <t>Devine</t>
  </si>
  <si>
    <t>John &amp; Isabel</t>
  </si>
  <si>
    <t>8/9/1989 - pd $300 o/c; 9/24/1989 - pd $600 for 3 graves</t>
  </si>
  <si>
    <t>Isabel Mary</t>
  </si>
  <si>
    <t>Loomis</t>
  </si>
  <si>
    <t>Luke &amp; Margaret</t>
  </si>
  <si>
    <t>Luke Edward</t>
  </si>
  <si>
    <t>9/5/1998 - pd $600 for 3 graves; Luke &amp; Margaret cremains together - 2ft level</t>
  </si>
  <si>
    <t>Margaret Marie</t>
  </si>
  <si>
    <t>John &amp; Ann</t>
  </si>
  <si>
    <t>Gertrude David</t>
  </si>
  <si>
    <t>1921-3/30/1936 - pd $64 for care; 6/5/1936 - pd $12 o/c; 8/13/1944 - pd $15 o/c; 2/16/1952 - pd $40 o/c</t>
  </si>
  <si>
    <t>1917</t>
  </si>
  <si>
    <t>65/66</t>
  </si>
  <si>
    <t>found on findagrave w/out location information</t>
  </si>
  <si>
    <t>12/20/1871</t>
  </si>
  <si>
    <t>John &amp; Catherine</t>
  </si>
  <si>
    <t>7/12/1923 - 10/4/1945 - pd $160 for care</t>
  </si>
  <si>
    <t>McGovern</t>
  </si>
  <si>
    <t>John Sr &amp; George Giffen</t>
  </si>
  <si>
    <t>12/23/1891</t>
  </si>
  <si>
    <t>6//20/1957 - pd $50 o/c &amp; $250 for care</t>
  </si>
  <si>
    <t>Rosana</t>
  </si>
  <si>
    <t>12/30/1891</t>
  </si>
  <si>
    <t>Della Giffen</t>
  </si>
  <si>
    <t>George Giffin</t>
  </si>
  <si>
    <t>Van Der Loop</t>
  </si>
  <si>
    <t>Paul</t>
  </si>
  <si>
    <t>1/21/1953 - pd $15 for 1 infant grave &amp; $15 o/c</t>
  </si>
  <si>
    <t>Leonard Jr</t>
  </si>
  <si>
    <t>1/23/1978 - pd $875 for 7 graves &amp; $195 o/c; ledger notes owner changed to Leonard; 9/14/1999 -  disinterment permit to move Mary Margaret to Holy Cross Cemetery</t>
  </si>
  <si>
    <t>Ada Marie</t>
  </si>
  <si>
    <t>Mary Margaret</t>
  </si>
  <si>
    <t>1978</t>
  </si>
  <si>
    <t>Mark Peter</t>
  </si>
  <si>
    <t>Eulgen</t>
  </si>
  <si>
    <t>Louis Sr</t>
  </si>
  <si>
    <t>Carolyn</t>
  </si>
  <si>
    <t>Kucinski</t>
  </si>
  <si>
    <t>Eucine &amp; Romauld</t>
  </si>
  <si>
    <t>Eucine Marie</t>
  </si>
  <si>
    <t>11/5/2016</t>
  </si>
  <si>
    <t>7/28/1992 - pd $400 for 2 graves</t>
  </si>
  <si>
    <t>Romauld</t>
  </si>
  <si>
    <t>054</t>
  </si>
  <si>
    <t>Podevels</t>
  </si>
  <si>
    <t>Melvin</t>
  </si>
  <si>
    <t>9/19/1993 - pd $400 for 2 graves w/care</t>
  </si>
  <si>
    <t>Melvin Ernest</t>
  </si>
  <si>
    <t>Margaret Mary</t>
  </si>
  <si>
    <t>Jewell</t>
  </si>
  <si>
    <t>Jack &amp; Shirley</t>
  </si>
  <si>
    <t>Jack</t>
  </si>
  <si>
    <t>5/12/1978</t>
  </si>
  <si>
    <t>5/12/1978 - pd $185 o/c; 5/24/1978 - pd $500 for 4 graves; Marie-cremation w/Jack in Grave 1</t>
  </si>
  <si>
    <t>Marie Darrell</t>
  </si>
  <si>
    <t>8/19/188</t>
  </si>
  <si>
    <t>Shirley Jean</t>
  </si>
  <si>
    <t>219A</t>
  </si>
  <si>
    <t>Ledzian</t>
  </si>
  <si>
    <t>Leo &amp; Sally</t>
  </si>
  <si>
    <t>11/25/1986 - pd $800 for 4 graves; Leo - cremation 2ft level</t>
  </si>
  <si>
    <t>VA - 24x12 at footend</t>
  </si>
  <si>
    <t>Leo Chester</t>
  </si>
  <si>
    <t>220A</t>
  </si>
  <si>
    <t>Webb</t>
  </si>
  <si>
    <t>William &amp; Beth</t>
  </si>
  <si>
    <t>Milwaukee Memorials - 48x12</t>
  </si>
  <si>
    <t>Leo, Viola &amp; Edward</t>
  </si>
  <si>
    <t xml:space="preserve">Leo </t>
  </si>
  <si>
    <t>6/7/1978 pd $375 for 3 graves w/care &amp; o/c for Leo</t>
  </si>
  <si>
    <t>Edward James</t>
  </si>
  <si>
    <t>cremation - 6ft level (roots in the way)</t>
  </si>
  <si>
    <t>221A</t>
  </si>
  <si>
    <t>Lawton</t>
  </si>
  <si>
    <t>Daniel &amp; Nancy</t>
  </si>
  <si>
    <t>Nancy Margaret</t>
  </si>
  <si>
    <t>12/10/2014</t>
  </si>
  <si>
    <t>6/29/1998 - pd $400 for 2 graves; cremations in grave 1 - Nancy 2ft level, Daniel 4ft level</t>
  </si>
  <si>
    <t>Wenta - 30x12</t>
  </si>
  <si>
    <t>Daniel William</t>
  </si>
  <si>
    <t>1/31/2021</t>
  </si>
  <si>
    <t>George &amp; Helen</t>
  </si>
  <si>
    <t xml:space="preserve">George  </t>
  </si>
  <si>
    <t>5/21/1965 - pd $25 on acct for 2 graves &amp; $75 o/c, balance $175</t>
  </si>
  <si>
    <t xml:space="preserve">Helen  </t>
  </si>
  <si>
    <t>042</t>
  </si>
  <si>
    <t>Gorski</t>
  </si>
  <si>
    <t xml:space="preserve">Joseph  </t>
  </si>
  <si>
    <t>pd $200 for 2 graves</t>
  </si>
  <si>
    <t>James &amp; Margaret</t>
  </si>
  <si>
    <t>4/22/1964 - pd $100 for 2 graves</t>
  </si>
  <si>
    <t>Frederick &amp; Laura</t>
  </si>
  <si>
    <t>Frederick</t>
  </si>
  <si>
    <t>1980</t>
  </si>
  <si>
    <t>84/85</t>
  </si>
  <si>
    <t>5/1/1976 - pd $200 for 2 graves w/care; 6/17/1980 - pd $200 for o/c</t>
  </si>
  <si>
    <t>Laura</t>
  </si>
  <si>
    <t>Benning</t>
  </si>
  <si>
    <t>Henry &amp; Aloysius Schilz</t>
  </si>
  <si>
    <t>Mary Benning</t>
  </si>
  <si>
    <t>1921-1931 - $57 owed for care; 1/13/1994 - pd $325 for o/c for Aloysius</t>
  </si>
  <si>
    <t>Aloysius Joseph Schilz</t>
  </si>
  <si>
    <t>Beatrice Marie Schilz</t>
  </si>
  <si>
    <t>Hart</t>
  </si>
  <si>
    <t>Elam</t>
  </si>
  <si>
    <t>66/67</t>
  </si>
  <si>
    <t xml:space="preserve">1921-1931 - owed $44 for care; 12/7/1940 - pd $16 for care (balance $28) and $12 o/c; 5/19/1941 - pd $14 o/c </t>
  </si>
  <si>
    <t>burial permit w/no location, only Hart in HA</t>
  </si>
  <si>
    <t xml:space="preserve">1921-1931 - owed $44 for care </t>
  </si>
  <si>
    <t xml:space="preserve">Catherine </t>
  </si>
  <si>
    <t>28/29</t>
  </si>
  <si>
    <t>Flagge</t>
  </si>
  <si>
    <t xml:space="preserve">Dena  </t>
  </si>
  <si>
    <t>5/21/1938 - pd $40 for 2 graves, $14 o/c &amp; $50 care; 7/2/1953 - $45 o/c</t>
  </si>
  <si>
    <t>Dena</t>
  </si>
  <si>
    <t>Lentscher</t>
  </si>
  <si>
    <t>William Sr</t>
  </si>
  <si>
    <t>William Jr</t>
  </si>
  <si>
    <t>9/23/1929 - pd $96 for 4 graves; 9/23/1929-9/23/1931 - pd $110 for care; 7/18/1941 - pd $14 o/c; 1/15/1948 - pd $20 o/c;11/1961 - pd $75 o/c; 1/18/1992 - $300 o/c</t>
  </si>
  <si>
    <t>Xaveria</t>
  </si>
  <si>
    <t>1/16/1992</t>
  </si>
  <si>
    <t>Edwards</t>
  </si>
  <si>
    <t>7/28/1910</t>
  </si>
  <si>
    <t>1921-1931 - owed $44 for care; pd $300 o/c for Mary</t>
  </si>
  <si>
    <t>Mary Helen Spillane</t>
  </si>
  <si>
    <t>Charles Edward</t>
  </si>
  <si>
    <t xml:space="preserve">Mary E </t>
  </si>
  <si>
    <t xml:space="preserve">William J </t>
  </si>
  <si>
    <t>Donna</t>
  </si>
  <si>
    <t>211(1)</t>
  </si>
  <si>
    <t>Ketterhagen - 24x12</t>
  </si>
  <si>
    <t>Sciano</t>
  </si>
  <si>
    <t>Bridget &amp; Mrs Joseph Reinehr</t>
  </si>
  <si>
    <t>Unknown - o/c on care ledger</t>
  </si>
  <si>
    <t xml:space="preserve">8/3/1935-3/6/1945 - pd $120 for care; 8/12/1935 - pd $14 o/c; 1/18/194? - ltr requesting cemetery to take back 4 graves owner does not feel will be used; 12/14/1947 - ltr advising care is $15 in arrears for 1945-1947 and owes $150 for care on 8 graves, would give credit on 4 graves of $80 take back and would owe $85 for care on used 4 </t>
  </si>
  <si>
    <t>Myron Henry Jr</t>
  </si>
  <si>
    <t>pd $800 for 4 graves 1/14/1994</t>
  </si>
  <si>
    <t>(Donald)</t>
  </si>
  <si>
    <t>Wuerch</t>
  </si>
  <si>
    <t>Robert &amp; Bernadine</t>
  </si>
  <si>
    <t>Jeanine Anne</t>
  </si>
  <si>
    <t>10/1/1980-9/20/1981 - pd $600 for 3 graves; 3/3/1981 - pd $225 o/c</t>
  </si>
  <si>
    <t xml:space="preserve">Robert  </t>
  </si>
  <si>
    <t>John Sr &amp; Mildred</t>
  </si>
  <si>
    <t>1/11/1935 - purchase of 5 graves for $80; 2/4/1935 - pd $12 o/c; 6/20/1943 - pd $50, 9/14/1943 - pd $30 for graves; 9/15/1943 - pd $15 o/c; 1/31/1944-1955 - pd $62 for care; 2/16/1955 - pd $45 o/c; 2/15/1969 - pd $100 o/c; 11/2/1969 - pd $100 o/c</t>
  </si>
  <si>
    <t>Mildred</t>
  </si>
  <si>
    <t>Margaret Marie Eustice</t>
  </si>
  <si>
    <t>map shows 5 lines; 7/13/1924-1/9/1931 - pd $42 for care</t>
  </si>
  <si>
    <t>1826</t>
  </si>
  <si>
    <t>Fred, Lois &amp; Kathy</t>
  </si>
  <si>
    <t>Lois Mary</t>
  </si>
  <si>
    <t>5/16/1984 - pd $600 for 3 graves w/care</t>
  </si>
  <si>
    <t>Milwaukee Memorials - 42x10</t>
  </si>
  <si>
    <t>Fred Albert</t>
  </si>
  <si>
    <t>058</t>
  </si>
  <si>
    <t>Clifford</t>
  </si>
  <si>
    <t xml:space="preserve">Timothy  </t>
  </si>
  <si>
    <t>1/23/1862</t>
  </si>
  <si>
    <t>1/1861</t>
  </si>
  <si>
    <t>Charles &amp; Lizzie</t>
  </si>
  <si>
    <t>4/1959</t>
  </si>
  <si>
    <t>Rheinhold</t>
  </si>
  <si>
    <t>pd $400 for 2 graves 12/27/1977</t>
  </si>
  <si>
    <t>John &amp; Lizzie Maerzke</t>
  </si>
  <si>
    <t>11/1906</t>
  </si>
  <si>
    <t>map shows 2 lines; 6/1/1924-11/15/1931 - pd $30 for care</t>
  </si>
  <si>
    <t>Theresa</t>
  </si>
  <si>
    <t>8/25/1896</t>
  </si>
  <si>
    <t>Mrs Joseph</t>
  </si>
  <si>
    <t>9/23/1941 - pd $20 for 1 grave, $12 o/c; 11/4/1941 - pd $35 for care</t>
  </si>
  <si>
    <t>Peter &amp; Rose</t>
  </si>
  <si>
    <t>5/18/2018</t>
  </si>
  <si>
    <t>Lyon</t>
  </si>
  <si>
    <t>Max &amp; Lillian</t>
  </si>
  <si>
    <t>(Dave &amp; Maureen Murphy Modlinski)</t>
  </si>
  <si>
    <t>3/31/1951 - pd $35 o/c; 10/19/1951-9/20/1923 - pd $180 for 6 graves and $150 for care; Eugene - cremation 2ft level between parents; Robert - cremation on the corner somewhere</t>
  </si>
  <si>
    <t>Lillian</t>
  </si>
  <si>
    <t>91/92</t>
  </si>
  <si>
    <t>Eugene Bernard</t>
  </si>
  <si>
    <t>Maxwell E</t>
  </si>
  <si>
    <t>(Dennis Murphy)</t>
  </si>
  <si>
    <t>(Maureen Murphy)</t>
  </si>
  <si>
    <t>Peter &amp; Mrs Thomas Flynn</t>
  </si>
  <si>
    <t>99/100</t>
  </si>
  <si>
    <t>7/23/1922-8/24/1954 - pd $200 for care w/balance due of $110</t>
  </si>
  <si>
    <t>Lena</t>
  </si>
  <si>
    <t>3/17/1882</t>
  </si>
  <si>
    <t>Emily</t>
  </si>
  <si>
    <t>24/25</t>
  </si>
  <si>
    <t>James Kavanagh</t>
  </si>
  <si>
    <t>10/1942</t>
  </si>
  <si>
    <t>Ellen Kavanagh</t>
  </si>
  <si>
    <t>Boblick</t>
  </si>
  <si>
    <t>John &amp; Susan</t>
  </si>
  <si>
    <t>7/7/1944 - pd $75 for grave &amp; o/c; 6/4/1945 - $12 for foundation; 6/5/1945 - $75 care</t>
  </si>
  <si>
    <t>Susan</t>
  </si>
  <si>
    <t>4/1950</t>
  </si>
  <si>
    <t>7/1944</t>
  </si>
  <si>
    <t>O Donnell</t>
  </si>
  <si>
    <t>Austin &amp; Ann</t>
  </si>
  <si>
    <t>7/24/1886</t>
  </si>
  <si>
    <t xml:space="preserve">2/16/1926-8/17/1929 - pd $120 for care; 4/10/1928 -pd $1 for stone setting; 12/6/1951 - $40 o/c </t>
  </si>
  <si>
    <t>Austin</t>
  </si>
  <si>
    <t>5/27/1892</t>
  </si>
  <si>
    <t>90/91</t>
  </si>
  <si>
    <t>14/15</t>
  </si>
  <si>
    <t>Mary Ellen</t>
  </si>
  <si>
    <t>Ralph</t>
  </si>
  <si>
    <t>Lauretta</t>
  </si>
  <si>
    <t>5/4/1970</t>
  </si>
  <si>
    <t>4/21/1970 - pd $150 for 2 graves &amp; $150 for care; 6/21/1971 - pd $100 for additional grave w/care</t>
  </si>
  <si>
    <t>Dennis &amp; Mary</t>
  </si>
  <si>
    <t>George B</t>
  </si>
  <si>
    <t>6/6/1949</t>
  </si>
  <si>
    <t>1921-5/1956 - pd $136 for care; 6/6/1949 - pd $25 o/c; 2/5/1958 - pd $45 o/c</t>
  </si>
  <si>
    <t>Dennis J</t>
  </si>
  <si>
    <t>Ellen F</t>
  </si>
  <si>
    <t>Evelyn M</t>
  </si>
  <si>
    <t>Cecile W</t>
  </si>
  <si>
    <t>Mary Ford</t>
  </si>
  <si>
    <t>11/1917</t>
  </si>
  <si>
    <t>6/9/1923-7/2/1925 - pd $116 for care; 6/13/1941 - pd $14 o/c; 6/12/1946 - pd $15 o/c</t>
  </si>
  <si>
    <t>Jeremiah</t>
  </si>
  <si>
    <t>Mary Donovan</t>
  </si>
  <si>
    <t>Anna C Schoenbuher</t>
  </si>
  <si>
    <t>6/1946</t>
  </si>
  <si>
    <t>Patrick Edward</t>
  </si>
  <si>
    <t>10/1966</t>
  </si>
  <si>
    <t>Michael &amp; Mary</t>
  </si>
  <si>
    <t xml:space="preserve">11/8&amp;9/1937 - pd $80 for 2 graves; 11/16/1938 - pd $2 for corner stone; 4/6&amp;18/1946 - pd $85 for care </t>
  </si>
  <si>
    <t>Mary Bridget</t>
  </si>
  <si>
    <t>85/86</t>
  </si>
  <si>
    <t>250A</t>
  </si>
  <si>
    <t>Dreikosen</t>
  </si>
  <si>
    <t>Michael Sr &amp; Celia</t>
  </si>
  <si>
    <t>1/1947</t>
  </si>
  <si>
    <t xml:space="preserve">1/9/1947 - pd $40 for 2 graves from Mrs Fohr; 11/2/1947 - pd $20 o/c; 11/2/1947-5/27/1953 - pd $16 for care </t>
  </si>
  <si>
    <t>4/1963</t>
  </si>
  <si>
    <t>Skuhba</t>
  </si>
  <si>
    <t>line on map</t>
  </si>
  <si>
    <t>251A</t>
  </si>
  <si>
    <t>William &amp; Mary</t>
  </si>
  <si>
    <t xml:space="preserve">William </t>
  </si>
  <si>
    <t>1921-1931 - owed $44 for care, pd $8, balance due of $36; 3/5/1945 - pd $15 o/c; 6/25/1946 - pd $8 for foundation; 2/1/1947 - pd $75 for care</t>
  </si>
  <si>
    <t>Mary Ella</t>
  </si>
  <si>
    <t>J Emmet</t>
  </si>
  <si>
    <t>12/13</t>
  </si>
  <si>
    <t>Jeannette Helen Skuhra</t>
  </si>
  <si>
    <t>2/11/1997</t>
  </si>
  <si>
    <t>10/29/1942 - pd $125 to purchase 3 graves for back dues &amp; care for Mrs. Doody; 1/8/1958 - pd $35 o/c</t>
  </si>
  <si>
    <t>1/1966</t>
  </si>
  <si>
    <t xml:space="preserve">Elizabeth </t>
  </si>
  <si>
    <t>Wall</t>
  </si>
  <si>
    <t>David Jr</t>
  </si>
  <si>
    <t xml:space="preserve">Ellen </t>
  </si>
  <si>
    <t>1/1974</t>
  </si>
  <si>
    <t>11/21/1920-7/5/1947 - pd $178 for care; 8/27/1931; pd $20 for foundation</t>
  </si>
  <si>
    <t>Mueller</t>
  </si>
  <si>
    <t>transfer from Elizabeth Weber lot</t>
  </si>
  <si>
    <t>253A</t>
  </si>
  <si>
    <t>Weber</t>
  </si>
  <si>
    <t>Peter &amp; Elizabeth</t>
  </si>
  <si>
    <t>Peter Henry Jr</t>
  </si>
  <si>
    <t>5/17/1916 - pd $110 for 2 double lots divided into 4 lots as noted as A,B,C,D; 3/2/1924-8/8/1935 - pd $345 for care; 12/21/1924 - pd $6 for foundation; 6/23/1939 - pd $14 o/c; 6/2/1940 - pd $4 o/c for infant; 8/24/1948 - pd $25 o/c; 8/19/1952 - pc $45 o/c; 9/13/1952 - pd $30 for foundation; 9/16/1957 - pd $45 o/c; 9/24/1957 - pd $50 o/c</t>
  </si>
  <si>
    <t>Arnold</t>
  </si>
  <si>
    <t>John L</t>
  </si>
  <si>
    <t>253B</t>
  </si>
  <si>
    <t>253C</t>
  </si>
  <si>
    <t>Barney &amp; Mary</t>
  </si>
  <si>
    <t>Barney George</t>
  </si>
  <si>
    <t>Mary Read</t>
  </si>
  <si>
    <t>253D</t>
  </si>
  <si>
    <t>Peter &amp; Henrietta</t>
  </si>
  <si>
    <t>Peter Henry</t>
  </si>
  <si>
    <t>Dennis Motl - cremated remains with Rita's grandfather</t>
  </si>
  <si>
    <t>Henrietta</t>
  </si>
  <si>
    <t>Rita Motl (granddaughter) cremated remains with grandmother</t>
  </si>
  <si>
    <t>Crosby</t>
  </si>
  <si>
    <t xml:space="preserve">Patrick </t>
  </si>
  <si>
    <t>11/17/1882</t>
  </si>
  <si>
    <t>11/1882</t>
  </si>
  <si>
    <t>W Johanna</t>
  </si>
  <si>
    <t>6/5/1885</t>
  </si>
  <si>
    <t>6/1885</t>
  </si>
  <si>
    <t>Geraghty</t>
  </si>
  <si>
    <t>Francis &amp; Elizabeth, Gerald, Sr.</t>
  </si>
  <si>
    <t>10/2/1964</t>
  </si>
  <si>
    <t xml:space="preserve">7/18/1929 - pd $40 for 6 graves, balance due of $24; 8/10/1930-3/8/1948 - pd $158 for care; 11/28/1941 - pd $2 for corner marker; 12/16/1948 - pd $20 o/c </t>
  </si>
  <si>
    <t>Gerald Sr</t>
  </si>
  <si>
    <t>5/1881</t>
  </si>
  <si>
    <t>Elmer</t>
  </si>
  <si>
    <t>Jean Ann</t>
  </si>
  <si>
    <t>12/8/2014</t>
  </si>
  <si>
    <t>Hannah</t>
  </si>
  <si>
    <t>3/1933</t>
  </si>
  <si>
    <t>11/23/1928 - pd $32 for 2 graves; 3/20/1933 - pd $15 for care &amp; $14 o/c</t>
  </si>
  <si>
    <t xml:space="preserve">White  </t>
  </si>
  <si>
    <t>Edward &amp; McIntee</t>
  </si>
  <si>
    <t>1921-1931 - owed $44 for care; 8/21/1942 - pd $4 for care</t>
  </si>
  <si>
    <t>O Meara</t>
  </si>
  <si>
    <t>Roger, Mary &amp; Ellen</t>
  </si>
  <si>
    <t>1845</t>
  </si>
  <si>
    <t>1921-1931 - $33 owed for care</t>
  </si>
  <si>
    <t>Roger</t>
  </si>
  <si>
    <t>2/2/1887</t>
  </si>
  <si>
    <t>3/13/1884</t>
  </si>
  <si>
    <t>1921-1931 - owed $36 for care/no one left to bill</t>
  </si>
  <si>
    <t>Jozwiak</t>
  </si>
  <si>
    <t>Donald &amp; Betty</t>
  </si>
  <si>
    <t>7/21/1980 - pd $400 for 2 graves w/care</t>
  </si>
  <si>
    <t>Murnane</t>
  </si>
  <si>
    <t>Thomas Sr &amp; Mary</t>
  </si>
  <si>
    <t>Vincent</t>
  </si>
  <si>
    <t>7/19/1943-6/16/1950 - pd $174 for care; 5/17/1944 - pd $15 o/c; 11/16/1947 - pd $8 for foundation; 3/24/1950 - pd $25 o/c; 7/25/1951 - pd $35 o/c</t>
  </si>
  <si>
    <t>Thomas Bernard Jr</t>
  </si>
  <si>
    <t>5/15/1925-11/21/1950 - pd $116 for care</t>
  </si>
  <si>
    <t>Michael &amp; Antoinette</t>
  </si>
  <si>
    <t>Antoinette</t>
  </si>
  <si>
    <t>10/12/1951 - pd $150 for 4 graves ($50 graves, $100 care)</t>
  </si>
  <si>
    <t>Vet</t>
  </si>
  <si>
    <t>Mary Bastian</t>
  </si>
  <si>
    <t>1990</t>
  </si>
  <si>
    <t>Bernice Meyer</t>
  </si>
  <si>
    <t>Elizabeth Semler</t>
  </si>
  <si>
    <t>3/2/1924-9/14/1943 - pd $192 for care; 7/3/1937 - pd $14 o/c; 10/13/1938 - pd $11 for foundation; 7/30/1942 - pd $15 o/c; 2/14/1990 - pd $300 o/c</t>
  </si>
  <si>
    <t>Florence Semler</t>
  </si>
  <si>
    <t>Joseph Semler</t>
  </si>
  <si>
    <t>10/7/1994</t>
  </si>
  <si>
    <t>Loretta Semler</t>
  </si>
  <si>
    <t xml:space="preserve">Schmid  </t>
  </si>
  <si>
    <t>Peter &amp; Catherine</t>
  </si>
  <si>
    <t>Peter Joseph</t>
  </si>
  <si>
    <t>8/17/1922-8/7/1928 - pd $162 for care; 12/31/1924 - pd $6 for foundation</t>
  </si>
  <si>
    <t>Schmid</t>
  </si>
  <si>
    <t>Catherine Elizabeth</t>
  </si>
  <si>
    <t>Eleanora Catherine</t>
  </si>
  <si>
    <t>Charles Cooper</t>
  </si>
  <si>
    <t>Esther Cooper</t>
  </si>
  <si>
    <t>John &amp; Lester Earl</t>
  </si>
  <si>
    <t>9/19/1926-2/22/1952 - pd $99 for care; 3/7/1938 - pd $14 o/c; 11/25/1940 - pd $14 o/c; 6/3/1941 - pd $7.50 for foundation; 12/17/1947 - pd $20 o/c; 3/11/1948 - pd $15 for foundation; 2/25/1952 - pd $20 o/c</t>
  </si>
  <si>
    <t>Unknown stillborn</t>
  </si>
  <si>
    <t>Joseph Robert</t>
  </si>
  <si>
    <t>Huennekens</t>
  </si>
  <si>
    <t>Dr J &amp; Laura Mangan</t>
  </si>
  <si>
    <t>Douglas Mangan Sr</t>
  </si>
  <si>
    <t>4/4/1923-7/17/1950 - pd $174 for care; 12/10/1923 - pd $15.84 for foundation; 1/19/1933 - pd $14 o/c; 1/17/1950 - pd $25 o/c</t>
  </si>
  <si>
    <t>Laura Mangan</t>
  </si>
  <si>
    <t>Dr Joseph</t>
  </si>
  <si>
    <t>Anna G</t>
  </si>
  <si>
    <t xml:space="preserve">Cornelia  </t>
  </si>
  <si>
    <t>12/15/1984</t>
  </si>
  <si>
    <t>Rosemary Faraj</t>
  </si>
  <si>
    <t>5/2/2012</t>
  </si>
  <si>
    <t>no vault</t>
  </si>
  <si>
    <t>6/23/1930-6/4/1941 - pd $108 for 8 graves (6 adult/ 2 infant; 7/13/1937 - pd $2 for corner marker; 6/4/1941-9/18/1943 - pd $108 for care and $14 o/c for 6/24/1930</t>
  </si>
  <si>
    <t>269A</t>
  </si>
  <si>
    <t>Raymond H Foley</t>
  </si>
  <si>
    <t>burial permit w/no location for HA noted, no owner info for this lot, exact burial location not known</t>
  </si>
  <si>
    <t>Campbell</t>
  </si>
  <si>
    <t>Robert Earl</t>
  </si>
  <si>
    <t>Laurel</t>
  </si>
  <si>
    <t>care pd - 1/12/1925 - $16; 2/12/1950 - $200; 8/18/1983 - $275 o/c; 1/22/1986 - o/c</t>
  </si>
  <si>
    <t>Earle Russell Sr</t>
  </si>
  <si>
    <t>Elsie Felecia</t>
  </si>
  <si>
    <t>Goodnau</t>
  </si>
  <si>
    <t>1921</t>
  </si>
  <si>
    <t xml:space="preserve">3/15/1921-6/16/1952 - pd $171 for care; 3/4/1948 - pd $25 o/c; </t>
  </si>
  <si>
    <t>Nora Goodnau Tesch</t>
  </si>
  <si>
    <t>Rausch</t>
  </si>
  <si>
    <t>Carol Beatrice</t>
  </si>
  <si>
    <t>3/15/1921 - pd $24 for 3 graves; 11/15/1924-10/17/1951 - pd $168 for care</t>
  </si>
  <si>
    <t>Francis Lannon</t>
  </si>
  <si>
    <t>2/20/1937 - pd $108 for 8 graves (6 adult/2 infant), $14 o/c, $4 for care; 7/13/1927 - pd $2 for corner marker; 5/14/1939 &amp; 6/1/1941 - pd $16 for care</t>
  </si>
  <si>
    <t>Regina</t>
  </si>
  <si>
    <t>Adeline</t>
  </si>
  <si>
    <t>Arla</t>
  </si>
  <si>
    <t>Amelia</t>
  </si>
  <si>
    <t>Weiler</t>
  </si>
  <si>
    <t>Edward &amp; Virginia</t>
  </si>
  <si>
    <t>Edward Anthony</t>
  </si>
  <si>
    <t>027</t>
  </si>
  <si>
    <t>10/3/1977 - pd $200 for 2 graves</t>
  </si>
  <si>
    <t>Milwaukee Memorials - 36x10</t>
  </si>
  <si>
    <t>Helen Bryant</t>
  </si>
  <si>
    <t xml:space="preserve">9/28/1977 - pd $100 for 1 grave &amp; $125 o/c </t>
  </si>
  <si>
    <t>274B</t>
  </si>
  <si>
    <t>Dunn</t>
  </si>
  <si>
    <t>Thomas &amp; Elizabeth</t>
  </si>
  <si>
    <t>Thomas Patrick</t>
  </si>
  <si>
    <t xml:space="preserve">1/14/1979 - pd $350 for 2 graves w/care &amp; $185 o/c; Thomas - cremation </t>
  </si>
  <si>
    <t>274A</t>
  </si>
  <si>
    <t>Rufflo</t>
  </si>
  <si>
    <t>Dr Robert &amp; Beatrice</t>
  </si>
  <si>
    <t>Francis &amp; Beatrice</t>
  </si>
  <si>
    <t>6/23/1952 - Barney Mayer released burial rights; lot turned over to Francis Rausch; 9/4/1981 - pd $225 o/c</t>
  </si>
  <si>
    <t>10/20/1975</t>
  </si>
  <si>
    <t>1975</t>
  </si>
  <si>
    <t>Miller Monument - 24x10</t>
  </si>
  <si>
    <t>Beardsley</t>
  </si>
  <si>
    <t>Paul &amp; Patricia</t>
  </si>
  <si>
    <t>4/21/1995</t>
  </si>
  <si>
    <t>4/24/1995 - pd $325 for 2 graves</t>
  </si>
  <si>
    <t>6/7</t>
  </si>
  <si>
    <t>moved from St. Louis Cemetery 5/22/1995</t>
  </si>
  <si>
    <t>276A</t>
  </si>
  <si>
    <t>Kosobucki</t>
  </si>
  <si>
    <t>Elroy &amp; Irene</t>
  </si>
  <si>
    <t>Elroy Joseph</t>
  </si>
  <si>
    <t>2/11/1998</t>
  </si>
  <si>
    <t>12/17/1995 - purchased 2 graves from P Lembezeder</t>
  </si>
  <si>
    <t>Irene Gloria</t>
  </si>
  <si>
    <t>Ketterhagen - 32x20</t>
  </si>
  <si>
    <t>Lorum</t>
  </si>
  <si>
    <t>12/28/1977 - pd $500 for 2 graves</t>
  </si>
  <si>
    <t>277A</t>
  </si>
  <si>
    <t>Dr Gerald</t>
  </si>
  <si>
    <t>12/18/1978 - pd $125 for 1 grave, $50 care, $185 o/c</t>
  </si>
  <si>
    <t>Dr John</t>
  </si>
  <si>
    <t>12/21/1978, 1/17/1979, 2/16/1979 - pd $350 for 2 graves w/care</t>
  </si>
  <si>
    <t>Judy Malecki</t>
  </si>
  <si>
    <t>2002</t>
  </si>
  <si>
    <t>Archie Monument - 24x12</t>
  </si>
  <si>
    <t>Tranter</t>
  </si>
  <si>
    <t>Claud</t>
  </si>
  <si>
    <t>1991</t>
  </si>
  <si>
    <t>ledger shows $400 for purchase of 2 graves</t>
  </si>
  <si>
    <t>278A</t>
  </si>
  <si>
    <t>Richard &amp; Bambi</t>
  </si>
  <si>
    <t>Dr. John</t>
  </si>
  <si>
    <t xml:space="preserve">Judy  </t>
  </si>
  <si>
    <t>Dr. Gerald</t>
  </si>
  <si>
    <t>Ken</t>
  </si>
  <si>
    <t>Theresa Mary</t>
  </si>
  <si>
    <t>052</t>
  </si>
  <si>
    <t>4/10/1987 - pd $1500 for 8 graves</t>
  </si>
  <si>
    <t>Kenneth John</t>
  </si>
  <si>
    <t>2b</t>
  </si>
  <si>
    <t>Olson</t>
  </si>
  <si>
    <t>Jeannie Marie</t>
  </si>
  <si>
    <t>2a</t>
  </si>
  <si>
    <t>Cridelich</t>
  </si>
  <si>
    <t>Thomas &amp; Ruth</t>
  </si>
  <si>
    <t>Ruth Catherine</t>
  </si>
  <si>
    <t>5/30/1992</t>
  </si>
  <si>
    <t>6/1992</t>
  </si>
  <si>
    <t>55/56</t>
  </si>
  <si>
    <t>Struck</t>
  </si>
  <si>
    <t>Richard &amp; Jeanne</t>
  </si>
  <si>
    <t>Richard James</t>
  </si>
  <si>
    <t>1/16/1998</t>
  </si>
  <si>
    <t>1/16/1998 - pd $600 for 2 graves; 1/19/1998 - pd $550 o/c</t>
  </si>
  <si>
    <t>Jurasinski</t>
  </si>
  <si>
    <t>1989</t>
  </si>
  <si>
    <t>Grave positioning</t>
  </si>
  <si>
    <t>3/15/1899</t>
  </si>
  <si>
    <t>3/18/1899</t>
  </si>
  <si>
    <t>Maas</t>
  </si>
  <si>
    <t>Ludwig Maas</t>
  </si>
  <si>
    <t>Heinrich &amp; Anna</t>
  </si>
  <si>
    <t>Heinrich</t>
  </si>
  <si>
    <t>may be available for sale</t>
  </si>
  <si>
    <t>William Lotharius</t>
  </si>
  <si>
    <t>no owner card found</t>
  </si>
  <si>
    <t>Henry Sr &amp; Catherine</t>
  </si>
  <si>
    <t>Julie</t>
  </si>
  <si>
    <t>4/1897</t>
  </si>
  <si>
    <t>5/3/1897</t>
  </si>
  <si>
    <t>Andrew</t>
  </si>
  <si>
    <t>11/6/1875</t>
  </si>
  <si>
    <t>marker in this lot, may be buried in Blk 00, no records found</t>
  </si>
  <si>
    <t>Bartman</t>
  </si>
  <si>
    <t>Albert Sr &amp; Othilia</t>
  </si>
  <si>
    <t>Othilia</t>
  </si>
  <si>
    <t>information found on cemeteries.org</t>
  </si>
  <si>
    <t>Albert Sr</t>
  </si>
  <si>
    <t>Koenig</t>
  </si>
  <si>
    <t>Martin Sr &amp; Mary</t>
  </si>
  <si>
    <t>Martin Sr</t>
  </si>
  <si>
    <t>Woznicki</t>
  </si>
  <si>
    <t>7mos</t>
  </si>
  <si>
    <t>Bosshard</t>
  </si>
  <si>
    <t>Richard C</t>
  </si>
  <si>
    <t>Waukesha/Archie - 36x12</t>
  </si>
  <si>
    <t>Susan Anne</t>
  </si>
  <si>
    <t>Draskovich</t>
  </si>
  <si>
    <t xml:space="preserve">David  </t>
  </si>
  <si>
    <t>was to be in Blk 0 Sect 1 Lot 4 Grave 7</t>
  </si>
  <si>
    <t>Schreiner</t>
  </si>
  <si>
    <t>0048</t>
  </si>
  <si>
    <t>Steven</t>
  </si>
  <si>
    <t>Mike</t>
  </si>
  <si>
    <t>Catherine "Kate"</t>
  </si>
  <si>
    <t>Marco</t>
  </si>
  <si>
    <t>Latzel</t>
  </si>
  <si>
    <t>Katka</t>
  </si>
  <si>
    <t>Vernon &amp; Lois</t>
  </si>
  <si>
    <t>Randal</t>
  </si>
  <si>
    <t>6mos</t>
  </si>
  <si>
    <t>buried on footend of grave - per family he is outside of grave</t>
  </si>
  <si>
    <t>Vernon Edward</t>
  </si>
  <si>
    <t>Lembezeder</t>
  </si>
  <si>
    <t>Michael &amp; Helen</t>
  </si>
  <si>
    <t>Casper &amp; Mary</t>
  </si>
  <si>
    <t>Marie Anna</t>
  </si>
  <si>
    <t>Robert Michael Wustmann</t>
  </si>
  <si>
    <t>4days</t>
  </si>
  <si>
    <t>Gerald Lee Wustmann</t>
  </si>
  <si>
    <t>2days</t>
  </si>
  <si>
    <t>Casper</t>
  </si>
  <si>
    <t>Heil</t>
  </si>
  <si>
    <t>Metz</t>
  </si>
  <si>
    <t>Anna &amp; Family</t>
  </si>
  <si>
    <t>John Bartman</t>
  </si>
  <si>
    <t>Linda &amp; Daniel</t>
  </si>
  <si>
    <t>0058</t>
  </si>
  <si>
    <t>Mildred Margaret</t>
  </si>
  <si>
    <t>(Daniel)</t>
  </si>
  <si>
    <t>(Metz)</t>
  </si>
  <si>
    <t>Kolbe</t>
  </si>
  <si>
    <t>Fern &amp; Arlyn</t>
  </si>
  <si>
    <t>0059</t>
  </si>
  <si>
    <t>Arlyn Kolbe</t>
  </si>
  <si>
    <t>Milwaukee Memorials - 30x10</t>
  </si>
  <si>
    <t>(Fern Kolbe)</t>
  </si>
  <si>
    <t>Rosemary Wustmann</t>
  </si>
  <si>
    <t xml:space="preserve">Martin </t>
  </si>
  <si>
    <t>Kerr</t>
  </si>
  <si>
    <t>Walter &amp; Ruth</t>
  </si>
  <si>
    <t>Margaret Davidson</t>
  </si>
  <si>
    <t>Mary Catherine Davidson</t>
  </si>
  <si>
    <t>1mo12days</t>
  </si>
  <si>
    <t>buried somewhere at the head</t>
  </si>
  <si>
    <t>Robert Dean Davidson</t>
  </si>
  <si>
    <t xml:space="preserve">Ruth  </t>
  </si>
  <si>
    <t>Walter Leslie</t>
  </si>
  <si>
    <t>Koeferl</t>
  </si>
  <si>
    <t>Joseph &amp; Cecilia</t>
  </si>
  <si>
    <t>Baby (Twin)</t>
  </si>
  <si>
    <t>placed on north side of monument</t>
  </si>
  <si>
    <t xml:space="preserve">Koeferl   </t>
  </si>
  <si>
    <t>Lisa</t>
  </si>
  <si>
    <t>1924 or 1974</t>
  </si>
  <si>
    <t>Cecilia</t>
  </si>
  <si>
    <t>2/1974</t>
  </si>
  <si>
    <t>Gerhard &amp; Sophia</t>
  </si>
  <si>
    <t>Sophia</t>
  </si>
  <si>
    <t>Gerhard</t>
  </si>
  <si>
    <t>Lorett</t>
  </si>
  <si>
    <t>Gregory</t>
  </si>
  <si>
    <t>painted on monument, unclear he is buried</t>
  </si>
  <si>
    <t>5-8</t>
  </si>
  <si>
    <t>ST. MARTIN OF TOURS CEMETERY SIGN</t>
  </si>
  <si>
    <t>1A</t>
  </si>
  <si>
    <t>Albert, Sr. &amp; Othilia</t>
  </si>
  <si>
    <t>Albert, Jr</t>
  </si>
  <si>
    <t>9/1/1890</t>
  </si>
  <si>
    <t>information taken from cemeteries.org</t>
  </si>
  <si>
    <t>Leonard &amp; Margaret</t>
  </si>
  <si>
    <t xml:space="preserve">Margaret </t>
  </si>
  <si>
    <t>Blackowski</t>
  </si>
  <si>
    <t>Michael &amp; Josephine</t>
  </si>
  <si>
    <t>age on burial permit listed as 85-4-16</t>
  </si>
  <si>
    <t>Josephine</t>
  </si>
  <si>
    <t>Anna &amp; Mary Verhalen</t>
  </si>
  <si>
    <t>Mary Verhalen</t>
  </si>
  <si>
    <t>possibly available for sale</t>
  </si>
  <si>
    <t>Rademacher</t>
  </si>
  <si>
    <t>Young</t>
  </si>
  <si>
    <t>Samuel</t>
  </si>
  <si>
    <t>Hayes</t>
  </si>
  <si>
    <t>Frank Gadwood</t>
  </si>
  <si>
    <t>John Raymond</t>
  </si>
  <si>
    <t>Dorothy Helen</t>
  </si>
  <si>
    <t>Reick</t>
  </si>
  <si>
    <t>Eggert</t>
  </si>
  <si>
    <t>Charles Frank Sr</t>
  </si>
  <si>
    <t>Amanda Anne</t>
  </si>
  <si>
    <t>Charles Jr</t>
  </si>
  <si>
    <t>Jerome</t>
  </si>
  <si>
    <t>(Mark)</t>
  </si>
  <si>
    <t xml:space="preserve">Bohnert  </t>
  </si>
  <si>
    <t>Theresa Margaret Trick</t>
  </si>
  <si>
    <t>Elizabeth Goebl</t>
  </si>
  <si>
    <t>(Ruth O Connell's brother to go here)</t>
  </si>
  <si>
    <t>Jack O Connell</t>
  </si>
  <si>
    <t xml:space="preserve">Ruth </t>
  </si>
  <si>
    <t>Clement Joseph</t>
  </si>
  <si>
    <t>Mollenbeck</t>
  </si>
  <si>
    <t>Theresa Foellings</t>
  </si>
  <si>
    <t>Fred Foellings</t>
  </si>
  <si>
    <t>Frey</t>
  </si>
  <si>
    <t>Lucy</t>
  </si>
  <si>
    <t>.</t>
  </si>
  <si>
    <t>Theodora</t>
  </si>
  <si>
    <t>Theodora "Dora"</t>
  </si>
  <si>
    <t>Herman Sr</t>
  </si>
  <si>
    <t>Barbian</t>
  </si>
  <si>
    <t>Komos</t>
  </si>
  <si>
    <t>Frank Joseph</t>
  </si>
  <si>
    <t>Gaeth</t>
  </si>
  <si>
    <t xml:space="preserve">Rose  </t>
  </si>
  <si>
    <t>Klug</t>
  </si>
  <si>
    <t>Sharon Lee Helm</t>
  </si>
  <si>
    <t>Infant Male Helm</t>
  </si>
  <si>
    <t>Nelson</t>
  </si>
  <si>
    <t xml:space="preserve">Helen </t>
  </si>
  <si>
    <t>Adolf</t>
  </si>
  <si>
    <t>36x10</t>
  </si>
  <si>
    <t>Hochrack</t>
  </si>
  <si>
    <t xml:space="preserve">Albert  </t>
  </si>
  <si>
    <t>none</t>
  </si>
  <si>
    <t>Ted</t>
  </si>
  <si>
    <t>(Anthony)</t>
  </si>
  <si>
    <t>Archie Monument - 60x12</t>
  </si>
  <si>
    <t>Dorothy Ann</t>
  </si>
  <si>
    <t>Ernest Leetz</t>
  </si>
  <si>
    <t>023</t>
  </si>
  <si>
    <t>Josephine Leetz</t>
  </si>
  <si>
    <t xml:space="preserve">Frank </t>
  </si>
  <si>
    <t>Hernke</t>
  </si>
  <si>
    <t>(James cremation)</t>
  </si>
  <si>
    <t>(Gerald cremation)</t>
  </si>
  <si>
    <t>Liska</t>
  </si>
  <si>
    <t>Wenta - 24x8</t>
  </si>
  <si>
    <t>Michael, Stephen, John</t>
  </si>
  <si>
    <t xml:space="preserve">Baker </t>
  </si>
  <si>
    <t>Gerald Thomas</t>
  </si>
  <si>
    <t>Wenta - 48x12</t>
  </si>
  <si>
    <t>Margaret Jane</t>
  </si>
  <si>
    <t>Eubank</t>
  </si>
  <si>
    <t>Harold Clay</t>
  </si>
  <si>
    <t>Wenta - 28x16</t>
  </si>
  <si>
    <t>Robb</t>
  </si>
  <si>
    <t>Larry &amp; Roberta</t>
  </si>
  <si>
    <t>Margaret Stark</t>
  </si>
  <si>
    <t>Peter Stark</t>
  </si>
  <si>
    <t>Daniel &amp; Ardyce</t>
  </si>
  <si>
    <t>Ardyce Loraine</t>
  </si>
  <si>
    <t>Wenta - 30x10</t>
  </si>
  <si>
    <t>Kniewel</t>
  </si>
  <si>
    <t>Sylvia</t>
  </si>
  <si>
    <t>Le Duc</t>
  </si>
  <si>
    <t>Art &amp; Mary</t>
  </si>
  <si>
    <t>Jochem</t>
  </si>
  <si>
    <t xml:space="preserve">Casper  </t>
  </si>
  <si>
    <t>Joyce Griffin</t>
  </si>
  <si>
    <t>Arline</t>
  </si>
  <si>
    <t>Wayne</t>
  </si>
  <si>
    <t xml:space="preserve">Joseph   </t>
  </si>
  <si>
    <t>Lydia O Donnell</t>
  </si>
  <si>
    <t>Lloyd John O Donnell</t>
  </si>
  <si>
    <t>037</t>
  </si>
  <si>
    <t>Guy Griffin</t>
  </si>
  <si>
    <t>Erna</t>
  </si>
  <si>
    <t>Sterzinger</t>
  </si>
  <si>
    <t>Matthew &amp; Rona</t>
  </si>
  <si>
    <t>Scott Goodwin</t>
  </si>
  <si>
    <t>transferred to Donna Goodwin; Scott cremation - 6ft level</t>
  </si>
  <si>
    <t>PL Gehl Memorials - 44x22</t>
  </si>
  <si>
    <t>Verona</t>
  </si>
  <si>
    <t>Herda</t>
  </si>
  <si>
    <t>J F</t>
  </si>
  <si>
    <t xml:space="preserve">Ervin </t>
  </si>
  <si>
    <t>John Frank</t>
  </si>
  <si>
    <t xml:space="preserve">Herda </t>
  </si>
  <si>
    <t>Mabel</t>
  </si>
  <si>
    <t>Wolff</t>
  </si>
  <si>
    <t>Nick</t>
  </si>
  <si>
    <t>7/7/1887</t>
  </si>
  <si>
    <t>Wilhelmina "Minnie"</t>
  </si>
  <si>
    <t xml:space="preserve">Henry </t>
  </si>
  <si>
    <t>1934</t>
  </si>
  <si>
    <t>Hopf</t>
  </si>
  <si>
    <t>Olive</t>
  </si>
  <si>
    <t>Goldmann</t>
  </si>
  <si>
    <t xml:space="preserve">Anton   </t>
  </si>
  <si>
    <t>Russell Anton</t>
  </si>
  <si>
    <t xml:space="preserve">Gerhard  </t>
  </si>
  <si>
    <t>Loretta Mary</t>
  </si>
  <si>
    <t>Marie Ida</t>
  </si>
  <si>
    <t>Baby June Brehm</t>
  </si>
  <si>
    <t>infant buried between graves 4&amp;5</t>
  </si>
  <si>
    <t>Irene Catherine</t>
  </si>
  <si>
    <t>Robert Ryan Brehm</t>
  </si>
  <si>
    <t>2 days</t>
  </si>
  <si>
    <t>infant buried on top of Anton</t>
  </si>
  <si>
    <t>Decker</t>
  </si>
  <si>
    <t>Leon</t>
  </si>
  <si>
    <t>Richard Phillip Emmerick</t>
  </si>
  <si>
    <t>cremation - 2ft level - together in one urn</t>
  </si>
  <si>
    <t>Janet Lea Emmerich</t>
  </si>
  <si>
    <t>Riemer</t>
  </si>
  <si>
    <t>(Lawrence Jr)</t>
  </si>
  <si>
    <t>(Loreen Veum)</t>
  </si>
  <si>
    <t>Evelyn Janet</t>
  </si>
  <si>
    <t>Leon Arthur</t>
  </si>
  <si>
    <t>067</t>
  </si>
  <si>
    <t>Herman</t>
  </si>
  <si>
    <t xml:space="preserve">Herman  </t>
  </si>
  <si>
    <t>Keith Splude Sr</t>
  </si>
  <si>
    <t>Miller Monument - 60x20</t>
  </si>
  <si>
    <t>Marilyn Splude</t>
  </si>
  <si>
    <t>Benjamin</t>
  </si>
  <si>
    <t>Evelyn</t>
  </si>
  <si>
    <t>Donald Joseph Bergeron</t>
  </si>
  <si>
    <t>Kierzek</t>
  </si>
  <si>
    <t>found on old cemetery layout no other records found</t>
  </si>
  <si>
    <t>Martell</t>
  </si>
  <si>
    <t>Leo Joseph</t>
  </si>
  <si>
    <t>Krebs</t>
  </si>
  <si>
    <t xml:space="preserve">Adi  </t>
  </si>
  <si>
    <t>Larry &amp; Carmille</t>
  </si>
  <si>
    <t>Podevels Sr</t>
  </si>
  <si>
    <t>Winifred &amp; Mark</t>
  </si>
  <si>
    <t>0027</t>
  </si>
  <si>
    <t>Mark Allen Sr</t>
  </si>
  <si>
    <t>012</t>
  </si>
  <si>
    <t>Lorenz</t>
  </si>
  <si>
    <t>no information on record, taken from monument</t>
  </si>
  <si>
    <t>Cape</t>
  </si>
  <si>
    <t>Magarich</t>
  </si>
  <si>
    <t>Steve</t>
  </si>
  <si>
    <t>Blackowski (Black)</t>
  </si>
  <si>
    <t>Nemeth</t>
  </si>
  <si>
    <t>Anton Sr</t>
  </si>
  <si>
    <t>Anton Jr</t>
  </si>
  <si>
    <t>Schmitz</t>
  </si>
  <si>
    <t>Peter &amp; Anna</t>
  </si>
  <si>
    <t>Anna Margaret S</t>
  </si>
  <si>
    <t xml:space="preserve">Roben </t>
  </si>
  <si>
    <t>Antonia</t>
  </si>
  <si>
    <t>Kennth &amp; Ruth Ann</t>
  </si>
  <si>
    <t>per card only shows 2 lots purchased</t>
  </si>
  <si>
    <t>Mrs John</t>
  </si>
  <si>
    <t>Walburga</t>
  </si>
  <si>
    <t>Guckenberger</t>
  </si>
  <si>
    <t>Cora</t>
  </si>
  <si>
    <t>Milwaukee Memorials - 18x10</t>
  </si>
  <si>
    <t>Ioder</t>
  </si>
  <si>
    <t>Nick &amp; Jacqueline</t>
  </si>
  <si>
    <t>0077</t>
  </si>
  <si>
    <t>Gladys</t>
  </si>
  <si>
    <t>Louis William</t>
  </si>
  <si>
    <t>Louis</t>
  </si>
  <si>
    <t>8hrs</t>
  </si>
  <si>
    <t xml:space="preserve">Mancuso </t>
  </si>
  <si>
    <t>065</t>
  </si>
  <si>
    <t>Mariano</t>
  </si>
  <si>
    <t>Brehm</t>
  </si>
  <si>
    <t>Gordon &amp; Myrtle</t>
  </si>
  <si>
    <t>Infant Son</t>
  </si>
  <si>
    <t>1hr</t>
  </si>
  <si>
    <t>(Gordon)</t>
  </si>
  <si>
    <t>Russell</t>
  </si>
  <si>
    <t>Ritter</t>
  </si>
  <si>
    <t>Marilyn &amp; Rodney</t>
  </si>
  <si>
    <t>Wenta - 36x8</t>
  </si>
  <si>
    <t>Rodney Francis</t>
  </si>
  <si>
    <t>Themar</t>
  </si>
  <si>
    <t>Rose Marie &amp; James</t>
  </si>
  <si>
    <t>Gellings-Shaffer</t>
  </si>
  <si>
    <t>Diana</t>
  </si>
  <si>
    <t>Joseph Gary Gellings</t>
  </si>
  <si>
    <t>Bellart</t>
  </si>
  <si>
    <t>Betty</t>
  </si>
  <si>
    <t>Linus</t>
  </si>
  <si>
    <t>Radovich</t>
  </si>
  <si>
    <t>Steve &amp; Catherine</t>
  </si>
  <si>
    <t>Revolinski</t>
  </si>
  <si>
    <t>Richard &amp; Anne</t>
  </si>
  <si>
    <t>Anne Vera</t>
  </si>
  <si>
    <t>Lychwich</t>
  </si>
  <si>
    <t>William Wachal</t>
  </si>
  <si>
    <t>Margaret Peirina Wachal</t>
  </si>
  <si>
    <t>Kathleen Rickert</t>
  </si>
  <si>
    <t>086</t>
  </si>
  <si>
    <t>Gilardi</t>
  </si>
  <si>
    <t>Phyllis</t>
  </si>
  <si>
    <t>Harold</t>
  </si>
  <si>
    <t>Walz</t>
  </si>
  <si>
    <t>Beverly</t>
  </si>
  <si>
    <t>TREE</t>
  </si>
  <si>
    <t>Palmersheim</t>
  </si>
  <si>
    <t xml:space="preserve">William  </t>
  </si>
  <si>
    <t>John Habach</t>
  </si>
  <si>
    <t>Catherine "Katie" Habach</t>
  </si>
  <si>
    <t>Anna Kath</t>
  </si>
  <si>
    <t>Weithaus (Whitehouse)</t>
  </si>
  <si>
    <t>Wenzel</t>
  </si>
  <si>
    <t>Anna Bosch</t>
  </si>
  <si>
    <t>Anne</t>
  </si>
  <si>
    <t>Wenseslaus</t>
  </si>
  <si>
    <t>Joseph &amp; Clarence</t>
  </si>
  <si>
    <t>Grandma/Grandpa</t>
  </si>
  <si>
    <t>Elizabeth Vance</t>
  </si>
  <si>
    <t>Angeline</t>
  </si>
  <si>
    <t>Hendrina</t>
  </si>
  <si>
    <t>Ashford</t>
  </si>
  <si>
    <t xml:space="preserve">Ruby </t>
  </si>
  <si>
    <t>Ruby Marie</t>
  </si>
  <si>
    <t>buried in the wrong lot - was to be in 2A Lot 18</t>
  </si>
  <si>
    <t>Bosch</t>
  </si>
  <si>
    <t>Franciscan (Frank)</t>
  </si>
  <si>
    <t>4/18/1899</t>
  </si>
  <si>
    <t>2/5/1898</t>
  </si>
  <si>
    <t>Harriet</t>
  </si>
  <si>
    <t>Schaefer</t>
  </si>
  <si>
    <t>Esther Kurer</t>
  </si>
  <si>
    <t>Clarence Otto Kurer</t>
  </si>
  <si>
    <t>Kurer</t>
  </si>
  <si>
    <t>transferred 3/29/2019</t>
  </si>
  <si>
    <t>Johanes "John"</t>
  </si>
  <si>
    <t>Rohda</t>
  </si>
  <si>
    <t>Joyce M Rohda</t>
  </si>
  <si>
    <t>transferred from James Kurer to Howard Rohda 4/27/2020</t>
  </si>
  <si>
    <t>Ketterhagen - 30x12 - flush</t>
  </si>
  <si>
    <t>Bruens</t>
  </si>
  <si>
    <t>Mary "Marie"</t>
  </si>
  <si>
    <t>Hendrickson</t>
  </si>
  <si>
    <t>Archie Monument - 48x12</t>
  </si>
  <si>
    <t>Josephine Marie Leonard</t>
  </si>
  <si>
    <t>077</t>
  </si>
  <si>
    <t>cremation 2ft level w/vault</t>
  </si>
  <si>
    <t>Richard Michael</t>
  </si>
  <si>
    <t xml:space="preserve">Archie Monument - 24x14 </t>
  </si>
  <si>
    <t>(Earl)</t>
  </si>
  <si>
    <t>permission given for Earl to go in this lot</t>
  </si>
  <si>
    <t>Delphine</t>
  </si>
  <si>
    <t>Frances</t>
  </si>
  <si>
    <t>9/1924</t>
  </si>
  <si>
    <t>2/1935</t>
  </si>
  <si>
    <t xml:space="preserve">Alex </t>
  </si>
  <si>
    <t>Julia Holterman</t>
  </si>
  <si>
    <t>William Holterman</t>
  </si>
  <si>
    <t>Florence Metzger</t>
  </si>
  <si>
    <t>Loraine</t>
  </si>
  <si>
    <t>Joseph Doody</t>
  </si>
  <si>
    <t>Can't be used</t>
  </si>
  <si>
    <t>Elizabeth Schilz</t>
  </si>
  <si>
    <t>Joseph William Schilz</t>
  </si>
  <si>
    <t>Katie Doody</t>
  </si>
  <si>
    <t>Bernhard &amp; Ferdinand</t>
  </si>
  <si>
    <t>Bernhard</t>
  </si>
  <si>
    <t>Monument does not clearly indicate where Bernhard &amp; Dorothea are buried</t>
  </si>
  <si>
    <t>Dorothea "Dora"</t>
  </si>
  <si>
    <t>Single marker</t>
  </si>
  <si>
    <t>Bax</t>
  </si>
  <si>
    <t>Christian</t>
  </si>
  <si>
    <t>Monument not legible for exact placement</t>
  </si>
  <si>
    <t>George Reinhard</t>
  </si>
  <si>
    <t>Bertha</t>
  </si>
  <si>
    <t>Helena "Lena"</t>
  </si>
  <si>
    <t>Frank "Franz"</t>
  </si>
  <si>
    <t>9/10/1895</t>
  </si>
  <si>
    <t>9/12/1895</t>
  </si>
  <si>
    <t>Voellings</t>
  </si>
  <si>
    <t>Mary Schaefer</t>
  </si>
  <si>
    <t xml:space="preserve">Wilhelm </t>
  </si>
  <si>
    <t>Frederich</t>
  </si>
  <si>
    <t>Theresa Bosch</t>
  </si>
  <si>
    <t>8/25/1895</t>
  </si>
  <si>
    <t>4/29/1896</t>
  </si>
  <si>
    <t>1/8/1894</t>
  </si>
  <si>
    <t>Gratz</t>
  </si>
  <si>
    <t>Ledwina</t>
  </si>
  <si>
    <t>2 babies</t>
  </si>
  <si>
    <t>Lidwina</t>
  </si>
  <si>
    <t>Helen Anna</t>
  </si>
  <si>
    <t>Miller Monument - 24x12</t>
  </si>
  <si>
    <t>Al</t>
  </si>
  <si>
    <t>Mathilda Greismer</t>
  </si>
  <si>
    <t>Foellings</t>
  </si>
  <si>
    <t>Anton &amp; Joseph</t>
  </si>
  <si>
    <t>9/2006</t>
  </si>
  <si>
    <t>cremations together - 2ft level</t>
  </si>
  <si>
    <t>Wenta - 24x12 - flush</t>
  </si>
  <si>
    <t>Kathryn Makowski</t>
  </si>
  <si>
    <t>(Elizabeth Knenlein)</t>
  </si>
  <si>
    <t>Chester Siedlecki</t>
  </si>
  <si>
    <t>009</t>
  </si>
  <si>
    <t>appears Chester is in/overlaps into Sect 3A Lot 19 grave 4</t>
  </si>
  <si>
    <t>Helen Siedlecki</t>
  </si>
  <si>
    <t>033</t>
  </si>
  <si>
    <t>Helen may be in grave 5</t>
  </si>
  <si>
    <t>Ottilia Barbian</t>
  </si>
  <si>
    <t>Andrew Bosch</t>
  </si>
  <si>
    <t>Gladys Bosch</t>
  </si>
  <si>
    <t>Leora, Thomas &amp; James</t>
  </si>
  <si>
    <t>Eberhardy</t>
  </si>
  <si>
    <t>Scott</t>
  </si>
  <si>
    <t>Linda</t>
  </si>
  <si>
    <t xml:space="preserve">Leora  </t>
  </si>
  <si>
    <t>Leora Christina</t>
  </si>
  <si>
    <t>monument extends 6 inches over into graves 1&amp;2</t>
  </si>
  <si>
    <t>Leora</t>
  </si>
  <si>
    <t>May</t>
  </si>
  <si>
    <t>Charles &amp; Theresa</t>
  </si>
  <si>
    <t>Dr Charles</t>
  </si>
  <si>
    <t>Fred &amp; Rose</t>
  </si>
  <si>
    <t>Fred</t>
  </si>
  <si>
    <t>Louchbaum</t>
  </si>
  <si>
    <t>Wargin</t>
  </si>
  <si>
    <t>Quentin &amp; Vivian</t>
  </si>
  <si>
    <t>Vivian Therese</t>
  </si>
  <si>
    <t>Milwaukee Memorials - 40x12</t>
  </si>
  <si>
    <t>Quentin</t>
  </si>
  <si>
    <t>Davis</t>
  </si>
  <si>
    <t>Claire</t>
  </si>
  <si>
    <t>Fonslow</t>
  </si>
  <si>
    <t>John &amp; Marie</t>
  </si>
  <si>
    <t>Hapke</t>
  </si>
  <si>
    <t>Harry &amp; Viola</t>
  </si>
  <si>
    <t>Viola</t>
  </si>
  <si>
    <t>Marion Braund</t>
  </si>
  <si>
    <t>cremation on side of headstone</t>
  </si>
  <si>
    <t>Harry</t>
  </si>
  <si>
    <t>Carol &amp; Harriet</t>
  </si>
  <si>
    <t>Carol</t>
  </si>
  <si>
    <t>Tafelski</t>
  </si>
  <si>
    <t>38x10</t>
  </si>
  <si>
    <t>Mary Agatha</t>
  </si>
  <si>
    <t>Janell Ann Jirik</t>
  </si>
  <si>
    <t>Dotzler</t>
  </si>
  <si>
    <t>Oliver &amp; Helen</t>
  </si>
  <si>
    <t>Helen Rose</t>
  </si>
  <si>
    <t>Wenta - 42x16</t>
  </si>
  <si>
    <t>Oliver</t>
  </si>
  <si>
    <t>Rozdzialowski</t>
  </si>
  <si>
    <t>Amanda</t>
  </si>
  <si>
    <t>Schoetz</t>
  </si>
  <si>
    <t>David John</t>
  </si>
  <si>
    <t>075</t>
  </si>
  <si>
    <t>Lorbeck</t>
  </si>
  <si>
    <t>Holly</t>
  </si>
  <si>
    <t>Maryann</t>
  </si>
  <si>
    <t>Blaise Henry</t>
  </si>
  <si>
    <t>Kungunde</t>
  </si>
  <si>
    <t>9/25/1937</t>
  </si>
  <si>
    <t>Johann</t>
  </si>
  <si>
    <t>Marcel</t>
  </si>
  <si>
    <t>Anna Marie</t>
  </si>
  <si>
    <t>041</t>
  </si>
  <si>
    <t>Cyril</t>
  </si>
  <si>
    <t>Marie Theresa</t>
  </si>
  <si>
    <t>Mary Catherine Frey</t>
  </si>
  <si>
    <t>Helen Frey</t>
  </si>
  <si>
    <t>Michels</t>
  </si>
  <si>
    <t>Joseph Blommel</t>
  </si>
  <si>
    <t>Helen Blommel</t>
  </si>
  <si>
    <t>Loretta</t>
  </si>
  <si>
    <t>Clara Derksen</t>
  </si>
  <si>
    <t>12/31/1965</t>
  </si>
  <si>
    <t>1/4/1966</t>
  </si>
  <si>
    <t>Catherine Meyer</t>
  </si>
  <si>
    <t>8/7/1907</t>
  </si>
  <si>
    <t>Jacob and Catherine are only listed on monument</t>
  </si>
  <si>
    <t>2/24/1930</t>
  </si>
  <si>
    <t>Art &amp; Herman Walberts</t>
  </si>
  <si>
    <t>Isabelle Gildea</t>
  </si>
  <si>
    <t>Mary Gildea</t>
  </si>
  <si>
    <t>Lillie Schmitz</t>
  </si>
  <si>
    <t>Margaretha Walberts</t>
  </si>
  <si>
    <t>Jacob "Jake"</t>
  </si>
  <si>
    <t>Florence Catherine</t>
  </si>
  <si>
    <t>5/21/1997</t>
  </si>
  <si>
    <t>5/24/1997</t>
  </si>
  <si>
    <t>Florence Josephine</t>
  </si>
  <si>
    <t>Frank III</t>
  </si>
  <si>
    <t>Matthias</t>
  </si>
  <si>
    <t>possible lot returned to cemetery &amp; available for sale</t>
  </si>
  <si>
    <t>Dorothy &amp; Joseph</t>
  </si>
  <si>
    <t>Johanna Schilz</t>
  </si>
  <si>
    <t>36x12</t>
  </si>
  <si>
    <t>Nickolous Schilz</t>
  </si>
  <si>
    <t>Joseph William</t>
  </si>
  <si>
    <t>Mary Ottmann</t>
  </si>
  <si>
    <t>Peter Ottmann</t>
  </si>
  <si>
    <t>Roger Ottmann</t>
  </si>
  <si>
    <t xml:space="preserve">Mathilda   </t>
  </si>
  <si>
    <t>Wilhelmina Sanders</t>
  </si>
  <si>
    <t>Johann Sanders</t>
  </si>
  <si>
    <t>Adam</t>
  </si>
  <si>
    <t>Conn Nelesen</t>
  </si>
  <si>
    <t>Mary Nelesen</t>
  </si>
  <si>
    <t>Joseph Kurtz</t>
  </si>
  <si>
    <t>Margaret Kurtz</t>
  </si>
  <si>
    <t>9/6/1950</t>
  </si>
  <si>
    <t>9/8/1950</t>
  </si>
  <si>
    <t>Adam F</t>
  </si>
  <si>
    <t>William Simon Louchbaum</t>
  </si>
  <si>
    <t>Fuhr</t>
  </si>
  <si>
    <t>Mary Ann Schmidt</t>
  </si>
  <si>
    <t>Jacob Schmidt</t>
  </si>
  <si>
    <t>John &amp; Lucille</t>
  </si>
  <si>
    <t xml:space="preserve">Gilbert    </t>
  </si>
  <si>
    <t>Gertrude Emma</t>
  </si>
  <si>
    <t>013</t>
  </si>
  <si>
    <t>Gilbert</t>
  </si>
  <si>
    <t>Krause</t>
  </si>
  <si>
    <t>2016</t>
  </si>
  <si>
    <t>Eckstein</t>
  </si>
  <si>
    <t>Stanley Czarnecki</t>
  </si>
  <si>
    <t>Topp Sr</t>
  </si>
  <si>
    <t>William Joseph Sr</t>
  </si>
  <si>
    <t>Helen Magdalene Timbl</t>
  </si>
  <si>
    <t>Mrs Fred</t>
  </si>
  <si>
    <t>Ferdinand</t>
  </si>
  <si>
    <t>Alex</t>
  </si>
  <si>
    <t>Cyril David Godsell</t>
  </si>
  <si>
    <t>Mary Godsell</t>
  </si>
  <si>
    <t>Donald buried on top of Mary, children of Irene &amp; Mike Godsell</t>
  </si>
  <si>
    <t>Donald Godsell</t>
  </si>
  <si>
    <t>Dallinger</t>
  </si>
  <si>
    <t xml:space="preserve">Matt </t>
  </si>
  <si>
    <t>Math</t>
  </si>
  <si>
    <t>burial permit - no location noted, only Dallinger in cemetery</t>
  </si>
  <si>
    <t>Matt</t>
  </si>
  <si>
    <t>Walter Deja</t>
  </si>
  <si>
    <t>Raymond Schilz</t>
  </si>
  <si>
    <t>Rexin</t>
  </si>
  <si>
    <t>Frank J</t>
  </si>
  <si>
    <t xml:space="preserve">Clara  </t>
  </si>
  <si>
    <t>August Paul</t>
  </si>
  <si>
    <t>burial permit - no location noted, only Rexin in cemetery</t>
  </si>
  <si>
    <t>Frank A</t>
  </si>
  <si>
    <t>burial permit - no location noted, not sure if this for either Frank in graves 1 or 7</t>
  </si>
  <si>
    <t>burial permit - no location notes, only Rexin in cemetery</t>
  </si>
  <si>
    <t>Paulina</t>
  </si>
  <si>
    <t>Walman</t>
  </si>
  <si>
    <t xml:space="preserve">Walter   </t>
  </si>
  <si>
    <t>Walter Anthony</t>
  </si>
  <si>
    <t>Dillman</t>
  </si>
  <si>
    <t>Starck</t>
  </si>
  <si>
    <t xml:space="preserve">Raymond   </t>
  </si>
  <si>
    <t>Marian Talaska</t>
  </si>
  <si>
    <t>cremation, name on stone, no burial date recorded</t>
  </si>
  <si>
    <t>Millonig</t>
  </si>
  <si>
    <t xml:space="preserve">Mary Catherine   </t>
  </si>
  <si>
    <t>Lawrence &amp; Henry</t>
  </si>
  <si>
    <t>Sophie Eva</t>
  </si>
  <si>
    <t>Clara Jean</t>
  </si>
  <si>
    <t>Clyde</t>
  </si>
  <si>
    <t>Ketterhagen Memorials - 48x12</t>
  </si>
  <si>
    <t>Cliff</t>
  </si>
  <si>
    <t>transferred from Casper &amp; Colette Schweitzer's estate to Cliff</t>
  </si>
  <si>
    <t>Carl &amp; Charlene</t>
  </si>
  <si>
    <t>Carl George</t>
  </si>
  <si>
    <t>Charles &amp; Judith</t>
  </si>
  <si>
    <t>Judith Kay</t>
  </si>
  <si>
    <t>Map notes lot is short because Hurley in Lot 17 extends in about 1 ft</t>
  </si>
  <si>
    <t>Earl</t>
  </si>
  <si>
    <t>Charles Thomas</t>
  </si>
  <si>
    <t>Lelah</t>
  </si>
  <si>
    <t>Estella Anna</t>
  </si>
  <si>
    <t>Harold Layton</t>
  </si>
  <si>
    <t>Mrs. E.</t>
  </si>
  <si>
    <t>John Anthony Draskovich</t>
  </si>
  <si>
    <t>Sturomski</t>
  </si>
  <si>
    <t xml:space="preserve">cremation   </t>
  </si>
  <si>
    <t>LeSage</t>
  </si>
  <si>
    <t>Genevieve Patricia</t>
  </si>
  <si>
    <t>Alfred Hillary</t>
  </si>
  <si>
    <t>036</t>
  </si>
  <si>
    <t>Casper &amp; Ethel</t>
  </si>
  <si>
    <t>Casper Paul</t>
  </si>
  <si>
    <t>Ethel Ella</t>
  </si>
  <si>
    <t>1/20/2003</t>
  </si>
  <si>
    <t>1/24/2003</t>
  </si>
  <si>
    <t>Robert &amp; Kathryn</t>
  </si>
  <si>
    <t>Kathryn Mary</t>
  </si>
  <si>
    <t>Wenta - 36x10 - Robert &amp; Kathryn; Wenta - 20x10 - Raymond</t>
  </si>
  <si>
    <t>Robert John</t>
  </si>
  <si>
    <t>Eugene &amp; Margaret</t>
  </si>
  <si>
    <t>Eugene Henry</t>
  </si>
  <si>
    <t xml:space="preserve">Margaret    </t>
  </si>
  <si>
    <t>Pluta</t>
  </si>
  <si>
    <t>Papp</t>
  </si>
  <si>
    <t>Falk</t>
  </si>
  <si>
    <t>Joseph &amp; Jake</t>
  </si>
  <si>
    <t>Edwin</t>
  </si>
  <si>
    <t>Hilary</t>
  </si>
  <si>
    <t xml:space="preserve">Hilary  </t>
  </si>
  <si>
    <t>Rosella</t>
  </si>
  <si>
    <t>7/11/1969</t>
  </si>
  <si>
    <t>7/14/1969</t>
  </si>
  <si>
    <t>2mos</t>
  </si>
  <si>
    <t>(Susan &amp; Thomas Schulte)</t>
  </si>
  <si>
    <t>Petronella</t>
  </si>
  <si>
    <t>(Ellen &amp; Anthony Zarcone)</t>
  </si>
  <si>
    <t>Edwin Peter</t>
  </si>
  <si>
    <t>12/13/1956</t>
  </si>
  <si>
    <t>12/15/1956</t>
  </si>
  <si>
    <t>4/23/1959</t>
  </si>
  <si>
    <t>4/17/1959</t>
  </si>
  <si>
    <t>Fuss</t>
  </si>
  <si>
    <t>possible cremation of James Sturomski from 4A Lot 18 in this lot</t>
  </si>
  <si>
    <t>Ethel Fritz</t>
  </si>
  <si>
    <t>information taken from parish death register, card notes no relatives</t>
  </si>
  <si>
    <t>Putchinski</t>
  </si>
  <si>
    <t>079</t>
  </si>
  <si>
    <t>Archie Monuments - 36x10</t>
  </si>
  <si>
    <t>Lawrence Blattner</t>
  </si>
  <si>
    <t>5</t>
  </si>
  <si>
    <t>Blattner</t>
  </si>
  <si>
    <t>Dorothea</t>
  </si>
  <si>
    <t>Katherine &amp; Ralph Hamml</t>
  </si>
  <si>
    <t>Katherine Graf</t>
  </si>
  <si>
    <t>Ralph Hamml</t>
  </si>
  <si>
    <t>Mary Hamml</t>
  </si>
  <si>
    <t>Kate Acker</t>
  </si>
  <si>
    <t>John Acker</t>
  </si>
  <si>
    <t>William Graf</t>
  </si>
  <si>
    <t>9/8/1940</t>
  </si>
  <si>
    <t>9/9/1940</t>
  </si>
  <si>
    <t>Nathan</t>
  </si>
  <si>
    <t>Colette</t>
  </si>
  <si>
    <t>Angela</t>
  </si>
  <si>
    <t>11/9/1941</t>
  </si>
  <si>
    <t>11/10/1941</t>
  </si>
  <si>
    <t>3/6/1947</t>
  </si>
  <si>
    <t>3/10/1947</t>
  </si>
  <si>
    <t>Roman</t>
  </si>
  <si>
    <t>Roman Mathias</t>
  </si>
  <si>
    <t>Theodore &amp; Lawrence</t>
  </si>
  <si>
    <t>Lawrence Joseph</t>
  </si>
  <si>
    <t>not on monument</t>
  </si>
  <si>
    <t>Koenen</t>
  </si>
  <si>
    <t>7/6/1955</t>
  </si>
  <si>
    <t>Wilhelmia</t>
  </si>
  <si>
    <t>Joseph &amp; William</t>
  </si>
  <si>
    <t>Leonard Benning</t>
  </si>
  <si>
    <t>John, Catherine &amp; Ray</t>
  </si>
  <si>
    <t>Raymond John</t>
  </si>
  <si>
    <t>Violet Marie</t>
  </si>
  <si>
    <t>Frieda</t>
  </si>
  <si>
    <t>Bernard Lawrence</t>
  </si>
  <si>
    <t>9/3/1916</t>
  </si>
  <si>
    <t xml:space="preserve">Leonard  </t>
  </si>
  <si>
    <t>Kaiser</t>
  </si>
  <si>
    <t>Karl</t>
  </si>
  <si>
    <t>Carl</t>
  </si>
  <si>
    <t>Sophie Jasinski</t>
  </si>
  <si>
    <t>Bauer</t>
  </si>
  <si>
    <t xml:space="preserve">Anton </t>
  </si>
  <si>
    <t>Mrs Ferdinand</t>
  </si>
  <si>
    <t>Paul Curzan</t>
  </si>
  <si>
    <t>Margaret Curzan</t>
  </si>
  <si>
    <t>John Verhalen</t>
  </si>
  <si>
    <t>Maria Verhalen</t>
  </si>
  <si>
    <t>Wilma</t>
  </si>
  <si>
    <t>2/28/1970</t>
  </si>
  <si>
    <t>Wolfgram</t>
  </si>
  <si>
    <t>12/15/2017</t>
  </si>
  <si>
    <t>7/27/2019</t>
  </si>
  <si>
    <t>Ketterhagen - 36x10</t>
  </si>
  <si>
    <t>Jacob Jr</t>
  </si>
  <si>
    <t>Leona Ann</t>
  </si>
  <si>
    <t>Milwaukee Memorials - 16x8</t>
  </si>
  <si>
    <t>Mathison</t>
  </si>
  <si>
    <t>Richard &amp; Kathleen</t>
  </si>
  <si>
    <t>Milwaukee Memorials - 36x14</t>
  </si>
  <si>
    <t>Jacob, Sr</t>
  </si>
  <si>
    <t>Selma Tobianski</t>
  </si>
  <si>
    <t>Michael Tobianski</t>
  </si>
  <si>
    <t>Michaelina</t>
  </si>
  <si>
    <t>Sam</t>
  </si>
  <si>
    <t>Peter &amp; Anthony Koelsch</t>
  </si>
  <si>
    <t xml:space="preserve">Louise </t>
  </si>
  <si>
    <t>Mary Koelsch</t>
  </si>
  <si>
    <t>Anthony Koelsch</t>
  </si>
  <si>
    <t>(Mrs. Leo Schaefer)</t>
  </si>
  <si>
    <t>(Leo Schaefer)</t>
  </si>
  <si>
    <t>(Agnes Frey)</t>
  </si>
  <si>
    <t>(Jerome Frey)</t>
  </si>
  <si>
    <t>Zophy</t>
  </si>
  <si>
    <t>Clarence &amp; Peter</t>
  </si>
  <si>
    <t>Louisa</t>
  </si>
  <si>
    <t>Mathias</t>
  </si>
  <si>
    <t>Helen "Lena"</t>
  </si>
  <si>
    <t>Rosalia</t>
  </si>
  <si>
    <t>5A</t>
  </si>
  <si>
    <t>Wojciechowski</t>
  </si>
  <si>
    <t>Joseph Nicholas</t>
  </si>
  <si>
    <t>Virginia Elizabeth</t>
  </si>
  <si>
    <t>Kranz</t>
  </si>
  <si>
    <t>Fred &amp; Cecilia</t>
  </si>
  <si>
    <t>Cecilia Isabella</t>
  </si>
  <si>
    <t>1/17/185</t>
  </si>
  <si>
    <t>Katzfey</t>
  </si>
  <si>
    <t>Peter &amp; Frances</t>
  </si>
  <si>
    <t>Schmeling</t>
  </si>
  <si>
    <t>George &amp; Myrtle</t>
  </si>
  <si>
    <t>Myrtle Ida</t>
  </si>
  <si>
    <t>Stache</t>
  </si>
  <si>
    <t>Jerome &amp; Isabelle</t>
  </si>
  <si>
    <t>Isabelle Frances</t>
  </si>
  <si>
    <t>Jerome Goldie</t>
  </si>
  <si>
    <t>Dostal</t>
  </si>
  <si>
    <t>Evelyn &amp; Steven</t>
  </si>
  <si>
    <t>Evelyn Louise</t>
  </si>
  <si>
    <t>Cochenet</t>
  </si>
  <si>
    <t>Joan</t>
  </si>
  <si>
    <t>Joan Patricia</t>
  </si>
  <si>
    <t>10/1/12021</t>
  </si>
  <si>
    <t>Milwaukee Memorials - 24x12 flat</t>
  </si>
  <si>
    <t>Cumming</t>
  </si>
  <si>
    <t>Glendora</t>
  </si>
  <si>
    <t>Walter Michael</t>
  </si>
  <si>
    <t xml:space="preserve">Lauretta </t>
  </si>
  <si>
    <t>Lauretta Mary</t>
  </si>
  <si>
    <t>Puffer</t>
  </si>
  <si>
    <t>Earl Matthew Granrath</t>
  </si>
  <si>
    <t>Luella Granrath</t>
  </si>
  <si>
    <t>8/21/2003</t>
  </si>
  <si>
    <t>8/26/2003</t>
  </si>
  <si>
    <t>(Richard)</t>
  </si>
  <si>
    <t>Alfred &amp; Alice</t>
  </si>
  <si>
    <t>Alice Gertrude Mattes</t>
  </si>
  <si>
    <t>Miller Monument - 30x10</t>
  </si>
  <si>
    <t xml:space="preserve">Ida </t>
  </si>
  <si>
    <t>Ray &amp; Helen</t>
  </si>
  <si>
    <t>081</t>
  </si>
  <si>
    <t>Helen Elizabeth</t>
  </si>
  <si>
    <t>Datka</t>
  </si>
  <si>
    <t xml:space="preserve">Robert </t>
  </si>
  <si>
    <t>11/7/1975</t>
  </si>
  <si>
    <t>11/10/1975</t>
  </si>
  <si>
    <t>George Jr</t>
  </si>
  <si>
    <t>Matuszewski</t>
  </si>
  <si>
    <t>Zdanowski</t>
  </si>
  <si>
    <t xml:space="preserve">Adeline  </t>
  </si>
  <si>
    <t>Seifert</t>
  </si>
  <si>
    <t xml:space="preserve">Margaret  </t>
  </si>
  <si>
    <t>no monument</t>
  </si>
  <si>
    <t>Schreihans</t>
  </si>
  <si>
    <t>Arndt Schoenbrodt</t>
  </si>
  <si>
    <t>Anna Schoenbrodt</t>
  </si>
  <si>
    <t>Miller</t>
  </si>
  <si>
    <t xml:space="preserve">Caroline  </t>
  </si>
  <si>
    <t>Caroline Elizabeth</t>
  </si>
  <si>
    <t>Florence Hart</t>
  </si>
  <si>
    <t>James Sheldon</t>
  </si>
  <si>
    <t>Military Marker - 24x12</t>
  </si>
  <si>
    <t>Frederick Allen</t>
  </si>
  <si>
    <t>(Johanna)</t>
  </si>
  <si>
    <t>Helen Datka</t>
  </si>
  <si>
    <t>Myron Michael Datka</t>
  </si>
  <si>
    <t>Matt Jr</t>
  </si>
  <si>
    <t>1/17/1962</t>
  </si>
  <si>
    <t>1/20/1962</t>
  </si>
  <si>
    <t>Wenta Monument - 24x12</t>
  </si>
  <si>
    <t>Gertrude &amp; Linus</t>
  </si>
  <si>
    <t>cremations</t>
  </si>
  <si>
    <t>Margaret Ann</t>
  </si>
  <si>
    <t>24x12</t>
  </si>
  <si>
    <t>Matt Sr</t>
  </si>
  <si>
    <t>Helen Catherine Lynch</t>
  </si>
  <si>
    <t>Inicis</t>
  </si>
  <si>
    <t>Sereno &amp; Helen</t>
  </si>
  <si>
    <t>Sereno</t>
  </si>
  <si>
    <t>Griesemer</t>
  </si>
  <si>
    <t>Tillie</t>
  </si>
  <si>
    <t>Frances Jochem</t>
  </si>
  <si>
    <t>Frank Jochem</t>
  </si>
  <si>
    <t>Mrs. Nick</t>
  </si>
  <si>
    <t>Bauschek</t>
  </si>
  <si>
    <t>Edwin &amp; Ruby</t>
  </si>
  <si>
    <t>Grobschmidt</t>
  </si>
  <si>
    <t>Ruby Rose</t>
  </si>
  <si>
    <t xml:space="preserve">Milwaukee Memorials - 36x10 - </t>
  </si>
  <si>
    <t xml:space="preserve">Grobschmidt </t>
  </si>
  <si>
    <t>Eleanor Wilson</t>
  </si>
  <si>
    <t>John (father)</t>
  </si>
  <si>
    <t>John (son)</t>
  </si>
  <si>
    <t>Eleanor</t>
  </si>
  <si>
    <t>Marion Maerzke</t>
  </si>
  <si>
    <t>Clarence Maerzke</t>
  </si>
  <si>
    <t>11/3/1980</t>
  </si>
  <si>
    <t>11/5/1980</t>
  </si>
  <si>
    <t>Arthur John Verhalen</t>
  </si>
  <si>
    <t>9/15/1990</t>
  </si>
  <si>
    <t>9/19/1990</t>
  </si>
  <si>
    <t xml:space="preserve">Dora </t>
  </si>
  <si>
    <t>John George</t>
  </si>
  <si>
    <t>Elizabeth Herda</t>
  </si>
  <si>
    <t xml:space="preserve">Gerhard </t>
  </si>
  <si>
    <t>6/11/1924</t>
  </si>
  <si>
    <t>Flintrop</t>
  </si>
  <si>
    <t>Van Remmen</t>
  </si>
  <si>
    <t>Gerhard &amp; William</t>
  </si>
  <si>
    <t>Ruth Braun</t>
  </si>
  <si>
    <t>Bealau</t>
  </si>
  <si>
    <t>Mrs Joe</t>
  </si>
  <si>
    <t>Meta</t>
  </si>
  <si>
    <t>Rita</t>
  </si>
  <si>
    <t>John Stephen Kehoe</t>
  </si>
  <si>
    <t>Infant Son Thomas</t>
  </si>
  <si>
    <t>baby's name provided by sister Mary Kuenzi</t>
  </si>
  <si>
    <t>Leon "Lee" David Sauer</t>
  </si>
  <si>
    <t>Kathryn Martha Sauer</t>
  </si>
  <si>
    <t>8/25/1951</t>
  </si>
  <si>
    <t>8/28/1951</t>
  </si>
  <si>
    <t>2/26/1953</t>
  </si>
  <si>
    <t>2/28/1953</t>
  </si>
  <si>
    <t>Guddie</t>
  </si>
  <si>
    <t>Alice Mary</t>
  </si>
  <si>
    <t>(Christine Sorenson)</t>
  </si>
  <si>
    <t xml:space="preserve">Guddie </t>
  </si>
  <si>
    <t>(Robb Guddie)</t>
  </si>
  <si>
    <t>Dreyfus</t>
  </si>
  <si>
    <t>Anna Drecher</t>
  </si>
  <si>
    <t>Mose</t>
  </si>
  <si>
    <t>10/16/1929</t>
  </si>
  <si>
    <t xml:space="preserve">Lawrence </t>
  </si>
  <si>
    <t>11/21/1987</t>
  </si>
  <si>
    <t>11/24/1987</t>
  </si>
  <si>
    <t>Frances Susan</t>
  </si>
  <si>
    <t>Leo</t>
  </si>
  <si>
    <t>Pufahl</t>
  </si>
  <si>
    <t>Mrs. Michael</t>
  </si>
  <si>
    <t>Family of Anthony</t>
  </si>
  <si>
    <t>Anna Quinby</t>
  </si>
  <si>
    <t>25 or 26</t>
  </si>
  <si>
    <t>John Sr &amp; Jr</t>
  </si>
  <si>
    <t>Sorseck</t>
  </si>
  <si>
    <t>Loretta Marie</t>
  </si>
  <si>
    <t>049</t>
  </si>
  <si>
    <t>Bernice</t>
  </si>
  <si>
    <t>Peter &amp; George</t>
  </si>
  <si>
    <t>Charles Greatlinger</t>
  </si>
  <si>
    <t>(Robert &amp; Theresa Steger)</t>
  </si>
  <si>
    <t>Schliz</t>
  </si>
  <si>
    <t xml:space="preserve">Elsie "Elizabeth" </t>
  </si>
  <si>
    <t>2/28/1966</t>
  </si>
  <si>
    <t>3/3/1966</t>
  </si>
  <si>
    <t>12/30/1974</t>
  </si>
  <si>
    <t>1/4/1975</t>
  </si>
  <si>
    <t>John &amp; Mr/Mrs Roy</t>
  </si>
  <si>
    <t>Pearl Ethel</t>
  </si>
  <si>
    <t>12/25/1994</t>
  </si>
  <si>
    <t>12/30/1994</t>
  </si>
  <si>
    <t xml:space="preserve">Bensene  </t>
  </si>
  <si>
    <t xml:space="preserve">Bensene </t>
  </si>
  <si>
    <t>Hannah Agnes</t>
  </si>
  <si>
    <t>Anton, Math &amp; Sisters</t>
  </si>
  <si>
    <t>12/13/1955</t>
  </si>
  <si>
    <t>12/16/1955</t>
  </si>
  <si>
    <t>5/25/1944</t>
  </si>
  <si>
    <t>5/29/1944</t>
  </si>
  <si>
    <t>Joel &amp; Kay</t>
  </si>
  <si>
    <t>Joel</t>
  </si>
  <si>
    <t>Kathleen Ellen</t>
  </si>
  <si>
    <t>6A</t>
  </si>
  <si>
    <t>Wamser</t>
  </si>
  <si>
    <t xml:space="preserve">Marie  </t>
  </si>
  <si>
    <t>William Paul</t>
  </si>
  <si>
    <t>William Anton</t>
  </si>
  <si>
    <t>permission by Leone for daughter Betty Gehl and family to have cremated remains buried with them 10/16/1981</t>
  </si>
  <si>
    <t>Leone Emily</t>
  </si>
  <si>
    <t>Ibarra</t>
  </si>
  <si>
    <t>Oscar</t>
  </si>
  <si>
    <t>Cesar</t>
  </si>
  <si>
    <t>Clark</t>
  </si>
  <si>
    <t>Stotzer Granite Corp - 30x12; Military Marker at foot</t>
  </si>
  <si>
    <t>Isabel</t>
  </si>
  <si>
    <t>Kleiner</t>
  </si>
  <si>
    <t>Mary Elizabeth Lyons</t>
  </si>
  <si>
    <t>Marion Haas</t>
  </si>
  <si>
    <t>10/15/1994</t>
  </si>
  <si>
    <t>McCosker</t>
  </si>
  <si>
    <t>Mae Bertha</t>
  </si>
  <si>
    <t>Grant</t>
  </si>
  <si>
    <t xml:space="preserve">Nicholas </t>
  </si>
  <si>
    <t>Nicholas Peter</t>
  </si>
  <si>
    <t>1969</t>
  </si>
  <si>
    <t xml:space="preserve">Nicholas  </t>
  </si>
  <si>
    <t>051</t>
  </si>
  <si>
    <t>Kowalski</t>
  </si>
  <si>
    <t>Walter &amp; Charlotte</t>
  </si>
  <si>
    <t>Francis Frank</t>
  </si>
  <si>
    <t xml:space="preserve">Beatrice  </t>
  </si>
  <si>
    <t>090</t>
  </si>
  <si>
    <t>Ralph &amp; Margaret</t>
  </si>
  <si>
    <t>Margaret Metilda</t>
  </si>
  <si>
    <t>Ketterhagen - 30x10</t>
  </si>
  <si>
    <t>6/8/2000</t>
  </si>
  <si>
    <t>6/13/2000</t>
  </si>
  <si>
    <t>019</t>
  </si>
  <si>
    <t>Ruth</t>
  </si>
  <si>
    <t>3</t>
  </si>
  <si>
    <t>4</t>
  </si>
  <si>
    <t>Hudy</t>
  </si>
  <si>
    <t>Anna Theresa</t>
  </si>
  <si>
    <t>5/20/1992</t>
  </si>
  <si>
    <t>5/23/1992</t>
  </si>
  <si>
    <t>8/29/1975</t>
  </si>
  <si>
    <t>9/2/1975</t>
  </si>
  <si>
    <t xml:space="preserve">Bernard  </t>
  </si>
  <si>
    <t>Buchan</t>
  </si>
  <si>
    <t>Amy</t>
  </si>
  <si>
    <t>Norman</t>
  </si>
  <si>
    <t>C Irene</t>
  </si>
  <si>
    <t>Hoffmann</t>
  </si>
  <si>
    <t xml:space="preserve">Blanche  </t>
  </si>
  <si>
    <t>Julian Peter</t>
  </si>
  <si>
    <t>Blanche Ida</t>
  </si>
  <si>
    <t>Gregory &amp; Mary</t>
  </si>
  <si>
    <t>Mary Belle</t>
  </si>
  <si>
    <t>095</t>
  </si>
  <si>
    <t>Rebernick</t>
  </si>
  <si>
    <t>Dolores &amp; Kenneth</t>
  </si>
  <si>
    <t>David Paul</t>
  </si>
  <si>
    <t>7/14/2003</t>
  </si>
  <si>
    <t>7/19/2003</t>
  </si>
  <si>
    <t>Kenneth Floyd</t>
  </si>
  <si>
    <t>7/12/2006</t>
  </si>
  <si>
    <t>7/18/2006</t>
  </si>
  <si>
    <t>Dolores Elizabeth</t>
  </si>
  <si>
    <t>Smiley</t>
  </si>
  <si>
    <t>Leslie</t>
  </si>
  <si>
    <t>Hasler</t>
  </si>
  <si>
    <t>Bernice Magdalene</t>
  </si>
  <si>
    <t>Donald</t>
  </si>
  <si>
    <t>Barbara Jean Steele</t>
  </si>
  <si>
    <t>4/20/1996</t>
  </si>
  <si>
    <t>4/25/1996</t>
  </si>
  <si>
    <t>Geraldine Loretta Malboeuf</t>
  </si>
  <si>
    <t xml:space="preserve">cremation </t>
  </si>
  <si>
    <t xml:space="preserve">Charles   </t>
  </si>
  <si>
    <t>Ronald Charles</t>
  </si>
  <si>
    <t>Mathias Jr</t>
  </si>
  <si>
    <t>Marcella Mary</t>
  </si>
  <si>
    <t>1/10/1981</t>
  </si>
  <si>
    <t>1/13/1981</t>
  </si>
  <si>
    <t>Mathias Sr</t>
  </si>
  <si>
    <t>may be an infant, name listed on north end</t>
  </si>
  <si>
    <t>Genevieve</t>
  </si>
  <si>
    <t>may be an infant, name listed on south end</t>
  </si>
  <si>
    <t>Barth</t>
  </si>
  <si>
    <t>card states lot not usable due to monument placement extending West over center line; 8/2021-unused graves donated back to cemetery, will not be used by last surviving family member</t>
  </si>
  <si>
    <t>rights to lot given to Rose Schaefer and family; 8/2021-unused graves donated back to cemetery, will not be used by last surviving family member</t>
  </si>
  <si>
    <t>Rose Susan Schaefer</t>
  </si>
  <si>
    <t>Dahlman</t>
  </si>
  <si>
    <t xml:space="preserve">Loretta   </t>
  </si>
  <si>
    <t>Clarence Roymaine Herda</t>
  </si>
  <si>
    <t>091</t>
  </si>
  <si>
    <t>Catholic Cemeteries - 48x14</t>
  </si>
  <si>
    <t>Catherine Ann Herda</t>
  </si>
  <si>
    <t>Worzella</t>
  </si>
  <si>
    <t>James &amp; Elaine</t>
  </si>
  <si>
    <t>Laurie Ann</t>
  </si>
  <si>
    <t>(Fr. Jerry Herda)</t>
  </si>
  <si>
    <t>2/27/1964</t>
  </si>
  <si>
    <t>2/29/1964</t>
  </si>
  <si>
    <t>2/23/1960</t>
  </si>
  <si>
    <t>2/26/1960</t>
  </si>
  <si>
    <t>Edward Walter Lange</t>
  </si>
  <si>
    <t>8/23/1995</t>
  </si>
  <si>
    <t>8/26/1995</t>
  </si>
  <si>
    <t>Marion Elizabeth Lange</t>
  </si>
  <si>
    <t>5/16/2001</t>
  </si>
  <si>
    <t>5/21/2001</t>
  </si>
  <si>
    <t>059</t>
  </si>
  <si>
    <t>Dawn Marie Beres</t>
  </si>
  <si>
    <t>(Jack Beres)</t>
  </si>
  <si>
    <t>(Harvey &amp; Jacqueline)</t>
  </si>
  <si>
    <t>(Randal &amp; Gloria Rothenbueler)</t>
  </si>
  <si>
    <t>(Larry &amp; Cindy)</t>
  </si>
  <si>
    <t>Romeyn</t>
  </si>
  <si>
    <t>Otte</t>
  </si>
  <si>
    <t xml:space="preserve">Nick </t>
  </si>
  <si>
    <t xml:space="preserve">Gregory  </t>
  </si>
  <si>
    <t>Gregory Theodore</t>
  </si>
  <si>
    <t>Mayne</t>
  </si>
  <si>
    <t xml:space="preserve">Nick  </t>
  </si>
  <si>
    <t>Nickolas</t>
  </si>
  <si>
    <t>LeRoy &amp; Jean</t>
  </si>
  <si>
    <t>262/278</t>
  </si>
  <si>
    <t>George Schweitzer</t>
  </si>
  <si>
    <t>Jean</t>
  </si>
  <si>
    <t>087</t>
  </si>
  <si>
    <t>Jon</t>
  </si>
  <si>
    <t>LeRoy</t>
  </si>
  <si>
    <t>Magdalene</t>
  </si>
  <si>
    <t>Anna Herda</t>
  </si>
  <si>
    <t>George Herda</t>
  </si>
  <si>
    <t>Walter John</t>
  </si>
  <si>
    <t>6/22/2001</t>
  </si>
  <si>
    <t>6/27/2001</t>
  </si>
  <si>
    <t>060</t>
  </si>
  <si>
    <t>Henrietta Gertrude</t>
  </si>
  <si>
    <t>7/19/2000</t>
  </si>
  <si>
    <t>7/22/2000</t>
  </si>
  <si>
    <t>029</t>
  </si>
  <si>
    <t>(Patrick Preslik)</t>
  </si>
  <si>
    <t>Genevieve Catherine Preslik</t>
  </si>
  <si>
    <t>Woelfel</t>
  </si>
  <si>
    <t>Louis Christ</t>
  </si>
  <si>
    <t>8/14/1988</t>
  </si>
  <si>
    <t>8/17/1988</t>
  </si>
  <si>
    <t>Audrey</t>
  </si>
  <si>
    <t>Veronica</t>
  </si>
  <si>
    <t>John Rankin</t>
  </si>
  <si>
    <t>Geraldine Doris Rankin</t>
  </si>
  <si>
    <t>Spouse Military Marker - 24x12</t>
  </si>
  <si>
    <t>Mark Edwards</t>
  </si>
  <si>
    <t>Hawker</t>
  </si>
  <si>
    <t xml:space="preserve">Hattie </t>
  </si>
  <si>
    <t>Hattie Odegard</t>
  </si>
  <si>
    <t>Gwendolyn</t>
  </si>
  <si>
    <t>Gadwood</t>
  </si>
  <si>
    <t>9/13/2002</t>
  </si>
  <si>
    <t>9/18/2002</t>
  </si>
  <si>
    <t>Elvira</t>
  </si>
  <si>
    <t>Melina</t>
  </si>
  <si>
    <t>lot bought back</t>
  </si>
  <si>
    <t>Jennie</t>
  </si>
  <si>
    <t>Fallon</t>
  </si>
  <si>
    <t xml:space="preserve">Florence  </t>
  </si>
  <si>
    <t>Lorch</t>
  </si>
  <si>
    <t>Elmer &amp; Melvin</t>
  </si>
  <si>
    <t>Melvin John</t>
  </si>
  <si>
    <t>9/29/1983</t>
  </si>
  <si>
    <t>10/1/1983</t>
  </si>
  <si>
    <t>Lillie</t>
  </si>
  <si>
    <t>Schill</t>
  </si>
  <si>
    <t>Elroy</t>
  </si>
  <si>
    <t>verified place</t>
  </si>
  <si>
    <t>Sean Michael Walton</t>
  </si>
  <si>
    <t>Marcella Zehlof</t>
  </si>
  <si>
    <t>Donald Richard Zehlof</t>
  </si>
  <si>
    <t>Clifford Albert Sr</t>
  </si>
  <si>
    <t>name on the north side of stone</t>
  </si>
  <si>
    <t>Clifford Jr</t>
  </si>
  <si>
    <t>Jacqueline Ann</t>
  </si>
  <si>
    <t>could be wooden vault - not found on probe</t>
  </si>
  <si>
    <t>Catherine Kissinger</t>
  </si>
  <si>
    <t>Jack Kissinger</t>
  </si>
  <si>
    <t>Helen Buckett</t>
  </si>
  <si>
    <t>Thomas Buckett</t>
  </si>
  <si>
    <t>4/30/1970</t>
  </si>
  <si>
    <t>5/2/1970</t>
  </si>
  <si>
    <t>Leslie Graff</t>
  </si>
  <si>
    <t>Dorothy Graff</t>
  </si>
  <si>
    <t>William Graff</t>
  </si>
  <si>
    <t>Carol Helen Kranpitz</t>
  </si>
  <si>
    <t>cremation - 6ft level</t>
  </si>
  <si>
    <t>Wenta - 24x12 flush</t>
  </si>
  <si>
    <t>Holtermann</t>
  </si>
  <si>
    <t xml:space="preserve">Helena </t>
  </si>
  <si>
    <t>(Robert Laus)</t>
  </si>
  <si>
    <t>Helena</t>
  </si>
  <si>
    <t>Lukas</t>
  </si>
  <si>
    <t>Ervin &amp; Rosemary</t>
  </si>
  <si>
    <t>Ervin</t>
  </si>
  <si>
    <t>Rosemary Elizabeth</t>
  </si>
  <si>
    <t>Scott &amp; Mary</t>
  </si>
  <si>
    <t>Scott E</t>
  </si>
  <si>
    <t>4/24/1981</t>
  </si>
  <si>
    <t>4/28/1981</t>
  </si>
  <si>
    <t>Agnes &amp; Ben</t>
  </si>
  <si>
    <t>Joseph Farchione</t>
  </si>
  <si>
    <t>Dorothy Farchione</t>
  </si>
  <si>
    <t>Roger Farchione</t>
  </si>
  <si>
    <t>Bronze Military Marker - 24x12</t>
  </si>
  <si>
    <t>Spouse Bronze Military Marker - 24x12</t>
  </si>
  <si>
    <t>Alice Farchione</t>
  </si>
  <si>
    <t>5.5mos</t>
  </si>
  <si>
    <t>2/7/1941</t>
  </si>
  <si>
    <t>2/10/1941</t>
  </si>
  <si>
    <t>Dawn Philomena</t>
  </si>
  <si>
    <t>7A</t>
  </si>
  <si>
    <t>Ellen Mae</t>
  </si>
  <si>
    <t>Lelinski</t>
  </si>
  <si>
    <t>Martin &amp; Maureen</t>
  </si>
  <si>
    <t>Mulholland</t>
  </si>
  <si>
    <t>Brees</t>
  </si>
  <si>
    <t>Neldner</t>
  </si>
  <si>
    <t>Arnold Leon</t>
  </si>
  <si>
    <t>Schumacher</t>
  </si>
  <si>
    <t>Margaret Gertrude</t>
  </si>
  <si>
    <t>Rollman</t>
  </si>
  <si>
    <t>Richard &amp; Barbara</t>
  </si>
  <si>
    <t>Sulk</t>
  </si>
  <si>
    <t>David &amp; Chun</t>
  </si>
  <si>
    <t>Terese</t>
  </si>
  <si>
    <t>Schulte</t>
  </si>
  <si>
    <t>Archie</t>
  </si>
  <si>
    <t>Archibald Casper</t>
  </si>
  <si>
    <t>John Phillip</t>
  </si>
  <si>
    <t xml:space="preserve">Military Marker - 24x12 </t>
  </si>
  <si>
    <t>Laus</t>
  </si>
  <si>
    <t>E L</t>
  </si>
  <si>
    <t>Laus-LaRock</t>
  </si>
  <si>
    <t>Janet</t>
  </si>
  <si>
    <t>cremation - 2ft level middle of graves 3&amp;4</t>
  </si>
  <si>
    <t>Christensen</t>
  </si>
  <si>
    <t>Theodore &amp; Johanna</t>
  </si>
  <si>
    <t>Szymanski</t>
  </si>
  <si>
    <t>Stanley &amp; Frances</t>
  </si>
  <si>
    <t>Stanley John</t>
  </si>
  <si>
    <t>Marek</t>
  </si>
  <si>
    <t>Richard Stephen</t>
  </si>
  <si>
    <t>Pauline Genevieve</t>
  </si>
  <si>
    <t>McGinn</t>
  </si>
  <si>
    <t>Evelyn Marie</t>
  </si>
  <si>
    <t>Sonderman</t>
  </si>
  <si>
    <t>Arthur Joseph Sr</t>
  </si>
  <si>
    <t>Valeria</t>
  </si>
  <si>
    <t>Clarence Edward</t>
  </si>
  <si>
    <t>no date of death on monument</t>
  </si>
  <si>
    <t>Lucille Elizabeth</t>
  </si>
  <si>
    <t>Clarence Peter</t>
  </si>
  <si>
    <t xml:space="preserve">Barbara  </t>
  </si>
  <si>
    <t>Roger Aloysius</t>
  </si>
  <si>
    <t>Carolyn L</t>
  </si>
  <si>
    <t>John, Theresa, Helen</t>
  </si>
  <si>
    <t>6/2/1945</t>
  </si>
  <si>
    <t>6/4/1945</t>
  </si>
  <si>
    <t>Ann Dorothy</t>
  </si>
  <si>
    <t>George Joseph Sr</t>
  </si>
  <si>
    <t>George Joseph Jr</t>
  </si>
  <si>
    <t>(Susan)</t>
  </si>
  <si>
    <t>Ottmann</t>
  </si>
  <si>
    <t>5/29/1948</t>
  </si>
  <si>
    <t>6/1/1948</t>
  </si>
  <si>
    <t>William Michael</t>
  </si>
  <si>
    <t>Bubenik</t>
  </si>
  <si>
    <t>Marlin Edward Jacobson</t>
  </si>
  <si>
    <t>Antonia Florence Jacobson</t>
  </si>
  <si>
    <t>066</t>
  </si>
  <si>
    <t>Rudolph George</t>
  </si>
  <si>
    <t>Mary Valeria Mohrbacher</t>
  </si>
  <si>
    <t>Clarence Mohrbacher</t>
  </si>
  <si>
    <t>021</t>
  </si>
  <si>
    <t>Billings</t>
  </si>
  <si>
    <t xml:space="preserve">James   </t>
  </si>
  <si>
    <t>Mary Jane</t>
  </si>
  <si>
    <t>8/22/1939</t>
  </si>
  <si>
    <t>8/25/1939</t>
  </si>
  <si>
    <t>Laura Gertrude Judge</t>
  </si>
  <si>
    <t>2/5/1990</t>
  </si>
  <si>
    <t>7/13/1990</t>
  </si>
  <si>
    <t>Victor Jr</t>
  </si>
  <si>
    <t xml:space="preserve">Richard    </t>
  </si>
  <si>
    <t>Dettlaff</t>
  </si>
  <si>
    <t>Robert &amp; Bernice</t>
  </si>
  <si>
    <t>Robert Joseph</t>
  </si>
  <si>
    <t>001</t>
  </si>
  <si>
    <t>Bernice B</t>
  </si>
  <si>
    <t>Marian</t>
  </si>
  <si>
    <t>cremation - 2ft level foot end</t>
  </si>
  <si>
    <t>Arthur Henry</t>
  </si>
  <si>
    <t>098</t>
  </si>
  <si>
    <t>1967</t>
  </si>
  <si>
    <t>Wayne David</t>
  </si>
  <si>
    <t>Joseph Paul</t>
  </si>
  <si>
    <t>Loraine Gertrude</t>
  </si>
  <si>
    <t>025</t>
  </si>
  <si>
    <t xml:space="preserve">Earl  </t>
  </si>
  <si>
    <t>Lily</t>
  </si>
  <si>
    <t xml:space="preserve">Mayer </t>
  </si>
  <si>
    <t>Adele Wiencek</t>
  </si>
  <si>
    <t>Henry &amp; Helen</t>
  </si>
  <si>
    <t>Leonard Wyckoff</t>
  </si>
  <si>
    <t>040</t>
  </si>
  <si>
    <t>Mildred Therisa Wyckoff</t>
  </si>
  <si>
    <t>Eugene Joseph</t>
  </si>
  <si>
    <t>Pearl</t>
  </si>
  <si>
    <t xml:space="preserve">Palmersheim  </t>
  </si>
  <si>
    <t>George &amp; Eleanor</t>
  </si>
  <si>
    <t>George Meade</t>
  </si>
  <si>
    <t>Eleanor Theodora</t>
  </si>
  <si>
    <t>Dan &amp; Janice</t>
  </si>
  <si>
    <t>Daniel George</t>
  </si>
  <si>
    <t>Beilfuss</t>
  </si>
  <si>
    <t>Marcella Helena</t>
  </si>
  <si>
    <t>Earl Louis</t>
  </si>
  <si>
    <t>Leo &amp; Alice</t>
  </si>
  <si>
    <t>Alice Elizabeth</t>
  </si>
  <si>
    <t>Tess</t>
  </si>
  <si>
    <t xml:space="preserve">Irvin </t>
  </si>
  <si>
    <t>Irvin</t>
  </si>
  <si>
    <t>Flora Kundigunda</t>
  </si>
  <si>
    <t>014</t>
  </si>
  <si>
    <t>0096</t>
  </si>
  <si>
    <t>(Rose Jones)</t>
  </si>
  <si>
    <t>Wenta - 48x14</t>
  </si>
  <si>
    <t>(Robert Jones)</t>
  </si>
  <si>
    <t>0097</t>
  </si>
  <si>
    <t>Elaine Mary</t>
  </si>
  <si>
    <t xml:space="preserve">Visauer </t>
  </si>
  <si>
    <t>Robert Blaise</t>
  </si>
  <si>
    <t>Visauer &amp; Christine Lackey</t>
  </si>
  <si>
    <t>gifted to daughter 11/2018</t>
  </si>
  <si>
    <t>Farchione</t>
  </si>
  <si>
    <t>Antionette</t>
  </si>
  <si>
    <t>5/15/1950</t>
  </si>
  <si>
    <t>5/19/1950</t>
  </si>
  <si>
    <t>Dominic</t>
  </si>
  <si>
    <t>011</t>
  </si>
  <si>
    <t>Flerlage</t>
  </si>
  <si>
    <t>Visauer &amp; Mary Higley</t>
  </si>
  <si>
    <t>Loomis in Lot 9, grave 4 will encroach on this lot, will only be able to sell for cremations</t>
  </si>
  <si>
    <t>0090</t>
  </si>
  <si>
    <t>John William</t>
  </si>
  <si>
    <t>Linskins</t>
  </si>
  <si>
    <t>Fredrick</t>
  </si>
  <si>
    <t>Dorothy Agnes</t>
  </si>
  <si>
    <t>12/19/1996</t>
  </si>
  <si>
    <t>12/21/1996</t>
  </si>
  <si>
    <t>Cissa</t>
  </si>
  <si>
    <t>George &amp; Mary</t>
  </si>
  <si>
    <t>George John</t>
  </si>
  <si>
    <t>7/21/1945</t>
  </si>
  <si>
    <t>7/26/1945</t>
  </si>
  <si>
    <t>George Anton</t>
  </si>
  <si>
    <t>Mary Frances</t>
  </si>
  <si>
    <t>possible graves bought back in 2011 from Jean Cissa</t>
  </si>
  <si>
    <t>Cleppe</t>
  </si>
  <si>
    <t xml:space="preserve">Carl  </t>
  </si>
  <si>
    <t>Kenneth Kollenbroich</t>
  </si>
  <si>
    <t>Irene Kollenbroich</t>
  </si>
  <si>
    <t>7/16/1987</t>
  </si>
  <si>
    <t>7/22/1987</t>
  </si>
  <si>
    <t>Joanne Kollenbroich</t>
  </si>
  <si>
    <t>4/18/2021</t>
  </si>
  <si>
    <t>9/20/2021</t>
  </si>
  <si>
    <t>Bernice Florence</t>
  </si>
  <si>
    <t>Kathleen Dahl</t>
  </si>
  <si>
    <t>Richard Dahl</t>
  </si>
  <si>
    <t>Schweiter</t>
  </si>
  <si>
    <t>Mary Mathilda</t>
  </si>
  <si>
    <t>Heinz</t>
  </si>
  <si>
    <t>Clarence &amp; June</t>
  </si>
  <si>
    <t>Hartson Funeral Home - 30x12</t>
  </si>
  <si>
    <t>Roland</t>
  </si>
  <si>
    <t>0039</t>
  </si>
  <si>
    <t>transferred to Roland Acker March 8, 2001</t>
  </si>
  <si>
    <t>Milwaukee Memorials - 36x8</t>
  </si>
  <si>
    <t>Boettcher</t>
  </si>
  <si>
    <t>Joseph Eberhardt</t>
  </si>
  <si>
    <t>Lucille Catherine Eberhardt</t>
  </si>
  <si>
    <t>Norbert Ignatius</t>
  </si>
  <si>
    <t>Lawrence J</t>
  </si>
  <si>
    <t>2/28/1952</t>
  </si>
  <si>
    <t>3/3/1952</t>
  </si>
  <si>
    <t>Lawrence W</t>
  </si>
  <si>
    <t>10/6/1972</t>
  </si>
  <si>
    <t>10/9/1972</t>
  </si>
  <si>
    <t>073</t>
  </si>
  <si>
    <t>Topp</t>
  </si>
  <si>
    <t>12/26/1983</t>
  </si>
  <si>
    <t>12/30/1983</t>
  </si>
  <si>
    <t xml:space="preserve">Thomas   </t>
  </si>
  <si>
    <t>Dulka</t>
  </si>
  <si>
    <t>Wallace &amp; Rose</t>
  </si>
  <si>
    <t>E David Kernien</t>
  </si>
  <si>
    <t>Glenn Arthur</t>
  </si>
  <si>
    <t>Wallace</t>
  </si>
  <si>
    <t>Balthazor</t>
  </si>
  <si>
    <t>Merlyn &amp; Mary</t>
  </si>
  <si>
    <t>William Andrew Genet Jr</t>
  </si>
  <si>
    <t>Merlyn Patrick</t>
  </si>
  <si>
    <t>Mary Helen</t>
  </si>
  <si>
    <t>5/30/2021</t>
  </si>
  <si>
    <t>6/5/2021</t>
  </si>
  <si>
    <t>Daryl Paul Mueller</t>
  </si>
  <si>
    <t>6/10/1995</t>
  </si>
  <si>
    <t>6/14/1995</t>
  </si>
  <si>
    <t>King</t>
  </si>
  <si>
    <t>Gerald &amp; Marilyn</t>
  </si>
  <si>
    <t>Friebel</t>
  </si>
  <si>
    <t>Evelyn Rynders</t>
  </si>
  <si>
    <t>Edward &amp; Joseph</t>
  </si>
  <si>
    <t>Helen Marie</t>
  </si>
  <si>
    <t>Stich</t>
  </si>
  <si>
    <t>Robert Senft</t>
  </si>
  <si>
    <t>Mary Ann Senft</t>
  </si>
  <si>
    <t>047</t>
  </si>
  <si>
    <t>Edward Henry</t>
  </si>
  <si>
    <t>Edward is lying north &amp; south in lot taking both graves 7 &amp; 8</t>
  </si>
  <si>
    <t xml:space="preserve">Louis   </t>
  </si>
  <si>
    <t>(Brent William Wolff)</t>
  </si>
  <si>
    <t>pd $1 to Arthur Rynders for burial rights 7/24/1996</t>
  </si>
  <si>
    <t>Mildred Bertha</t>
  </si>
  <si>
    <t>Arthur William</t>
  </si>
  <si>
    <t>Louis Anthony</t>
  </si>
  <si>
    <t>Bohmann</t>
  </si>
  <si>
    <t>Agnes Clark</t>
  </si>
  <si>
    <t>(Wayne Clark)</t>
  </si>
  <si>
    <t>(Gerald)</t>
  </si>
  <si>
    <t>Hildegard Helen</t>
  </si>
  <si>
    <t>(Barbara)</t>
  </si>
  <si>
    <t>(Tom &amp; Toni)</t>
  </si>
  <si>
    <t>Braun Jr</t>
  </si>
  <si>
    <t>Clarence Jr</t>
  </si>
  <si>
    <t>Joan Marie</t>
  </si>
  <si>
    <t>018</t>
  </si>
  <si>
    <t>Jaskie</t>
  </si>
  <si>
    <t>August</t>
  </si>
  <si>
    <t>Theodore Wykowski</t>
  </si>
  <si>
    <t>Eileen</t>
  </si>
  <si>
    <t>August Sr</t>
  </si>
  <si>
    <t>Blanche Frances</t>
  </si>
  <si>
    <t>Elden</t>
  </si>
  <si>
    <t>Hattie Dorothy</t>
  </si>
  <si>
    <t>3/16/1975</t>
  </si>
  <si>
    <t>3/21/1975</t>
  </si>
  <si>
    <t>Sherman</t>
  </si>
  <si>
    <t>George &amp; Marion</t>
  </si>
  <si>
    <t>George Peter</t>
  </si>
  <si>
    <t>Marion</t>
  </si>
  <si>
    <t>Karen Lee Sherman</t>
  </si>
  <si>
    <t>Thomas &amp; Karen cremation in double urn; 2ft level</t>
  </si>
  <si>
    <t>Thomas G Sherman</t>
  </si>
  <si>
    <t>Rusch</t>
  </si>
  <si>
    <t>Daniel &amp; Joan</t>
  </si>
  <si>
    <t xml:space="preserve">Daniel </t>
  </si>
  <si>
    <t>7/22/2018</t>
  </si>
  <si>
    <t>7/28/2018</t>
  </si>
  <si>
    <t>cremation - 6ft level (near monument)</t>
  </si>
  <si>
    <t xml:space="preserve">Edward  </t>
  </si>
  <si>
    <t>Terry Sherman</t>
  </si>
  <si>
    <t>Daniel Edward Sherman</t>
  </si>
  <si>
    <t>Demetria "Meta"</t>
  </si>
  <si>
    <t>Vanden Boom</t>
  </si>
  <si>
    <t>Leonard Anthony</t>
  </si>
  <si>
    <t>Helen Dorothy</t>
  </si>
  <si>
    <t>Gloria Bedell</t>
  </si>
  <si>
    <t>48x10</t>
  </si>
  <si>
    <t>Thomas John</t>
  </si>
  <si>
    <t>Ronald Francis</t>
  </si>
  <si>
    <t>John Francis</t>
  </si>
  <si>
    <t>026</t>
  </si>
  <si>
    <t>11/24/1998</t>
  </si>
  <si>
    <t>11/27/1998</t>
  </si>
  <si>
    <t>Pearl Julia</t>
  </si>
  <si>
    <t>Gerald William</t>
  </si>
  <si>
    <t>Marvin Joseph</t>
  </si>
  <si>
    <t>045</t>
  </si>
  <si>
    <t>Donald John</t>
  </si>
  <si>
    <t>Hildegard Emily</t>
  </si>
  <si>
    <t>Lawrence William Sr</t>
  </si>
  <si>
    <t>Lawrence William Jr</t>
  </si>
  <si>
    <t>William Ritzman</t>
  </si>
  <si>
    <t>Phyllis Joan Walman</t>
  </si>
  <si>
    <t>Robert Alphonse Sr</t>
  </si>
  <si>
    <t>Robert &amp; Gordon</t>
  </si>
  <si>
    <t>2/1/2007</t>
  </si>
  <si>
    <t>2/7/2007</t>
  </si>
  <si>
    <t xml:space="preserve">Robert &amp; Gordon </t>
  </si>
  <si>
    <t>Lauretta Agnes</t>
  </si>
  <si>
    <t>;069</t>
  </si>
  <si>
    <t>Gordon Edgar</t>
  </si>
  <si>
    <t>(Jill)</t>
  </si>
  <si>
    <t>(Dan)</t>
  </si>
  <si>
    <t>Delikat</t>
  </si>
  <si>
    <t>Allen &amp; Dorothy</t>
  </si>
  <si>
    <t>Allen</t>
  </si>
  <si>
    <t>Dorothy Magdaline</t>
  </si>
  <si>
    <t>David &amp; Diane</t>
  </si>
  <si>
    <t>David Allen</t>
  </si>
  <si>
    <t>lots transferred from Joseph &amp; Ida Schweitzer</t>
  </si>
  <si>
    <t>Diane Marie</t>
  </si>
  <si>
    <t>Lloyd &amp; Mary</t>
  </si>
  <si>
    <t>Jeffrey</t>
  </si>
  <si>
    <t>Ida Mary</t>
  </si>
  <si>
    <t>Frey Sr</t>
  </si>
  <si>
    <t>Alfred &amp; Elvira</t>
  </si>
  <si>
    <t>Alfred Bernard Sr</t>
  </si>
  <si>
    <t>Ralph Theodore</t>
  </si>
  <si>
    <t>Rose Anna</t>
  </si>
  <si>
    <t>9/14/1995</t>
  </si>
  <si>
    <t>9/18/1995</t>
  </si>
  <si>
    <t>10/2/1949</t>
  </si>
  <si>
    <t>10/6/1949</t>
  </si>
  <si>
    <t>Henry Francis</t>
  </si>
  <si>
    <t>Lucille Esther</t>
  </si>
  <si>
    <t>Theodore William</t>
  </si>
  <si>
    <t>Huber</t>
  </si>
  <si>
    <t>Joseph &amp; Marilyn</t>
  </si>
  <si>
    <t>David &amp; Debra</t>
  </si>
  <si>
    <t>Marilyn sold to son March 15, 2019</t>
  </si>
  <si>
    <t>Bernaden</t>
  </si>
  <si>
    <t>Debbie</t>
  </si>
  <si>
    <t>Patricia Jean Beres</t>
  </si>
  <si>
    <t>3/8/2019</t>
  </si>
  <si>
    <t>3/12/2019</t>
  </si>
  <si>
    <t>transfer from Marilyn &amp; Joseph Huber</t>
  </si>
  <si>
    <t>Wenta - 36x12</t>
  </si>
  <si>
    <t>Alan Robert Beres</t>
  </si>
  <si>
    <t>10/15/2019</t>
  </si>
  <si>
    <t>10/22/2019</t>
  </si>
  <si>
    <t>Aureal</t>
  </si>
  <si>
    <t>Mark Erwin</t>
  </si>
  <si>
    <t>(Jim Revolinski)</t>
  </si>
  <si>
    <t>(LuAnn Lang)</t>
  </si>
  <si>
    <t>Martin Henry</t>
  </si>
  <si>
    <t>Daughter of Martin</t>
  </si>
  <si>
    <t>Eunice</t>
  </si>
  <si>
    <t xml:space="preserve">Victor  </t>
  </si>
  <si>
    <t>Anton &amp; Wilmer</t>
  </si>
  <si>
    <t>Martha Dorothy</t>
  </si>
  <si>
    <t>Wilmer</t>
  </si>
  <si>
    <t>Gruenwald</t>
  </si>
  <si>
    <t>Clifford &amp; Elizabeth</t>
  </si>
  <si>
    <t>Elizabeth Lucille</t>
  </si>
  <si>
    <t>Michael Peter</t>
  </si>
  <si>
    <t>Kim Marie</t>
  </si>
  <si>
    <t>infant buried on north end</t>
  </si>
  <si>
    <t>Leonard Peter</t>
  </si>
  <si>
    <t xml:space="preserve">Philip  </t>
  </si>
  <si>
    <t>6/25/1952</t>
  </si>
  <si>
    <t>6/28/1952</t>
  </si>
  <si>
    <t>5/12/1965</t>
  </si>
  <si>
    <t>5/16/1965</t>
  </si>
  <si>
    <t>Donna Ann Dettlaff</t>
  </si>
  <si>
    <t>10/12/1957</t>
  </si>
  <si>
    <t>20hrs</t>
  </si>
  <si>
    <t>10/15/1957</t>
  </si>
  <si>
    <t>infant buried on south end</t>
  </si>
  <si>
    <t>Diedrich</t>
  </si>
  <si>
    <t>John Thomas</t>
  </si>
  <si>
    <t>Haig</t>
  </si>
  <si>
    <t>June Margaret</t>
  </si>
  <si>
    <t>12/3/2015</t>
  </si>
  <si>
    <t>12/10/2015</t>
  </si>
  <si>
    <t>2002 lots bought back to cover cost of foundation</t>
  </si>
  <si>
    <t xml:space="preserve">Oren  </t>
  </si>
  <si>
    <t>9/2/1958</t>
  </si>
  <si>
    <t>9/5/1958</t>
  </si>
  <si>
    <t>Oren</t>
  </si>
  <si>
    <t>Stelloh</t>
  </si>
  <si>
    <t>Warren</t>
  </si>
  <si>
    <t>Louis Jr</t>
  </si>
  <si>
    <t>Louis James Jr</t>
  </si>
  <si>
    <t>Lorraine Clara</t>
  </si>
  <si>
    <t>Warren Edward</t>
  </si>
  <si>
    <t>Lenn David</t>
  </si>
  <si>
    <t>Kleis</t>
  </si>
  <si>
    <t>Roman John Paprocki</t>
  </si>
  <si>
    <t>Helen Marie Perifanos</t>
  </si>
  <si>
    <t>1999</t>
  </si>
  <si>
    <t>Periklis Perifanos</t>
  </si>
  <si>
    <t xml:space="preserve">Helen   </t>
  </si>
  <si>
    <t>Shaw</t>
  </si>
  <si>
    <t>Sonya</t>
  </si>
  <si>
    <t>0083</t>
  </si>
  <si>
    <t>Banaszynski</t>
  </si>
  <si>
    <t>Mable &amp; Anthony</t>
  </si>
  <si>
    <t>0079</t>
  </si>
  <si>
    <t>Anthony V</t>
  </si>
  <si>
    <t>73x15</t>
  </si>
  <si>
    <t>(Mable)</t>
  </si>
  <si>
    <t>0081a</t>
  </si>
  <si>
    <t>(Andy)</t>
  </si>
  <si>
    <t>Marilyn Thanos</t>
  </si>
  <si>
    <t>cremation - 4ft level between #5&amp;6</t>
  </si>
  <si>
    <t>Diana Jean</t>
  </si>
  <si>
    <t>Charles Andrew Thanos</t>
  </si>
  <si>
    <t>Boehm</t>
  </si>
  <si>
    <t>Gloria</t>
  </si>
  <si>
    <t>John Wesley</t>
  </si>
  <si>
    <t>Gloria Joyce</t>
  </si>
  <si>
    <t>Gregory John</t>
  </si>
  <si>
    <t>John &amp; Antonia</t>
  </si>
  <si>
    <t>Antonia Margaret</t>
  </si>
  <si>
    <t>North</t>
  </si>
  <si>
    <t>Edna</t>
  </si>
  <si>
    <t>Ketterhagen - 32x18</t>
  </si>
  <si>
    <t>Dominiak</t>
  </si>
  <si>
    <t>(Thomas &amp; Holly Kelly)</t>
  </si>
  <si>
    <t>Gloria Kathleen</t>
  </si>
  <si>
    <t>Henry Karel</t>
  </si>
  <si>
    <t>Donald Pfister (Jeanette)</t>
  </si>
  <si>
    <t>Lade</t>
  </si>
  <si>
    <t>Brian &amp; Karen</t>
  </si>
  <si>
    <t>Richard &amp; Kathy</t>
  </si>
  <si>
    <t>Richard Charles</t>
  </si>
  <si>
    <t>Schott</t>
  </si>
  <si>
    <t>Wenta - 60x14 w/Lot 8 grave 3</t>
  </si>
  <si>
    <t>Sandra Lynn</t>
  </si>
  <si>
    <t>(Gregory Jr, Gary, Kevin)</t>
  </si>
  <si>
    <t>Dennis &amp; Rose</t>
  </si>
  <si>
    <t>Wenta - 48x14 w/Lot 8 grave 4</t>
  </si>
  <si>
    <t>(Bryan)</t>
  </si>
  <si>
    <t>Wenta - 60x14 w/Lot 7 graves 1-3</t>
  </si>
  <si>
    <t>(Rose)</t>
  </si>
  <si>
    <t>Wenta - 48x14 w/Lot 7 grave 6</t>
  </si>
  <si>
    <t>Pintarro</t>
  </si>
  <si>
    <t>Anne Marie</t>
  </si>
  <si>
    <t>James Basil</t>
  </si>
  <si>
    <t>Pipke</t>
  </si>
  <si>
    <t>Joanne</t>
  </si>
  <si>
    <t>Alfred Allen</t>
  </si>
  <si>
    <t>Behlendorf</t>
  </si>
  <si>
    <t>0098</t>
  </si>
  <si>
    <t>Arlene</t>
  </si>
  <si>
    <t>Molly</t>
  </si>
  <si>
    <t>Milwaukee Memorials - 24x16</t>
  </si>
  <si>
    <t>LaRose</t>
  </si>
  <si>
    <t>Peter &amp; Phyllis</t>
  </si>
  <si>
    <t>Rabay</t>
  </si>
  <si>
    <t>Richard &amp; Patricia</t>
  </si>
  <si>
    <t>Deborah Lynn</t>
  </si>
  <si>
    <t>Skwor</t>
  </si>
  <si>
    <t>Dennis &amp; Kathleen</t>
  </si>
  <si>
    <t>Passler</t>
  </si>
  <si>
    <t>Patrick &amp; Sharon</t>
  </si>
  <si>
    <t>Sandor</t>
  </si>
  <si>
    <t>Karen</t>
  </si>
  <si>
    <t>Kort</t>
  </si>
  <si>
    <t>Huong Thi</t>
  </si>
  <si>
    <t>monument between east &amp; west graves</t>
  </si>
  <si>
    <t>Goldie</t>
  </si>
  <si>
    <t>Christianson</t>
  </si>
  <si>
    <t>Gerhard Martin</t>
  </si>
  <si>
    <t>004</t>
  </si>
  <si>
    <t>12A</t>
  </si>
  <si>
    <t>Koca</t>
  </si>
  <si>
    <t>Francis &amp; Loretta</t>
  </si>
  <si>
    <t>Francis Anthony</t>
  </si>
  <si>
    <t>Evenson</t>
  </si>
  <si>
    <t>Merkel</t>
  </si>
  <si>
    <t>Leroy</t>
  </si>
  <si>
    <t>Raymond Alfred</t>
  </si>
  <si>
    <t>Theodore Emil</t>
  </si>
  <si>
    <t>070</t>
  </si>
  <si>
    <t>13A</t>
  </si>
  <si>
    <t>Woeckener</t>
  </si>
  <si>
    <t>Clement Vanden Boom</t>
  </si>
  <si>
    <t>Ketterhagen - 48x12</t>
  </si>
  <si>
    <t>Gertrude Vanden Boom</t>
  </si>
  <si>
    <t>Walter Ralph</t>
  </si>
  <si>
    <t>Diane LaGrow</t>
  </si>
  <si>
    <t>Marilyn</t>
  </si>
  <si>
    <t>Ferdinand Erwin</t>
  </si>
  <si>
    <t>(Dorothy)</t>
  </si>
  <si>
    <t>Erwin Bernard</t>
  </si>
  <si>
    <t>7/6/2001</t>
  </si>
  <si>
    <t>072</t>
  </si>
  <si>
    <t xml:space="preserve"> Wenta 16x8 (Edwin) &amp; 24x12 (Virginia) - single foundation</t>
  </si>
  <si>
    <t>Therese Marie</t>
  </si>
  <si>
    <t>1968</t>
  </si>
  <si>
    <t>card has Lot 16 but map shows grave 6 Lot 15</t>
  </si>
  <si>
    <t>17A</t>
  </si>
  <si>
    <t>Agenten</t>
  </si>
  <si>
    <t>Annette</t>
  </si>
  <si>
    <t>Frank Peter</t>
  </si>
  <si>
    <t>Tony</t>
  </si>
  <si>
    <t>Ketterhagen</t>
  </si>
  <si>
    <t>Healy</t>
  </si>
  <si>
    <t>James Thomas</t>
  </si>
  <si>
    <t>Oschmann</t>
  </si>
  <si>
    <t>Audrey May</t>
  </si>
  <si>
    <t>Leonard Martin</t>
  </si>
  <si>
    <t>Langenohl</t>
  </si>
  <si>
    <t>Rose Macht</t>
  </si>
  <si>
    <t>Joseph Macht</t>
  </si>
  <si>
    <t>Mainus</t>
  </si>
  <si>
    <t>Lois</t>
  </si>
  <si>
    <t>Joseph Francis</t>
  </si>
  <si>
    <t>Helen Josephine</t>
  </si>
  <si>
    <t>Martin August</t>
  </si>
  <si>
    <t>Theys</t>
  </si>
  <si>
    <t>Baby Boy</t>
  </si>
  <si>
    <t>2hrs</t>
  </si>
  <si>
    <t>middle of lot</t>
  </si>
  <si>
    <t>Francis Gougé</t>
  </si>
  <si>
    <t>William Henry</t>
  </si>
  <si>
    <t>(Pat)</t>
  </si>
  <si>
    <t>Hayek</t>
  </si>
  <si>
    <t>Edward &amp; Donna</t>
  </si>
  <si>
    <t>Donna Jean</t>
  </si>
  <si>
    <t>7/17/199</t>
  </si>
  <si>
    <t>Milwaukee Memorials - 20x10</t>
  </si>
  <si>
    <t xml:space="preserve">Michael  </t>
  </si>
  <si>
    <t>Nerdahl</t>
  </si>
  <si>
    <t>0035</t>
  </si>
  <si>
    <t>Wenta - 42x10</t>
  </si>
  <si>
    <t>Steven Michael</t>
  </si>
  <si>
    <t>017</t>
  </si>
  <si>
    <t>Thomas James</t>
  </si>
  <si>
    <t>Braun</t>
  </si>
  <si>
    <t>0089</t>
  </si>
  <si>
    <t>David Anthony</t>
  </si>
  <si>
    <t>Milwaukee Memorials - 46x12</t>
  </si>
  <si>
    <t>Kennedy</t>
  </si>
  <si>
    <t>Wade</t>
  </si>
  <si>
    <t>0088</t>
  </si>
  <si>
    <t>Irene Yvonne</t>
  </si>
  <si>
    <t>Milwaukee Memorials - 14x10</t>
  </si>
  <si>
    <t>Ewens</t>
  </si>
  <si>
    <t>Michael &amp; Ellie</t>
  </si>
  <si>
    <t>0065</t>
  </si>
  <si>
    <t>Payton Victoria</t>
  </si>
  <si>
    <t>Malecki</t>
  </si>
  <si>
    <t>Donald Sweeney</t>
  </si>
  <si>
    <t>Paul Ernest Regal</t>
  </si>
  <si>
    <t>Geraldine Sweeney</t>
  </si>
  <si>
    <t>Roy Sweeney Sr</t>
  </si>
  <si>
    <t>Dale Allen Sweeney</t>
  </si>
  <si>
    <t>Dancker</t>
  </si>
  <si>
    <t>Eigenberger/Gipp</t>
  </si>
  <si>
    <t>Herbert</t>
  </si>
  <si>
    <t>Violet Dancker</t>
  </si>
  <si>
    <t>Eunice Betty</t>
  </si>
  <si>
    <t>Ratkowski</t>
  </si>
  <si>
    <t>Gregory &amp; Kathy</t>
  </si>
  <si>
    <t>Rainer</t>
  </si>
  <si>
    <t>Lucy Dorothy</t>
  </si>
  <si>
    <t>Raymond Theodore</t>
  </si>
  <si>
    <t>Donald Arthur</t>
  </si>
  <si>
    <t>Nancy Ann</t>
  </si>
  <si>
    <t>(John)</t>
  </si>
  <si>
    <t>Nettesheim</t>
  </si>
  <si>
    <t>John &amp; Bennett</t>
  </si>
  <si>
    <t>Bennet Francis</t>
  </si>
  <si>
    <t>Donald Abel</t>
  </si>
  <si>
    <t>Dorothy Josephine</t>
  </si>
  <si>
    <t>Christina</t>
  </si>
  <si>
    <t>transferred from Alvin &amp; Veronica Schaefer's estate</t>
  </si>
  <si>
    <t xml:space="preserve">Michael   </t>
  </si>
  <si>
    <t>Gary John</t>
  </si>
  <si>
    <t>Donna Mae</t>
  </si>
  <si>
    <t>5/2006</t>
  </si>
  <si>
    <t>Irene Magdalena</t>
  </si>
  <si>
    <t>Michael Joseph</t>
  </si>
  <si>
    <t>TREE - short lot (possible single cremation?)</t>
  </si>
  <si>
    <t xml:space="preserve">Hoff  </t>
  </si>
  <si>
    <t>Ethel</t>
  </si>
  <si>
    <t>Raymond Francis</t>
  </si>
  <si>
    <t>Yuenger</t>
  </si>
  <si>
    <t>0007</t>
  </si>
  <si>
    <t>Crown Monument - 36x10</t>
  </si>
  <si>
    <t>Petroviak Wiese</t>
  </si>
  <si>
    <t>Cheryl</t>
  </si>
  <si>
    <t>Michael Petroviak</t>
  </si>
  <si>
    <t>Hartson Funeral Home - 40x12</t>
  </si>
  <si>
    <t>(Cheryl)</t>
  </si>
  <si>
    <t>lot bought back 1/2019</t>
  </si>
  <si>
    <t>lot bought back 11/2018</t>
  </si>
  <si>
    <t>Weinecke</t>
  </si>
  <si>
    <t>Wilkowski</t>
  </si>
  <si>
    <t>0009</t>
  </si>
  <si>
    <t>Joseph Raymond</t>
  </si>
  <si>
    <t>Todd</t>
  </si>
  <si>
    <t>John Franklin</t>
  </si>
  <si>
    <t>Florence Mary</t>
  </si>
  <si>
    <t>006</t>
  </si>
  <si>
    <t>Gallagher</t>
  </si>
  <si>
    <t>0011</t>
  </si>
  <si>
    <t>Christopher Ryan</t>
  </si>
  <si>
    <t>022</t>
  </si>
  <si>
    <t>Mente</t>
  </si>
  <si>
    <t>Frank &amp; Jake</t>
  </si>
  <si>
    <t>0099</t>
  </si>
  <si>
    <t>Clarence John</t>
  </si>
  <si>
    <t>0095</t>
  </si>
  <si>
    <t>Kenneth Joseph</t>
  </si>
  <si>
    <t>Milwaukee Memorials - 48x10</t>
  </si>
  <si>
    <t>Patricia Joanne</t>
  </si>
  <si>
    <t>Rod</t>
  </si>
  <si>
    <t>Michael &amp; Charlene</t>
  </si>
  <si>
    <t>0070</t>
  </si>
  <si>
    <t>Jason Michael</t>
  </si>
  <si>
    <t>Wenta - 30x8</t>
  </si>
  <si>
    <t>Meka</t>
  </si>
  <si>
    <t>Leslie Karen</t>
  </si>
  <si>
    <t>031</t>
  </si>
  <si>
    <t>Miller Monument - 40x22</t>
  </si>
  <si>
    <t>(Lauren's spouse)</t>
  </si>
  <si>
    <t>(Lauren)</t>
  </si>
  <si>
    <t>Diekow</t>
  </si>
  <si>
    <t>Ketterhagen - 24x10</t>
  </si>
  <si>
    <t>Eric Harold</t>
  </si>
  <si>
    <t>Dorothy Sophia</t>
  </si>
  <si>
    <t>Esther Mae</t>
  </si>
  <si>
    <t>Plutschack</t>
  </si>
  <si>
    <t>Graf</t>
  </si>
  <si>
    <t>Vesbach</t>
  </si>
  <si>
    <t>Emil</t>
  </si>
  <si>
    <t>Selin</t>
  </si>
  <si>
    <t>Michaels</t>
  </si>
  <si>
    <t>Dr Henry</t>
  </si>
  <si>
    <t>Marjorie</t>
  </si>
  <si>
    <t>In memory of Barbara (daughter) 1936-1966</t>
  </si>
  <si>
    <t xml:space="preserve">Dr Henry  </t>
  </si>
  <si>
    <t>inscribed on monument</t>
  </si>
  <si>
    <t>Popoutsis</t>
  </si>
  <si>
    <t xml:space="preserve">Peter  </t>
  </si>
  <si>
    <t>Peter George</t>
  </si>
  <si>
    <t>Mildred Janet</t>
  </si>
  <si>
    <t>Clayton</t>
  </si>
  <si>
    <t>Clayton George</t>
  </si>
  <si>
    <t>Clayton Jr</t>
  </si>
  <si>
    <t>Chris Ellen</t>
  </si>
  <si>
    <t>Wieting</t>
  </si>
  <si>
    <t>Henry Charles</t>
  </si>
  <si>
    <t>Waukesha Monument &amp; Military Marker - 24x12</t>
  </si>
  <si>
    <t>Lynne</t>
  </si>
  <si>
    <t>Milwaukee Memorials - 24x12 flush</t>
  </si>
  <si>
    <t>Bartz</t>
  </si>
  <si>
    <t>Gloria &amp; Michael</t>
  </si>
  <si>
    <t>Michael Francis</t>
  </si>
  <si>
    <t>Raimann</t>
  </si>
  <si>
    <t>Edward &amp; Loraine</t>
  </si>
  <si>
    <t>Loraine Mary</t>
  </si>
  <si>
    <t>Edward Fred</t>
  </si>
  <si>
    <t>Schwabe</t>
  </si>
  <si>
    <t>0019</t>
  </si>
  <si>
    <t>Raymond Joseph</t>
  </si>
  <si>
    <t>038</t>
  </si>
  <si>
    <t>Bosman Monuments - 36x10</t>
  </si>
  <si>
    <t>Jacobson</t>
  </si>
  <si>
    <t>Edward &amp; Charles</t>
  </si>
  <si>
    <t>0004</t>
  </si>
  <si>
    <t>Merlin</t>
  </si>
  <si>
    <t>Angeline Marie</t>
  </si>
  <si>
    <t>061</t>
  </si>
  <si>
    <t>Mrs. Roger</t>
  </si>
  <si>
    <t>(Michael Schilz)</t>
  </si>
  <si>
    <t>(Christy Peters)</t>
  </si>
  <si>
    <t>Pfeffer</t>
  </si>
  <si>
    <t>Rudolph Miller</t>
  </si>
  <si>
    <t>Lillian Catherine</t>
  </si>
  <si>
    <t>Glockner</t>
  </si>
  <si>
    <t>Harold Anthony Bonnert</t>
  </si>
  <si>
    <t xml:space="preserve">Katz </t>
  </si>
  <si>
    <t>surviving family is Linda Quinlan</t>
  </si>
  <si>
    <t>Westbrook</t>
  </si>
  <si>
    <t>Eugene &amp; Elynor</t>
  </si>
  <si>
    <t>Eugene Charles</t>
  </si>
  <si>
    <t>Elynor Rita</t>
  </si>
  <si>
    <t>080</t>
  </si>
  <si>
    <t>Kromrey Sr</t>
  </si>
  <si>
    <t>Doctor</t>
  </si>
  <si>
    <t>Charlotte</t>
  </si>
  <si>
    <t>Donald Edmund</t>
  </si>
  <si>
    <t>Marjorie "Maggie"</t>
  </si>
  <si>
    <t>Bonnert</t>
  </si>
  <si>
    <t>Kasel</t>
  </si>
  <si>
    <t>Sutter</t>
  </si>
  <si>
    <t>Leland</t>
  </si>
  <si>
    <t>Audrey Joyce</t>
  </si>
  <si>
    <t>Amalia Mathilda</t>
  </si>
  <si>
    <t>Leland &amp; Cecilia</t>
  </si>
  <si>
    <t>Cecilia Helen</t>
  </si>
  <si>
    <t>Wagner</t>
  </si>
  <si>
    <t>Herman &amp; Dorothy</t>
  </si>
  <si>
    <t>Herman Frank</t>
  </si>
  <si>
    <t>Schupp</t>
  </si>
  <si>
    <t>Maggie</t>
  </si>
  <si>
    <t>Peter Andrew Hoerl</t>
  </si>
  <si>
    <t>Darlene</t>
  </si>
  <si>
    <t>0092</t>
  </si>
  <si>
    <t>Patrick Joseph</t>
  </si>
  <si>
    <t>VanHecke</t>
  </si>
  <si>
    <t>David &amp; Kay</t>
  </si>
  <si>
    <t>0071</t>
  </si>
  <si>
    <t>Rehberg</t>
  </si>
  <si>
    <t>Roderick</t>
  </si>
  <si>
    <t>Debra Lee</t>
  </si>
  <si>
    <t>not sure if Roderick is to be in grave 2 - card/deed only for 1 grave</t>
  </si>
  <si>
    <t xml:space="preserve">Milwaukee Memorials - 30x10 </t>
  </si>
  <si>
    <t>Ellenbecker</t>
  </si>
  <si>
    <t xml:space="preserve">Arnold  </t>
  </si>
  <si>
    <t>Frances Theresa</t>
  </si>
  <si>
    <t>Arnold Alex</t>
  </si>
  <si>
    <t>Hayne</t>
  </si>
  <si>
    <t>Julia Wanda</t>
  </si>
  <si>
    <t>Carroll</t>
  </si>
  <si>
    <t>McSherry</t>
  </si>
  <si>
    <t>Sadler</t>
  </si>
  <si>
    <t>Drew</t>
  </si>
  <si>
    <t>Hartson Funeral Home</t>
  </si>
  <si>
    <t>Drew Robert</t>
  </si>
  <si>
    <t>063</t>
  </si>
  <si>
    <t>Stilson</t>
  </si>
  <si>
    <t>Eileen Honora Heschke</t>
  </si>
  <si>
    <t>Renee Marie Heschke</t>
  </si>
  <si>
    <t>Edward Rynders</t>
  </si>
  <si>
    <t>Catherine Rynders</t>
  </si>
  <si>
    <t>William Andrew</t>
  </si>
  <si>
    <t>Fickau</t>
  </si>
  <si>
    <t>Willard</t>
  </si>
  <si>
    <t>Van Langen</t>
  </si>
  <si>
    <t>Dorothy Beckner</t>
  </si>
  <si>
    <t>MacDonald</t>
  </si>
  <si>
    <t>Malcolm</t>
  </si>
  <si>
    <t>Wilma Edith</t>
  </si>
  <si>
    <t>Thompson</t>
  </si>
  <si>
    <t>James &amp; Roberta</t>
  </si>
  <si>
    <t>Collard</t>
  </si>
  <si>
    <t>Charles &amp; Dorothy</t>
  </si>
  <si>
    <t>Carole</t>
  </si>
  <si>
    <t>0033</t>
  </si>
  <si>
    <t>John &amp; Dolores</t>
  </si>
  <si>
    <t>085</t>
  </si>
  <si>
    <t>Dolores Clare</t>
  </si>
  <si>
    <t>Anglim</t>
  </si>
  <si>
    <t>0044</t>
  </si>
  <si>
    <t>074</t>
  </si>
  <si>
    <t>Milwaukee Memorials - 42x12</t>
  </si>
  <si>
    <t>Zernia</t>
  </si>
  <si>
    <t>Theresa Margaret</t>
  </si>
  <si>
    <t>028</t>
  </si>
  <si>
    <t>Lynn</t>
  </si>
  <si>
    <t>lot bought back 2/2016</t>
  </si>
  <si>
    <t>Schultz</t>
  </si>
  <si>
    <t>Ronald Richard Falk</t>
  </si>
  <si>
    <t>Mrs Earl</t>
  </si>
  <si>
    <t>Dorothy Waas</t>
  </si>
  <si>
    <t>Earl Jr to go with mother when buried</t>
  </si>
  <si>
    <t>Military Marker - 24x12 for Earl, Jr.</t>
  </si>
  <si>
    <t>Earl Sr</t>
  </si>
  <si>
    <t>Maurer</t>
  </si>
  <si>
    <t>Dorothy Mary</t>
  </si>
  <si>
    <t>Jeanne Marie</t>
  </si>
  <si>
    <t>burial card shows babies in the same grave</t>
  </si>
  <si>
    <t>Jason</t>
  </si>
  <si>
    <t xml:space="preserve">Catherine   </t>
  </si>
  <si>
    <t>George Gerald</t>
  </si>
  <si>
    <t>BABY SECTION</t>
  </si>
  <si>
    <t>Fritz</t>
  </si>
  <si>
    <t xml:space="preserve">Gertrude   </t>
  </si>
  <si>
    <t>Lucille Katherine</t>
  </si>
  <si>
    <t>Piskula</t>
  </si>
  <si>
    <t>Ben</t>
  </si>
  <si>
    <t>Sylvia Marian Lang</t>
  </si>
  <si>
    <t>084</t>
  </si>
  <si>
    <t>Girtler</t>
  </si>
  <si>
    <t>Mrs. Louis</t>
  </si>
  <si>
    <t>Hilda</t>
  </si>
  <si>
    <t>Bierbower</t>
  </si>
  <si>
    <t>Dorothy Jean</t>
  </si>
  <si>
    <t>5days</t>
  </si>
  <si>
    <t>Walter Richard</t>
  </si>
  <si>
    <t>Koscielak</t>
  </si>
  <si>
    <t>1962</t>
  </si>
  <si>
    <t>Perry</t>
  </si>
  <si>
    <t>Lance &amp; Ruth</t>
  </si>
  <si>
    <t>Wenta - 42x14</t>
  </si>
  <si>
    <t xml:space="preserve">Perry </t>
  </si>
  <si>
    <t>Westcot</t>
  </si>
  <si>
    <t>Kenneth Merle</t>
  </si>
  <si>
    <t>Miller Monuments - 46x20</t>
  </si>
  <si>
    <t>Audrey Mary</t>
  </si>
  <si>
    <t>Edward &amp; Debra</t>
  </si>
  <si>
    <t>lot bought back in 2015</t>
  </si>
  <si>
    <t>Heinowski</t>
  </si>
  <si>
    <t>Edward &amp; Patricia</t>
  </si>
  <si>
    <t>Edward John</t>
  </si>
  <si>
    <t>waiting for letter for cemetery to buy back</t>
  </si>
  <si>
    <t>Eigenberger</t>
  </si>
  <si>
    <t>Leonard Arthur</t>
  </si>
  <si>
    <t>005</t>
  </si>
  <si>
    <t>Holman</t>
  </si>
  <si>
    <t>Valentine</t>
  </si>
  <si>
    <t>Chmiel</t>
  </si>
  <si>
    <t>Konkel</t>
  </si>
  <si>
    <t>Bessie</t>
  </si>
  <si>
    <t>Peroceschi</t>
  </si>
  <si>
    <t>16x8</t>
  </si>
  <si>
    <t>Pompilio</t>
  </si>
  <si>
    <t>cremation possibly at footend</t>
  </si>
  <si>
    <t>Wiza</t>
  </si>
  <si>
    <t xml:space="preserve">Richard   </t>
  </si>
  <si>
    <t>Rawski</t>
  </si>
  <si>
    <t>Marker for both &amp; military for Paul</t>
  </si>
  <si>
    <t>Shaikis</t>
  </si>
  <si>
    <t>Casimer</t>
  </si>
  <si>
    <t>Cpl Jerome</t>
  </si>
  <si>
    <t>Steffens</t>
  </si>
  <si>
    <t>Dagney</t>
  </si>
  <si>
    <t>Fitzpatrick</t>
  </si>
  <si>
    <t>Morin</t>
  </si>
  <si>
    <t>Darlene Endres</t>
  </si>
  <si>
    <t>Schmuck</t>
  </si>
  <si>
    <t>068</t>
  </si>
  <si>
    <t>Irene Rita</t>
  </si>
  <si>
    <t>Strader</t>
  </si>
  <si>
    <t>Cozington Rindt</t>
  </si>
  <si>
    <t>Cecile</t>
  </si>
  <si>
    <t>Graham</t>
  </si>
  <si>
    <t>Robers</t>
  </si>
  <si>
    <t>Beverly Ann Kotlowski</t>
  </si>
  <si>
    <t>Patricia Maude</t>
  </si>
  <si>
    <t>Elliott</t>
  </si>
  <si>
    <t>Lyman</t>
  </si>
  <si>
    <t>Lederer</t>
  </si>
  <si>
    <t>0026</t>
  </si>
  <si>
    <t>032</t>
  </si>
  <si>
    <t>Zwiefka</t>
  </si>
  <si>
    <t>Pape</t>
  </si>
  <si>
    <t>0034</t>
  </si>
  <si>
    <t>Fritz Erwin</t>
  </si>
  <si>
    <t>050</t>
  </si>
  <si>
    <t xml:space="preserve">Sylvia   </t>
  </si>
  <si>
    <t>Lewandowski</t>
  </si>
  <si>
    <t>Harry John</t>
  </si>
  <si>
    <t>Adeline Teresa</t>
  </si>
  <si>
    <t>LaGrow</t>
  </si>
  <si>
    <t>Walter George</t>
  </si>
  <si>
    <t>Stella</t>
  </si>
  <si>
    <t>Wisnefske</t>
  </si>
  <si>
    <t>John Stanley</t>
  </si>
  <si>
    <t>Timothy King</t>
  </si>
  <si>
    <t>10min</t>
  </si>
  <si>
    <t>infant on top of John</t>
  </si>
  <si>
    <t>Irene Mary King</t>
  </si>
  <si>
    <t>4hrs</t>
  </si>
  <si>
    <t>Margaret Cecilia Jaeger</t>
  </si>
  <si>
    <t>Karthausser</t>
  </si>
  <si>
    <t>Dennis &amp; Mary Ann</t>
  </si>
  <si>
    <t>Joseph Peter</t>
  </si>
  <si>
    <t>Lillian Blaisdell</t>
  </si>
  <si>
    <t>2012</t>
  </si>
  <si>
    <t>Remembrance Memorials - 16x8</t>
  </si>
  <si>
    <t>Margaret Michaels</t>
  </si>
  <si>
    <t>007</t>
  </si>
  <si>
    <t>Wilting</t>
  </si>
  <si>
    <t>Bernard Theodore</t>
  </si>
  <si>
    <t>Bernard Joseph</t>
  </si>
  <si>
    <t>Bronze Military Marker - 24x12 - flush</t>
  </si>
  <si>
    <t>Bertha Elizabeth</t>
  </si>
  <si>
    <t>Brown</t>
  </si>
  <si>
    <t>Kathrine</t>
  </si>
  <si>
    <t>Celeste</t>
  </si>
  <si>
    <t>Anthony Peter</t>
  </si>
  <si>
    <t>Suttles</t>
  </si>
  <si>
    <t>nelly</t>
  </si>
  <si>
    <t>Geraldine Gertrude</t>
  </si>
  <si>
    <t>Burg</t>
  </si>
  <si>
    <t>Gerald John</t>
  </si>
  <si>
    <t>Bolton</t>
  </si>
  <si>
    <t>Eda</t>
  </si>
  <si>
    <t>Chester</t>
  </si>
  <si>
    <t>Kopp</t>
  </si>
  <si>
    <t>Howard Beckner Sr</t>
  </si>
  <si>
    <t>Pashoff</t>
  </si>
  <si>
    <t>Dana</t>
  </si>
  <si>
    <t>no record on card except name, no payment made</t>
  </si>
  <si>
    <t>Gail</t>
  </si>
  <si>
    <t>Kenneth Ralph</t>
  </si>
  <si>
    <t>1&amp;2</t>
  </si>
  <si>
    <t>cremation - 2ft level between parents</t>
  </si>
  <si>
    <t>Florian Joseph</t>
  </si>
  <si>
    <t>Charles Leon</t>
  </si>
  <si>
    <t>Pearl Helen</t>
  </si>
  <si>
    <t>Charles Sr</t>
  </si>
  <si>
    <t>Tryban</t>
  </si>
  <si>
    <t>Joseph Coppersmith</t>
  </si>
  <si>
    <t>Eleanor Coppersmith</t>
  </si>
  <si>
    <t>Gloria Helen Fohr</t>
  </si>
  <si>
    <t>Kent with Waukesha Memorial working on stone for Fohr's - 24x12 north of Coppersmith</t>
  </si>
  <si>
    <t>920-285-6640 or 262-542-6886</t>
  </si>
  <si>
    <t>Hundt</t>
  </si>
  <si>
    <t>Helen Hundt Huelskamp</t>
  </si>
  <si>
    <t>Nagy</t>
  </si>
  <si>
    <t>Olive Emily</t>
  </si>
  <si>
    <t>024</t>
  </si>
  <si>
    <t>Pelzmann</t>
  </si>
  <si>
    <t>Edward George Sr</t>
  </si>
  <si>
    <t>Edward George Jr</t>
  </si>
  <si>
    <t>Feurstahler</t>
  </si>
  <si>
    <t>Hildegarde</t>
  </si>
  <si>
    <t>Hildegarde Anne</t>
  </si>
  <si>
    <t>Bohn</t>
  </si>
  <si>
    <t>Frank or Charles</t>
  </si>
  <si>
    <t>Alice Jane</t>
  </si>
  <si>
    <t>Herkowski</t>
  </si>
  <si>
    <t>Miltary Marker - 24x12</t>
  </si>
  <si>
    <t>Weinert</t>
  </si>
  <si>
    <t>Therese Ann</t>
  </si>
  <si>
    <t>6days</t>
  </si>
  <si>
    <t>Waite</t>
  </si>
  <si>
    <t>Earl &amp; Audrey</t>
  </si>
  <si>
    <t>Audrey Louise</t>
  </si>
  <si>
    <t>Charles David</t>
  </si>
  <si>
    <t>Barwick</t>
  </si>
  <si>
    <t>Siemion</t>
  </si>
  <si>
    <t>Alexander</t>
  </si>
  <si>
    <t>Zimmer</t>
  </si>
  <si>
    <t>Charles &amp; Rose</t>
  </si>
  <si>
    <t>Charles Joseph</t>
  </si>
  <si>
    <t>Cary Lex</t>
  </si>
  <si>
    <t>19hrs</t>
  </si>
  <si>
    <t>north side of marker</t>
  </si>
  <si>
    <t>Charles "Chuck"</t>
  </si>
  <si>
    <t>10/2008</t>
  </si>
  <si>
    <t>cremation buried on lot by the family</t>
  </si>
  <si>
    <t>153A</t>
  </si>
  <si>
    <t>Birdsell</t>
  </si>
  <si>
    <t>Elgie</t>
  </si>
  <si>
    <t>Elgie Eveleen</t>
  </si>
  <si>
    <t>cremation w/vault - 2ft level</t>
  </si>
  <si>
    <t>O'Flaherty</t>
  </si>
  <si>
    <t>south of lot 154 in pathway</t>
  </si>
  <si>
    <t>Berka</t>
  </si>
  <si>
    <t>Charlene</t>
  </si>
  <si>
    <t>Richard John</t>
  </si>
  <si>
    <t xml:space="preserve">Richard </t>
  </si>
  <si>
    <t>Jarosinski</t>
  </si>
  <si>
    <t>Joseph &amp; Doris</t>
  </si>
  <si>
    <t>Jerry John</t>
  </si>
  <si>
    <t>Wenta - 24x12 foot stone</t>
  </si>
  <si>
    <t>155A</t>
  </si>
  <si>
    <t>Golla</t>
  </si>
  <si>
    <t>Rosalie</t>
  </si>
  <si>
    <t>Rosalie Katherine</t>
  </si>
  <si>
    <t>Seymour</t>
  </si>
  <si>
    <t>H.G.</t>
  </si>
  <si>
    <t>Silveuius Gofford</t>
  </si>
  <si>
    <t>burial in pathway between sections 4&amp;5</t>
  </si>
  <si>
    <t>Boehme</t>
  </si>
  <si>
    <t>0036</t>
  </si>
  <si>
    <t>Bartes</t>
  </si>
  <si>
    <t>Laverne &amp; Carol</t>
  </si>
  <si>
    <t>Laverne</t>
  </si>
  <si>
    <t>Helt</t>
  </si>
  <si>
    <t>Minnie</t>
  </si>
  <si>
    <t>Rasmussen</t>
  </si>
  <si>
    <t>0010</t>
  </si>
  <si>
    <t>Patt John</t>
  </si>
  <si>
    <t>Flush marker shared with Lot 173</t>
  </si>
  <si>
    <t>Bradley</t>
  </si>
  <si>
    <t>Bradley Jr</t>
  </si>
  <si>
    <t>northeast corner, size 46x21</t>
  </si>
  <si>
    <t xml:space="preserve">Leonard   </t>
  </si>
  <si>
    <t>Sylvia Catherine</t>
  </si>
  <si>
    <t>Moertl</t>
  </si>
  <si>
    <t>Andrew &amp; Frances</t>
  </si>
  <si>
    <t>Frances Mary</t>
  </si>
  <si>
    <t>Haimerl</t>
  </si>
  <si>
    <t>Bernard &amp; Emma</t>
  </si>
  <si>
    <t>Ihling</t>
  </si>
  <si>
    <t>Theodore Sr</t>
  </si>
  <si>
    <t>Gilda</t>
  </si>
  <si>
    <t>Stowers</t>
  </si>
  <si>
    <t>Czarnecki</t>
  </si>
  <si>
    <t>Paszkiewicz</t>
  </si>
  <si>
    <t>Mark Brian</t>
  </si>
  <si>
    <t>064</t>
  </si>
  <si>
    <t>Mark &amp; Su-lei</t>
  </si>
  <si>
    <t>Werner</t>
  </si>
  <si>
    <t>Jamie</t>
  </si>
  <si>
    <t>Flush marker</t>
  </si>
  <si>
    <t xml:space="preserve">Dennis   </t>
  </si>
  <si>
    <t>Flush marker extends to Lot 158 grave 1</t>
  </si>
  <si>
    <t>Hackl</t>
  </si>
  <si>
    <t>Miller Monument - 46x16</t>
  </si>
  <si>
    <t>Martha Ann</t>
  </si>
  <si>
    <t>043</t>
  </si>
  <si>
    <t>Robert &amp; Patricia</t>
  </si>
  <si>
    <t>0052</t>
  </si>
  <si>
    <t>Patricia Clara</t>
  </si>
  <si>
    <t>097</t>
  </si>
  <si>
    <t>9/1973</t>
  </si>
  <si>
    <t>Archie Monument - 20x10 flush</t>
  </si>
  <si>
    <t>Muszynski</t>
  </si>
  <si>
    <t>Sheila</t>
  </si>
  <si>
    <t>Palubicki</t>
  </si>
  <si>
    <t>Eugene Robert</t>
  </si>
  <si>
    <t>Zodrow</t>
  </si>
  <si>
    <t>Harold &amp; Carol</t>
  </si>
  <si>
    <t>Harold Albert</t>
  </si>
  <si>
    <t>Wilson</t>
  </si>
  <si>
    <t>Flush Military Marker - 24x12 in front of monument</t>
  </si>
  <si>
    <t>Anderson</t>
  </si>
  <si>
    <t>Olaf</t>
  </si>
  <si>
    <t>Olaf William</t>
  </si>
  <si>
    <t>Infant Daughter</t>
  </si>
  <si>
    <t>5hrs</t>
  </si>
  <si>
    <t>Addy</t>
  </si>
  <si>
    <t xml:space="preserve">Howard  </t>
  </si>
  <si>
    <t>Mary Ann Anderson</t>
  </si>
  <si>
    <t>Veninsek</t>
  </si>
  <si>
    <t>Gliniecki</t>
  </si>
  <si>
    <t>Betty Lou</t>
  </si>
  <si>
    <t>Neumann</t>
  </si>
  <si>
    <t>Cole</t>
  </si>
  <si>
    <t>Evelyn &amp; Peter</t>
  </si>
  <si>
    <t>Evelyn Mary</t>
  </si>
  <si>
    <t>St Clair</t>
  </si>
  <si>
    <t>Janice</t>
  </si>
  <si>
    <t xml:space="preserve">90x12 to fit all markers </t>
  </si>
  <si>
    <t>Thomas Charles</t>
  </si>
  <si>
    <t>Military Bronze niche on parents stone</t>
  </si>
  <si>
    <t>(Timothy &amp; Margaret)</t>
  </si>
  <si>
    <t>Milwaukee Memorials - 30x8</t>
  </si>
  <si>
    <t>Norma</t>
  </si>
  <si>
    <t>George Sr</t>
  </si>
  <si>
    <t>monument centered over grave 2 in 201 and both graves in 190</t>
  </si>
  <si>
    <t>Nowicki Sr</t>
  </si>
  <si>
    <t xml:space="preserve">Edward </t>
  </si>
  <si>
    <t>Edward Theodore Sr</t>
  </si>
  <si>
    <t>Nowicki Jr</t>
  </si>
  <si>
    <t>Edward &amp; Anita</t>
  </si>
  <si>
    <t>Edward Theodore Jr</t>
  </si>
  <si>
    <t>Janiszewski</t>
  </si>
  <si>
    <t>Alphonse &amp; Shirley</t>
  </si>
  <si>
    <t>Alphonse</t>
  </si>
  <si>
    <t>Shirley Mae</t>
  </si>
  <si>
    <t>Zaeske</t>
  </si>
  <si>
    <t>Donald &amp; Debbie</t>
  </si>
  <si>
    <t>166a</t>
  </si>
  <si>
    <t>Serchen</t>
  </si>
  <si>
    <t>Hein</t>
  </si>
  <si>
    <t>John &amp; Delores</t>
  </si>
  <si>
    <t>0045</t>
  </si>
  <si>
    <t>Poliak</t>
  </si>
  <si>
    <t>002</t>
  </si>
  <si>
    <t>Marguerite</t>
  </si>
  <si>
    <t>Cassidy</t>
  </si>
  <si>
    <t>Peter &amp; Alice</t>
  </si>
  <si>
    <t>Radtke</t>
  </si>
  <si>
    <t>Dale Christopher</t>
  </si>
  <si>
    <t>Ketterhagen - 30x12</t>
  </si>
  <si>
    <t>Kwiatkowski</t>
  </si>
  <si>
    <t>Chester &amp; Ruth</t>
  </si>
  <si>
    <t>Ruth Diane</t>
  </si>
  <si>
    <t>Duame</t>
  </si>
  <si>
    <t>Eugene &amp; Marianne</t>
  </si>
  <si>
    <t>Eugene Thomas</t>
  </si>
  <si>
    <t>Larson</t>
  </si>
  <si>
    <t>Robert Edward</t>
  </si>
  <si>
    <t>Rink</t>
  </si>
  <si>
    <t>LeBeau</t>
  </si>
  <si>
    <t>Carolyn Mae</t>
  </si>
  <si>
    <t>Irving Joseph</t>
  </si>
  <si>
    <t>Jung</t>
  </si>
  <si>
    <t>1993</t>
  </si>
  <si>
    <t>Terasek</t>
  </si>
  <si>
    <t>Stanley Joseph</t>
  </si>
  <si>
    <t>Christine LeSage</t>
  </si>
  <si>
    <t>Noonan</t>
  </si>
  <si>
    <t>048</t>
  </si>
  <si>
    <t>spans this &amp; part of grave 2 Lot 222</t>
  </si>
  <si>
    <t>Marianne Elizabeth</t>
  </si>
  <si>
    <t>Roger Kafer</t>
  </si>
  <si>
    <t>Chester Alfred</t>
  </si>
  <si>
    <t>John &amp; Bonnie</t>
  </si>
  <si>
    <t>John Stephan</t>
  </si>
  <si>
    <t>Steven John</t>
  </si>
  <si>
    <t>Krumenauer</t>
  </si>
  <si>
    <t>Victor &amp; Jean</t>
  </si>
  <si>
    <t>Werlinger</t>
  </si>
  <si>
    <t>Bernice Barbara</t>
  </si>
  <si>
    <t>Whitted</t>
  </si>
  <si>
    <t>Robert Eugene</t>
  </si>
  <si>
    <t>Virginia Alene</t>
  </si>
  <si>
    <t>Greiner</t>
  </si>
  <si>
    <t>Geraldine</t>
  </si>
  <si>
    <t>Geraldine Ann</t>
  </si>
  <si>
    <t>0062</t>
  </si>
  <si>
    <t>Smit</t>
  </si>
  <si>
    <t>John &amp; Joyce</t>
  </si>
  <si>
    <t>John Richard</t>
  </si>
  <si>
    <t>Joyce Virginia</t>
  </si>
  <si>
    <t>Vanderpool</t>
  </si>
  <si>
    <t>Donald Charles</t>
  </si>
  <si>
    <t>Emily Elizabeth</t>
  </si>
  <si>
    <t>Laven</t>
  </si>
  <si>
    <t>Irvin Nicholas</t>
  </si>
  <si>
    <t>James J</t>
  </si>
  <si>
    <t>Loretta Irene</t>
  </si>
  <si>
    <t>Bonnie</t>
  </si>
  <si>
    <t>John "Jack" Francis</t>
  </si>
  <si>
    <t>Beuth</t>
  </si>
  <si>
    <t>Sharon</t>
  </si>
  <si>
    <t>LaFond</t>
  </si>
  <si>
    <t>spans this &amp; part of grave 1 Lot 209</t>
  </si>
  <si>
    <t>Mary Anna</t>
  </si>
  <si>
    <t xml:space="preserve">Evelyn   </t>
  </si>
  <si>
    <t xml:space="preserve">Leo  </t>
  </si>
  <si>
    <t>Hrbacek</t>
  </si>
  <si>
    <t>Beverly Mae</t>
  </si>
  <si>
    <t>Ernest</t>
  </si>
  <si>
    <t>Ernest J</t>
  </si>
  <si>
    <t>Archie Monuments - 30x10</t>
  </si>
  <si>
    <t>Paul E</t>
  </si>
  <si>
    <t>Paul's urn in casket with Ernest</t>
  </si>
  <si>
    <t>Helen MaryAnn</t>
  </si>
  <si>
    <t>Smolinski</t>
  </si>
  <si>
    <t>Anthony &amp; Gladys</t>
  </si>
  <si>
    <t>Anthony Tobius</t>
  </si>
  <si>
    <t>Marshall</t>
  </si>
  <si>
    <t xml:space="preserve">Roland  </t>
  </si>
  <si>
    <t>Meinke</t>
  </si>
  <si>
    <t>William &amp; Frances</t>
  </si>
  <si>
    <t>Peter &amp; Rosemarie</t>
  </si>
  <si>
    <t>Henry &amp; Rose</t>
  </si>
  <si>
    <t>Brasted</t>
  </si>
  <si>
    <t>Floyd</t>
  </si>
  <si>
    <t>Wilson &amp; Jessie</t>
  </si>
  <si>
    <t>Jessie</t>
  </si>
  <si>
    <t>Milwaukee Memorials - 32x16</t>
  </si>
  <si>
    <t>Joyce</t>
  </si>
  <si>
    <t>Quinn John</t>
  </si>
  <si>
    <t>John Daniel</t>
  </si>
  <si>
    <t>0031</t>
  </si>
  <si>
    <t>Barbara Nancy</t>
  </si>
  <si>
    <t>Sekutowski</t>
  </si>
  <si>
    <t>John Anthony</t>
  </si>
  <si>
    <t>Nogalski</t>
  </si>
  <si>
    <t>Anita</t>
  </si>
  <si>
    <t>Herold</t>
  </si>
  <si>
    <t>Martin Joseph</t>
  </si>
  <si>
    <t>Rieland</t>
  </si>
  <si>
    <t>Paul &amp; Marion</t>
  </si>
  <si>
    <t>Paul Alan</t>
  </si>
  <si>
    <t>Marion Margaret</t>
  </si>
  <si>
    <t>016</t>
  </si>
  <si>
    <t>Lindner</t>
  </si>
  <si>
    <t>Joseph &amp; Theresia</t>
  </si>
  <si>
    <t>Theresia</t>
  </si>
  <si>
    <t>Kadow</t>
  </si>
  <si>
    <t>Janes</t>
  </si>
  <si>
    <t>Helen Agnes</t>
  </si>
  <si>
    <t>092</t>
  </si>
  <si>
    <t>Crnkovich</t>
  </si>
  <si>
    <t>Mary &amp; David</t>
  </si>
  <si>
    <t>Kalina Sr</t>
  </si>
  <si>
    <t xml:space="preserve">Marian  </t>
  </si>
  <si>
    <t>Milwaukee Memorials - 34x14</t>
  </si>
  <si>
    <t>Sutton</t>
  </si>
  <si>
    <t>Caryn Lee Elvington</t>
  </si>
  <si>
    <t>Joe Ottis Elvington Jr</t>
  </si>
  <si>
    <t>Seidl</t>
  </si>
  <si>
    <t>Elvira Amalie</t>
  </si>
  <si>
    <t>Pokrzywinski</t>
  </si>
  <si>
    <t>Alfred &amp; Dorothy</t>
  </si>
  <si>
    <t>Alfred Paul</t>
  </si>
  <si>
    <t>Tilley</t>
  </si>
  <si>
    <t>Cordelia</t>
  </si>
  <si>
    <t>082</t>
  </si>
  <si>
    <t>Warczytowa</t>
  </si>
  <si>
    <t>Kiebel</t>
  </si>
  <si>
    <t>Wilma Elizabeth</t>
  </si>
  <si>
    <t>Ardith</t>
  </si>
  <si>
    <t>Milwaukee Memorials - 40x14</t>
  </si>
  <si>
    <t>LeRoy Edward</t>
  </si>
  <si>
    <t>Toutant</t>
  </si>
  <si>
    <t>Vernon John</t>
  </si>
  <si>
    <t>Donald &amp; Connie</t>
  </si>
  <si>
    <t>Iverson</t>
  </si>
  <si>
    <t>John &amp; Carol</t>
  </si>
  <si>
    <t>0008</t>
  </si>
  <si>
    <t>008</t>
  </si>
  <si>
    <t>Marilyn Greatorex</t>
  </si>
  <si>
    <t>Tobianski</t>
  </si>
  <si>
    <t>Sally Jean</t>
  </si>
  <si>
    <t>Monument centered between lots 250 &amp; 257</t>
  </si>
  <si>
    <t>Richard &amp; Marilyn</t>
  </si>
  <si>
    <t>Richard Frederick</t>
  </si>
  <si>
    <t>Marilyn Rita</t>
  </si>
  <si>
    <t>John &amp; Barbara</t>
  </si>
  <si>
    <t>John Mitchell Jr</t>
  </si>
  <si>
    <t>Leichtfuss</t>
  </si>
  <si>
    <t>Milton &amp; Ruth</t>
  </si>
  <si>
    <t>Milton Robert</t>
  </si>
  <si>
    <t>Wenta - 48x16, military marker - 24x12</t>
  </si>
  <si>
    <t>(Mary)</t>
  </si>
  <si>
    <t>Joanne Marie OHaver</t>
  </si>
  <si>
    <t>Schatzman</t>
  </si>
  <si>
    <t>Renner</t>
  </si>
  <si>
    <t>no record of owner/burial - inquiries indicated burial after 1971</t>
  </si>
  <si>
    <t>Shenners</t>
  </si>
  <si>
    <t>Raymond Anthony</t>
  </si>
  <si>
    <t>Kraus</t>
  </si>
  <si>
    <t>Henry &amp; Marilyn</t>
  </si>
  <si>
    <t>Henry Carl</t>
  </si>
  <si>
    <t>Faehrmann</t>
  </si>
  <si>
    <t>Elmer &amp; Cecilia</t>
  </si>
  <si>
    <t>Cecilia Rose</t>
  </si>
  <si>
    <t>076</t>
  </si>
  <si>
    <t>Cerny</t>
  </si>
  <si>
    <t>Mary Pauline</t>
  </si>
  <si>
    <t>Norman Osborn</t>
  </si>
  <si>
    <t>Michael &amp; Olga</t>
  </si>
  <si>
    <t>Olga</t>
  </si>
  <si>
    <t>Geiger</t>
  </si>
  <si>
    <t>Gerald &amp; Laverne</t>
  </si>
  <si>
    <t>Gerald Fred</t>
  </si>
  <si>
    <t>Maternowski</t>
  </si>
  <si>
    <t>Wenta - 36x10, military marker on back</t>
  </si>
  <si>
    <t>Clemens Charles</t>
  </si>
  <si>
    <t>Hinz Sr</t>
  </si>
  <si>
    <t>Robert &amp; Nancy</t>
  </si>
  <si>
    <t>0001</t>
  </si>
  <si>
    <t>Nancy Francis</t>
  </si>
  <si>
    <t>Eberle</t>
  </si>
  <si>
    <t>0025</t>
  </si>
  <si>
    <t>Rita Katherine</t>
  </si>
  <si>
    <t>046</t>
  </si>
  <si>
    <t>Joseph Louis</t>
  </si>
  <si>
    <t>Scukanec</t>
  </si>
  <si>
    <t>Frank &amp; Norma</t>
  </si>
  <si>
    <t>only show payment for 1 grave, no deed #</t>
  </si>
  <si>
    <t>030</t>
  </si>
  <si>
    <t>Marble Military Marker</t>
  </si>
  <si>
    <t>Krzyewski</t>
  </si>
  <si>
    <t>Isadore &amp; Mafalda</t>
  </si>
  <si>
    <t>Isadore</t>
  </si>
  <si>
    <t>Mafalda</t>
  </si>
  <si>
    <t>Kutka</t>
  </si>
  <si>
    <t>John Logan</t>
  </si>
  <si>
    <t>Laupan</t>
  </si>
  <si>
    <t>Henry &amp; Dorothy</t>
  </si>
  <si>
    <t>Dorothy Gertrude</t>
  </si>
  <si>
    <t>010</t>
  </si>
  <si>
    <t>Strasser</t>
  </si>
  <si>
    <t>Napientek</t>
  </si>
  <si>
    <t>(Marsha)</t>
  </si>
  <si>
    <t>Wenta - 24x18</t>
  </si>
  <si>
    <t>Joan Diaz</t>
  </si>
  <si>
    <t>Olivia</t>
  </si>
  <si>
    <t>083</t>
  </si>
  <si>
    <t>Paulene</t>
  </si>
  <si>
    <t>(Kathie)</t>
  </si>
  <si>
    <t>Matty</t>
  </si>
  <si>
    <t>Vernon</t>
  </si>
  <si>
    <t>Vernon Paul Jr</t>
  </si>
  <si>
    <t xml:space="preserve">Matty </t>
  </si>
  <si>
    <t>0030</t>
  </si>
  <si>
    <t>Wenta - 72x14</t>
  </si>
  <si>
    <t>Albert James</t>
  </si>
  <si>
    <t>Newkirk</t>
  </si>
  <si>
    <t>Thomas &amp; Marsha</t>
  </si>
  <si>
    <t>0032a</t>
  </si>
  <si>
    <t>Chester Kordas</t>
  </si>
  <si>
    <t>both cremations</t>
  </si>
  <si>
    <t>Estelle Kordas</t>
  </si>
  <si>
    <t>0029</t>
  </si>
  <si>
    <t>DeMent</t>
  </si>
  <si>
    <t>Greg &amp; Susan</t>
  </si>
  <si>
    <t>Ulrich</t>
  </si>
  <si>
    <t>Debra</t>
  </si>
  <si>
    <t>0012</t>
  </si>
  <si>
    <t>Ray Schmidt</t>
  </si>
  <si>
    <t>Harriet Schmidt</t>
  </si>
  <si>
    <t>0013</t>
  </si>
  <si>
    <t>0014</t>
  </si>
  <si>
    <t>Lang &amp; Donna Plaski</t>
  </si>
  <si>
    <t>292a</t>
  </si>
  <si>
    <t>Alexandria</t>
  </si>
  <si>
    <t>0015</t>
  </si>
  <si>
    <t>0106a</t>
  </si>
  <si>
    <t>0082</t>
  </si>
  <si>
    <t>Eugene Michael</t>
  </si>
  <si>
    <t xml:space="preserve">Gene Raymond </t>
  </si>
  <si>
    <t>Joseph &amp; Georgia</t>
  </si>
  <si>
    <t>Georgia Catherine Theys</t>
  </si>
  <si>
    <t>John Herbert</t>
  </si>
  <si>
    <t>Hodach</t>
  </si>
  <si>
    <t>Patrice</t>
  </si>
  <si>
    <t>0006</t>
  </si>
  <si>
    <t>Robert Gordon</t>
  </si>
  <si>
    <t>0028</t>
  </si>
  <si>
    <t>Stephanie</t>
  </si>
  <si>
    <t>0040</t>
  </si>
  <si>
    <t>Miller Monument - 40x12</t>
  </si>
  <si>
    <t>James Michael</t>
  </si>
  <si>
    <t>062</t>
  </si>
  <si>
    <t>0018</t>
  </si>
  <si>
    <t>Konieczka</t>
  </si>
  <si>
    <t>Dennis &amp; Patricia</t>
  </si>
  <si>
    <t>0049</t>
  </si>
  <si>
    <t>Slewinski</t>
  </si>
  <si>
    <t>0050</t>
  </si>
  <si>
    <t>Mageski</t>
  </si>
  <si>
    <t>Mathilda Mary Barwick</t>
  </si>
  <si>
    <t>Beatrice Mary</t>
  </si>
  <si>
    <t>Gordon William Sr</t>
  </si>
  <si>
    <t>Gordon William III</t>
  </si>
  <si>
    <t>Bernard &amp; Marion</t>
  </si>
  <si>
    <t>078</t>
  </si>
  <si>
    <t>Bernard Godfrey</t>
  </si>
  <si>
    <t>Merz</t>
  </si>
  <si>
    <t>Walter &amp; Dorothy</t>
  </si>
  <si>
    <t>George &amp; Lorraine</t>
  </si>
  <si>
    <t>Lorraine Lynn</t>
  </si>
  <si>
    <t>George Anthony</t>
  </si>
  <si>
    <t>Cassimer John Migacz</t>
  </si>
  <si>
    <t>089</t>
  </si>
  <si>
    <t>cremation - 2ft level between George &amp; Lorraine</t>
  </si>
  <si>
    <t>Miller Monument - 36x10</t>
  </si>
  <si>
    <t>Bernadette Ann Migacz</t>
  </si>
  <si>
    <t>cremation - 2ft level between George &amp; Lorraine next to Cassimer</t>
  </si>
  <si>
    <t>Perkins</t>
  </si>
  <si>
    <t>Monica</t>
  </si>
  <si>
    <t>0003</t>
  </si>
  <si>
    <t>Wishmann</t>
  </si>
  <si>
    <t>James &amp; Genevieve</t>
  </si>
  <si>
    <t>Marx</t>
  </si>
  <si>
    <t>Harry &amp; Dorothy</t>
  </si>
  <si>
    <t>Janet Marie Miech</t>
  </si>
  <si>
    <t>Scott Miech</t>
  </si>
  <si>
    <t>10mos</t>
  </si>
  <si>
    <t>Brosemer</t>
  </si>
  <si>
    <t>Philip Stephen</t>
  </si>
  <si>
    <t>Lorraine Elizabeth</t>
  </si>
  <si>
    <t>Rathke</t>
  </si>
  <si>
    <t>Thomas &amp; Barbara</t>
  </si>
  <si>
    <t>0074</t>
  </si>
  <si>
    <t>Christine Michelle</t>
  </si>
  <si>
    <t>Burch</t>
  </si>
  <si>
    <t>William &amp; Evangeline</t>
  </si>
  <si>
    <t>0061</t>
  </si>
  <si>
    <t>Evangeline Louise</t>
  </si>
  <si>
    <t>Janusz</t>
  </si>
  <si>
    <t>Marian Carol</t>
  </si>
  <si>
    <t>24x12 delivered from online order</t>
  </si>
  <si>
    <t>Romanov</t>
  </si>
  <si>
    <t>Semler</t>
  </si>
  <si>
    <t>Harvey</t>
  </si>
  <si>
    <t>0085</t>
  </si>
  <si>
    <t>Paradenovich</t>
  </si>
  <si>
    <t>0086</t>
  </si>
  <si>
    <t>Margie Lorene Durham</t>
  </si>
  <si>
    <t>(Lorraine)</t>
  </si>
  <si>
    <t>Ignasiak</t>
  </si>
  <si>
    <t>Theodore &amp; Virginia</t>
  </si>
  <si>
    <t>Virginia Christine</t>
  </si>
  <si>
    <t>28x16 cremation memorial</t>
  </si>
  <si>
    <t>Theodore John</t>
  </si>
  <si>
    <t>Crnkovich Sr</t>
  </si>
  <si>
    <t>John M Sr</t>
  </si>
  <si>
    <t>Ketterhagen - 40x12</t>
  </si>
  <si>
    <t>Kaminski</t>
  </si>
  <si>
    <t>Ed &amp; Carol</t>
  </si>
  <si>
    <t>Czerniak</t>
  </si>
  <si>
    <t>John &amp; Diane</t>
  </si>
  <si>
    <t>Karppi</t>
  </si>
  <si>
    <t>Kenneth &amp; Arlene</t>
  </si>
  <si>
    <t>Kenneth Jacob</t>
  </si>
  <si>
    <t>Francis &amp; Mary</t>
  </si>
  <si>
    <t>0069</t>
  </si>
  <si>
    <t>Wenta - 48x12 - centered between feet of 290 &amp; head of 291</t>
  </si>
  <si>
    <t>0067</t>
  </si>
  <si>
    <t>McKenzie</t>
  </si>
  <si>
    <t>0068</t>
  </si>
  <si>
    <t>(Kathleen)</t>
  </si>
  <si>
    <t>(Dennis)</t>
  </si>
  <si>
    <t>Roland &amp; Elaine</t>
  </si>
  <si>
    <t>0060</t>
  </si>
  <si>
    <t>Wenta - 60x16</t>
  </si>
  <si>
    <t>Roland Lee</t>
  </si>
  <si>
    <t>John &amp; Layne</t>
  </si>
  <si>
    <t>0073</t>
  </si>
  <si>
    <t>(Layne)</t>
  </si>
  <si>
    <t>293A</t>
  </si>
  <si>
    <t>William &amp; Lisa</t>
  </si>
  <si>
    <t>0057</t>
  </si>
  <si>
    <t>(William)</t>
  </si>
  <si>
    <t>(Lisa)</t>
  </si>
  <si>
    <t>James &amp; Pamela</t>
  </si>
  <si>
    <t>0056</t>
  </si>
  <si>
    <t>(Pamela)</t>
  </si>
  <si>
    <t>Laimon</t>
  </si>
  <si>
    <t>John &amp; Dorothy</t>
  </si>
  <si>
    <t xml:space="preserve">John George </t>
  </si>
  <si>
    <t>(Judith Laimon-Smith)</t>
  </si>
  <si>
    <t>Janick</t>
  </si>
  <si>
    <t>Beischer</t>
  </si>
  <si>
    <t>Revers</t>
  </si>
  <si>
    <t>Vivian</t>
  </si>
  <si>
    <t>Vivian Vera</t>
  </si>
  <si>
    <t>Grace Gertrude Werner</t>
  </si>
  <si>
    <t>Carol Gayle Werner</t>
  </si>
  <si>
    <t>Eugene &amp; Marlene</t>
  </si>
  <si>
    <t>transfer - Paul &amp; Nora Hornak's estate</t>
  </si>
  <si>
    <t>Hornak</t>
  </si>
  <si>
    <t>Michael &amp; Shirley</t>
  </si>
  <si>
    <t>Paul &amp; Nora</t>
  </si>
  <si>
    <t>Nora</t>
  </si>
  <si>
    <t>Paul Joseph</t>
  </si>
  <si>
    <t>Rozeski</t>
  </si>
  <si>
    <t>Daniel Max</t>
  </si>
  <si>
    <t>Scheinkoenig</t>
  </si>
  <si>
    <t>George &amp; Loretta</t>
  </si>
  <si>
    <t>George Sr &amp; Loretta</t>
  </si>
  <si>
    <t>George Andrew Sr</t>
  </si>
  <si>
    <t>Klamert-Stecky</t>
  </si>
  <si>
    <t>Ronald</t>
  </si>
  <si>
    <t>Domine</t>
  </si>
  <si>
    <t>Donald &amp; Lillian</t>
  </si>
  <si>
    <t>Lillian Pat</t>
  </si>
  <si>
    <t>Erdmann</t>
  </si>
  <si>
    <t>Richard Raymond</t>
  </si>
  <si>
    <t>Kiedrowski</t>
  </si>
  <si>
    <t>Wenta - 40x12</t>
  </si>
  <si>
    <t>297A</t>
  </si>
  <si>
    <t>Seibold-Friede</t>
  </si>
  <si>
    <t>Mary Victoria</t>
  </si>
  <si>
    <t>Milwaukee Memorials - 26x10</t>
  </si>
  <si>
    <t>Joachim</t>
  </si>
  <si>
    <t>297B</t>
  </si>
  <si>
    <t>Brunehilde</t>
  </si>
  <si>
    <t>Joseph Francis Valenta</t>
  </si>
  <si>
    <t>cremations in same urn - 2ft level</t>
  </si>
  <si>
    <t>Mary Elizabeth Valenta</t>
  </si>
  <si>
    <t>Drifke</t>
  </si>
  <si>
    <t>Ron &amp; Mary</t>
  </si>
  <si>
    <t>Robert Pullen</t>
  </si>
  <si>
    <t>Gladys Pullen</t>
  </si>
  <si>
    <t>John Douglas Pullen</t>
  </si>
  <si>
    <t>298A</t>
  </si>
  <si>
    <t>Janice Mueller</t>
  </si>
  <si>
    <t>Michael Andrew</t>
  </si>
  <si>
    <t>298C</t>
  </si>
  <si>
    <t>David Lee</t>
  </si>
  <si>
    <t>298B</t>
  </si>
  <si>
    <t>DeVeau</t>
  </si>
  <si>
    <t>Jean Marie</t>
  </si>
  <si>
    <t>299A</t>
  </si>
  <si>
    <t>Ganiere</t>
  </si>
  <si>
    <t>0023</t>
  </si>
  <si>
    <t>Kay</t>
  </si>
  <si>
    <t>Paul William</t>
  </si>
  <si>
    <t>Angle</t>
  </si>
  <si>
    <t>Bruce</t>
  </si>
  <si>
    <t>0022</t>
  </si>
  <si>
    <t>(Michelle)</t>
  </si>
  <si>
    <t>(Bruce)</t>
  </si>
  <si>
    <t>Parnau</t>
  </si>
  <si>
    <t>0063</t>
  </si>
  <si>
    <t>Georgia</t>
  </si>
  <si>
    <t>Angeline Katherine</t>
  </si>
  <si>
    <t>James Gordon</t>
  </si>
  <si>
    <t xml:space="preserve">cremation - 6ft level </t>
  </si>
  <si>
    <t>Jacqueline</t>
  </si>
  <si>
    <t>0021</t>
  </si>
  <si>
    <t>300A</t>
  </si>
  <si>
    <t>Mussatti</t>
  </si>
  <si>
    <t>James &amp; Rosemary</t>
  </si>
  <si>
    <t>0064</t>
  </si>
  <si>
    <t>Michael James</t>
  </si>
  <si>
    <t>James Charles</t>
  </si>
  <si>
    <t>Rosemary</t>
  </si>
  <si>
    <t>0020</t>
  </si>
  <si>
    <t>John Robert</t>
  </si>
  <si>
    <t>039</t>
  </si>
  <si>
    <t>301A</t>
  </si>
  <si>
    <t>Balcerowski</t>
  </si>
  <si>
    <t>0094</t>
  </si>
  <si>
    <t>Belair</t>
  </si>
  <si>
    <t>Ron &amp; Grace</t>
  </si>
  <si>
    <t>0093A</t>
  </si>
  <si>
    <t>Tutkowski</t>
  </si>
  <si>
    <t>Michael &amp; Catherine</t>
  </si>
  <si>
    <t>0054</t>
  </si>
  <si>
    <t>Mares</t>
  </si>
  <si>
    <t>0053</t>
  </si>
  <si>
    <t>096</t>
  </si>
  <si>
    <t>302A</t>
  </si>
  <si>
    <t>Richter</t>
  </si>
  <si>
    <t>Thomas &amp; Elaine</t>
  </si>
  <si>
    <t>48x14</t>
  </si>
  <si>
    <t>Thomas Anthony</t>
  </si>
  <si>
    <t>LaDisa</t>
  </si>
  <si>
    <t>John &amp; Maryann</t>
  </si>
  <si>
    <t>Joe &amp; Colleen</t>
  </si>
  <si>
    <t>0042</t>
  </si>
  <si>
    <t>Barbara Ann Senft</t>
  </si>
  <si>
    <t>Ketterhagen - 28x16</t>
  </si>
  <si>
    <t>Steve &amp; Julie</t>
  </si>
  <si>
    <t>Emma Louise</t>
  </si>
  <si>
    <t>Wenta - 36x12 - w/Acker 305 grave 1</t>
  </si>
  <si>
    <t>Wisdom</t>
  </si>
  <si>
    <t>John &amp; Pat</t>
  </si>
  <si>
    <t>Sue</t>
  </si>
  <si>
    <t>0076</t>
  </si>
  <si>
    <t>Sue Ellen</t>
  </si>
  <si>
    <t>Wenta - 36x12 - w/Lorenz 304 grave 1</t>
  </si>
  <si>
    <t>Donnelly</t>
  </si>
  <si>
    <t>O'Callaghan</t>
  </si>
  <si>
    <t>Hannelore</t>
  </si>
  <si>
    <t>moved from Blk 0 Sect #3A Lot 15</t>
  </si>
  <si>
    <t>Wenta - 82x14</t>
  </si>
  <si>
    <t>Rosemarie</t>
  </si>
  <si>
    <t>307A</t>
  </si>
  <si>
    <t>Roman Wojcinski</t>
  </si>
  <si>
    <t>Marian Wojcinski</t>
  </si>
  <si>
    <t>Margaret Mertens</t>
  </si>
  <si>
    <t>Sommers</t>
  </si>
  <si>
    <t>Arnold &amp; Georgianna</t>
  </si>
  <si>
    <t>0091</t>
  </si>
  <si>
    <t>(Kathy Slack)</t>
  </si>
  <si>
    <t>Kathleen Theresa Luckas Sommers</t>
  </si>
  <si>
    <t>(Leonard Sommers)</t>
  </si>
  <si>
    <t>Alberta Marie Henry</t>
  </si>
  <si>
    <t>4a</t>
  </si>
  <si>
    <t>0055</t>
  </si>
  <si>
    <t>099</t>
  </si>
  <si>
    <t>Arnold Frederick</t>
  </si>
  <si>
    <t>Georgianna Mary</t>
  </si>
  <si>
    <t>TREES</t>
  </si>
  <si>
    <t>Lawrence &amp; Lucille</t>
  </si>
  <si>
    <t>Lucille Edith</t>
  </si>
  <si>
    <t>Lawrence William</t>
  </si>
  <si>
    <t>071</t>
  </si>
  <si>
    <t>Ernest &amp; Mary</t>
  </si>
  <si>
    <t>015</t>
  </si>
  <si>
    <t>093</t>
  </si>
  <si>
    <t>310A</t>
  </si>
  <si>
    <t>Wehr</t>
  </si>
  <si>
    <t xml:space="preserve">Rose </t>
  </si>
  <si>
    <t>310B</t>
  </si>
  <si>
    <t>Mahlon &amp; Lorraine</t>
  </si>
  <si>
    <t>Beth Ann</t>
  </si>
  <si>
    <t>310C</t>
  </si>
  <si>
    <t>Wintheiser</t>
  </si>
  <si>
    <t>John &amp; Patricia</t>
  </si>
  <si>
    <t>John Joseph</t>
  </si>
  <si>
    <t>Ponath</t>
  </si>
  <si>
    <t>Keith</t>
  </si>
  <si>
    <t>Kurt</t>
  </si>
  <si>
    <t>Sandra Schmidt</t>
  </si>
  <si>
    <t>Lenz SCJ</t>
  </si>
  <si>
    <t>Meinerz</t>
  </si>
  <si>
    <t>Berthold</t>
  </si>
  <si>
    <t>Kathryn Francis</t>
  </si>
  <si>
    <t xml:space="preserve">TREE </t>
  </si>
  <si>
    <t>Blaser</t>
  </si>
  <si>
    <t>William &amp; Lynette</t>
  </si>
  <si>
    <t>0016</t>
  </si>
  <si>
    <t>William Richard</t>
  </si>
  <si>
    <t>Joseph &amp; Colleen</t>
  </si>
  <si>
    <t>0041</t>
  </si>
  <si>
    <t>Dumke</t>
  </si>
  <si>
    <t>Edwin &amp; Frances</t>
  </si>
  <si>
    <t>0046</t>
  </si>
  <si>
    <t>Frances Norma</t>
  </si>
  <si>
    <t>Rhyner</t>
  </si>
  <si>
    <t>Lori</t>
  </si>
  <si>
    <t>Thomas Frederick</t>
  </si>
  <si>
    <t>Carballo</t>
  </si>
  <si>
    <t>Mary Jill</t>
  </si>
  <si>
    <t>Mitchell</t>
  </si>
  <si>
    <t>Mark &amp; Colleen</t>
  </si>
  <si>
    <t>Colleen Ann</t>
  </si>
  <si>
    <t>Balistreri</t>
  </si>
  <si>
    <t>Guy &amp; Sharon</t>
  </si>
  <si>
    <t>0080</t>
  </si>
  <si>
    <t>Keith Alan</t>
  </si>
  <si>
    <t>Larry &amp; Laurie</t>
  </si>
  <si>
    <t>145A</t>
  </si>
  <si>
    <t>Lawrence Robert</t>
  </si>
  <si>
    <t>Morency</t>
  </si>
  <si>
    <t>Robert &amp; Joanne</t>
  </si>
  <si>
    <t>Wenta - 36x14</t>
  </si>
  <si>
    <t>Behling</t>
  </si>
  <si>
    <t>Anna Maria</t>
  </si>
  <si>
    <t>Winze</t>
  </si>
  <si>
    <t>John &amp; Kathleen</t>
  </si>
  <si>
    <t>Tobin</t>
  </si>
  <si>
    <t xml:space="preserve">Jean </t>
  </si>
  <si>
    <t>Ketterhagen - 34x12, monument for Anthony &amp; Jean centered over 3&amp;4; Ketterhagen - 20x10 flush for Deborah</t>
  </si>
  <si>
    <t>Deborah Kay</t>
  </si>
  <si>
    <t>cremation w/vault - 4ft level</t>
  </si>
  <si>
    <t>Anthonette</t>
  </si>
  <si>
    <t>Vander Hart</t>
  </si>
  <si>
    <t>Rich &amp; Rita Sutton</t>
  </si>
  <si>
    <t>Ottoson</t>
  </si>
  <si>
    <t xml:space="preserve">Robert   </t>
  </si>
  <si>
    <t>Elizabeth Marie</t>
  </si>
  <si>
    <t>Benke</t>
  </si>
  <si>
    <t>Ricky John Barnhardt</t>
  </si>
  <si>
    <t>Schallhorn</t>
  </si>
  <si>
    <t>Gary</t>
  </si>
  <si>
    <t>Donna Marie</t>
  </si>
  <si>
    <t>Reuteler</t>
  </si>
  <si>
    <t>Herbert Harold</t>
  </si>
  <si>
    <t>Royal Melrose Granite - 54x16</t>
  </si>
  <si>
    <t>Margaret Helen</t>
  </si>
  <si>
    <t>Brian &amp; Nancy</t>
  </si>
  <si>
    <t>Sandra Ann</t>
  </si>
  <si>
    <t>Archie Monuments - 26x10</t>
  </si>
  <si>
    <t>Harrison</t>
  </si>
  <si>
    <t>Hryniewicki</t>
  </si>
  <si>
    <t>Ronald &amp; Joyce</t>
  </si>
  <si>
    <t>144a</t>
  </si>
  <si>
    <t>Joyce Helen</t>
  </si>
  <si>
    <t>Family purchased - 24x12</t>
  </si>
  <si>
    <t>Rindfleisch Jr</t>
  </si>
  <si>
    <t>Albert &amp; Sharon</t>
  </si>
  <si>
    <t xml:space="preserve">Albert </t>
  </si>
  <si>
    <t>Walkowski</t>
  </si>
  <si>
    <t>Joseph &amp; Jude</t>
  </si>
  <si>
    <t>Pardee</t>
  </si>
  <si>
    <t>Dianne</t>
  </si>
  <si>
    <t>Neil &amp; Diane</t>
  </si>
  <si>
    <t>Diane Hattie</t>
  </si>
  <si>
    <t>Neil Charles</t>
  </si>
  <si>
    <t>Hink</t>
  </si>
  <si>
    <t>Donald Gary</t>
  </si>
  <si>
    <t>Milwaukee Memorials - 24X12</t>
  </si>
  <si>
    <t>Neuser</t>
  </si>
  <si>
    <t>Gerald Louis</t>
  </si>
  <si>
    <t>Wenta - 30x18 - flush</t>
  </si>
  <si>
    <t>Klosiewski</t>
  </si>
  <si>
    <t>Lenzen</t>
  </si>
  <si>
    <t>Ketterhagen - 38x20</t>
  </si>
  <si>
    <t>Chelius</t>
  </si>
  <si>
    <t>Carl &amp; Catherine</t>
  </si>
  <si>
    <t>Jeannie</t>
  </si>
  <si>
    <t>Ketterhagen - 26x10</t>
  </si>
  <si>
    <t>Jacquie</t>
  </si>
  <si>
    <t>Joe Dean</t>
  </si>
  <si>
    <t>Douglas</t>
  </si>
  <si>
    <t>(Douglas)</t>
  </si>
  <si>
    <t>Ketterhagen - 48x16</t>
  </si>
  <si>
    <t>(Rosemary)</t>
  </si>
  <si>
    <t>Courtney</t>
  </si>
  <si>
    <t>Thomsen</t>
  </si>
  <si>
    <t>Grimord</t>
  </si>
  <si>
    <t>William &amp; Lynn</t>
  </si>
  <si>
    <t>Raebel</t>
  </si>
  <si>
    <t>Karyl</t>
  </si>
  <si>
    <t>Karyl Etta</t>
  </si>
  <si>
    <t>Robert Herman</t>
  </si>
  <si>
    <t>Lydia Yvonne</t>
  </si>
  <si>
    <t>Lloyd George</t>
  </si>
  <si>
    <t>Eugene Andrew</t>
  </si>
  <si>
    <t>(Patricia)</t>
  </si>
  <si>
    <t>Kos</t>
  </si>
  <si>
    <t>Mary Beth</t>
  </si>
  <si>
    <t>Miller Monuments - 46x12</t>
  </si>
  <si>
    <t>Military Marker - 42x13</t>
  </si>
  <si>
    <t>Alois</t>
  </si>
  <si>
    <t>DeQuick</t>
  </si>
  <si>
    <t>Janet Ann</t>
  </si>
  <si>
    <t>Coffey</t>
  </si>
  <si>
    <t>James &amp; Mary Sue</t>
  </si>
  <si>
    <t>Megan Jean</t>
  </si>
  <si>
    <t>Welle</t>
  </si>
  <si>
    <t>Delroy &amp; Susan</t>
  </si>
  <si>
    <t>Poetz</t>
  </si>
  <si>
    <t>Brian</t>
  </si>
  <si>
    <t>Sauter</t>
  </si>
  <si>
    <t>Cortney</t>
  </si>
  <si>
    <t>Francis J Owen</t>
  </si>
  <si>
    <t>cremation in vault - 2ft level</t>
  </si>
  <si>
    <t>Mike &amp; Gail</t>
  </si>
  <si>
    <t>256A</t>
  </si>
  <si>
    <t>(Gail)</t>
  </si>
  <si>
    <t>Myron Robert</t>
  </si>
  <si>
    <t>Integrity - 30x12</t>
  </si>
  <si>
    <t>Carlton &amp; Marjorie</t>
  </si>
  <si>
    <t>Marjorie Marie</t>
  </si>
  <si>
    <t>Carlton Robert</t>
  </si>
  <si>
    <t>Robert &amp; Marianne</t>
  </si>
  <si>
    <t>Stein</t>
  </si>
  <si>
    <t>Estate of Paul &amp; Ann</t>
  </si>
  <si>
    <t>Ann's urn in casket with Paul</t>
  </si>
  <si>
    <t>Kaczkowski</t>
  </si>
  <si>
    <t>Beth Ann's urn in casket with Alfred</t>
  </si>
  <si>
    <t>Ingrilli</t>
  </si>
  <si>
    <t>Antonio &amp; Kathleen</t>
  </si>
  <si>
    <t>Antonio</t>
  </si>
  <si>
    <t>Kirchner</t>
  </si>
  <si>
    <t>Donald Edward</t>
  </si>
  <si>
    <t>Jeanne Jeanette</t>
  </si>
  <si>
    <t>Milwaukee Memorials - 20x26</t>
  </si>
  <si>
    <t>POST</t>
  </si>
  <si>
    <t>Phien T Khuat</t>
  </si>
  <si>
    <t>Krawczyk</t>
  </si>
  <si>
    <t>James &amp; Thuy</t>
  </si>
  <si>
    <t>Krejci</t>
  </si>
  <si>
    <t>Eleanor Bertha</t>
  </si>
  <si>
    <t>Peter &amp; Patty</t>
  </si>
  <si>
    <t>Patricia Ann</t>
  </si>
  <si>
    <t>(Peter)</t>
  </si>
  <si>
    <t>Andy</t>
  </si>
  <si>
    <t>Gozdowiak</t>
  </si>
  <si>
    <t>Jerome &amp; Joan</t>
  </si>
  <si>
    <t>Jerome Florian</t>
  </si>
  <si>
    <t>Tabaska</t>
  </si>
  <si>
    <t>John Paul</t>
  </si>
  <si>
    <t>Mary Ann Kathleen</t>
  </si>
  <si>
    <t>N#5</t>
  </si>
  <si>
    <t>Bryson</t>
  </si>
  <si>
    <t>Burish</t>
  </si>
  <si>
    <t>Jerome &amp; Carol</t>
  </si>
  <si>
    <t>Maciejewski</t>
  </si>
  <si>
    <t>Greg &amp; Nancy</t>
  </si>
  <si>
    <t>Alvin &amp; Gladys</t>
  </si>
  <si>
    <t>Alvin</t>
  </si>
  <si>
    <t>N#4</t>
  </si>
  <si>
    <t>Rosen</t>
  </si>
  <si>
    <t>James Richard Binger</t>
  </si>
  <si>
    <t>Susan Ann Binger</t>
  </si>
  <si>
    <t>Burkee</t>
  </si>
  <si>
    <t>Rick &amp; Diane</t>
  </si>
  <si>
    <t>Richard Leon</t>
  </si>
  <si>
    <t>Milwaukee Memorials - 54x16</t>
  </si>
  <si>
    <t>Spencer</t>
  </si>
  <si>
    <t>258A</t>
  </si>
  <si>
    <t>Luck</t>
  </si>
  <si>
    <t>Robert &amp; Kay</t>
  </si>
  <si>
    <t>Sara</t>
  </si>
  <si>
    <t>N#5-E1/2</t>
  </si>
  <si>
    <t>(Charles)</t>
  </si>
  <si>
    <t>cremation memorial - E1/2 lot north of Burkee</t>
  </si>
  <si>
    <t>Cynthia</t>
  </si>
  <si>
    <t>Alice Paparelli</t>
  </si>
  <si>
    <t>DeBack II</t>
  </si>
  <si>
    <t>Levens &amp; Vivian</t>
  </si>
  <si>
    <t>Levens</t>
  </si>
  <si>
    <t>Dorlack</t>
  </si>
  <si>
    <t>Joseph &amp; Nancy</t>
  </si>
  <si>
    <t>159A</t>
  </si>
  <si>
    <t>Nancy Frances</t>
  </si>
  <si>
    <t>Burchardt</t>
  </si>
  <si>
    <t>Runette</t>
  </si>
  <si>
    <t>Michael William Seefeldt</t>
  </si>
  <si>
    <t>Pappas</t>
  </si>
  <si>
    <t>Marilyn Jean</t>
  </si>
  <si>
    <t>Family ordered - 20x10</t>
  </si>
  <si>
    <t>Pietrzak</t>
  </si>
  <si>
    <t>Tricia</t>
  </si>
  <si>
    <t>David Joseph</t>
  </si>
  <si>
    <t>Wenta - 44x16</t>
  </si>
  <si>
    <t>N#4-W1/2</t>
  </si>
  <si>
    <t>Binger</t>
  </si>
  <si>
    <t>Rachel Tuck</t>
  </si>
  <si>
    <t>cremation - 2ft level N#4 W1/2</t>
  </si>
  <si>
    <t>N#4-E1/2</t>
  </si>
  <si>
    <t>Bailey</t>
  </si>
  <si>
    <t>David Lewandowski</t>
  </si>
  <si>
    <t>cremation - 2ft level N#4 E1/2</t>
  </si>
  <si>
    <t>N#5-W1/2</t>
  </si>
  <si>
    <t>Lee Walter</t>
  </si>
  <si>
    <t>cremation - 2ft level N#5 W1/2</t>
  </si>
  <si>
    <t>cremation - 2ft level N#5 E1/2</t>
  </si>
  <si>
    <t>Wenta - 20x10</t>
  </si>
  <si>
    <t>Block 1 Sections 4 and 5</t>
  </si>
  <si>
    <t xml:space="preserve"> Interred Date</t>
  </si>
  <si>
    <t>Angel</t>
  </si>
  <si>
    <t>Susan Marie</t>
  </si>
  <si>
    <t>5mo 28days</t>
  </si>
  <si>
    <t xml:space="preserve"> 12/30/1960</t>
  </si>
  <si>
    <t>headstone present</t>
  </si>
  <si>
    <t>Bahn</t>
  </si>
  <si>
    <t>Mark Richard</t>
  </si>
  <si>
    <t>17hrs</t>
  </si>
  <si>
    <t xml:space="preserve"> 12/10/1963</t>
  </si>
  <si>
    <t>Benton</t>
  </si>
  <si>
    <t xml:space="preserve"> 2/8/1967</t>
  </si>
  <si>
    <t>Berger</t>
  </si>
  <si>
    <t>6hrs</t>
  </si>
  <si>
    <t xml:space="preserve"> 8/26/1961</t>
  </si>
  <si>
    <t>Randolph</t>
  </si>
  <si>
    <t xml:space="preserve"> 8/12/1962</t>
  </si>
  <si>
    <t xml:space="preserve"> 7/18/1963</t>
  </si>
  <si>
    <t xml:space="preserve">Baby  </t>
  </si>
  <si>
    <t>premature</t>
  </si>
  <si>
    <t xml:space="preserve"> 7/11/1966</t>
  </si>
  <si>
    <t>Connolly</t>
  </si>
  <si>
    <t>James Gerald</t>
  </si>
  <si>
    <t xml:space="preserve"> 6/14/1960</t>
  </si>
  <si>
    <t>DuPlanty</t>
  </si>
  <si>
    <t xml:space="preserve"> 2/26/1966</t>
  </si>
  <si>
    <t>Egafske</t>
  </si>
  <si>
    <t>stillborn</t>
  </si>
  <si>
    <t xml:space="preserve"> 1/28/1964</t>
  </si>
  <si>
    <t>Grandaw</t>
  </si>
  <si>
    <t>Daughter of Richard</t>
  </si>
  <si>
    <t>north of DuPlautz</t>
  </si>
  <si>
    <t>Hoorman</t>
  </si>
  <si>
    <t>Julia Ann</t>
  </si>
  <si>
    <t xml:space="preserve"> 9/19/1963</t>
  </si>
  <si>
    <t>south of Barwick Lot #150</t>
  </si>
  <si>
    <t>Irene Mary</t>
  </si>
  <si>
    <t>Kranpitz</t>
  </si>
  <si>
    <t>10hrs</t>
  </si>
  <si>
    <t xml:space="preserve"> 3/31/1964</t>
  </si>
  <si>
    <t>Lackowski</t>
  </si>
  <si>
    <t>22days</t>
  </si>
  <si>
    <t xml:space="preserve"> 11/24/1959</t>
  </si>
  <si>
    <t>Nichols</t>
  </si>
  <si>
    <t>Joseph Allen</t>
  </si>
  <si>
    <t>29days</t>
  </si>
  <si>
    <t xml:space="preserve"> 11/30/1959</t>
  </si>
  <si>
    <t>interment #170</t>
  </si>
  <si>
    <t>lot purchased 9/3/1969 - $35</t>
  </si>
  <si>
    <t>Rea</t>
  </si>
  <si>
    <t xml:space="preserve">Infant of Roland </t>
  </si>
  <si>
    <t>back of DuPlautz</t>
  </si>
  <si>
    <t xml:space="preserve"> 10/17/1960</t>
  </si>
  <si>
    <t>Jody</t>
  </si>
  <si>
    <t>9mos</t>
  </si>
  <si>
    <t>back of Lex marker</t>
  </si>
  <si>
    <t>Salentine</t>
  </si>
  <si>
    <t>Rachel Ann</t>
  </si>
  <si>
    <t>1mo 21days</t>
  </si>
  <si>
    <t xml:space="preserve"> 3/21/1964</t>
  </si>
  <si>
    <t>Schreiber</t>
  </si>
  <si>
    <t>3hrs</t>
  </si>
  <si>
    <t xml:space="preserve"> 2/5/1957</t>
  </si>
  <si>
    <t>Theresa Anne</t>
  </si>
  <si>
    <t xml:space="preserve"> 10/20/1954</t>
  </si>
  <si>
    <t>Schroeder</t>
  </si>
  <si>
    <t>Kayla Marie</t>
  </si>
  <si>
    <t>Timothy J.</t>
  </si>
  <si>
    <t xml:space="preserve"> 1/26/1961</t>
  </si>
  <si>
    <t>Sorsek</t>
  </si>
  <si>
    <t xml:space="preserve"> 7/1/1963</t>
  </si>
  <si>
    <t>Theisfeld</t>
  </si>
  <si>
    <t xml:space="preserve">Infant  </t>
  </si>
  <si>
    <t>9hrs</t>
  </si>
  <si>
    <t xml:space="preserve"> 10/2/1962</t>
  </si>
  <si>
    <t>Vikstrom</t>
  </si>
  <si>
    <t>Linda Kay</t>
  </si>
  <si>
    <t>11mos</t>
  </si>
  <si>
    <t xml:space="preserve">south of cross; interment #197; 1/26/1971 - pd $35, $15 grave, $20 opening </t>
  </si>
  <si>
    <t>Wild</t>
  </si>
  <si>
    <t>Daughter of Benjamin</t>
  </si>
  <si>
    <t xml:space="preserve"> 10/22/1963</t>
  </si>
  <si>
    <t>Wnuk</t>
  </si>
  <si>
    <t>Roger Steven</t>
  </si>
  <si>
    <t xml:space="preserve"> 3/31/1960</t>
  </si>
  <si>
    <t>5min</t>
  </si>
  <si>
    <t xml:space="preserve"> 3/30/1963</t>
  </si>
  <si>
    <t>possibly with family in Blk 1 Sect 4 Lot 152</t>
  </si>
  <si>
    <t xml:space="preserve"> 5/4/1964</t>
  </si>
  <si>
    <t>Infant son of Edward</t>
  </si>
  <si>
    <t xml:space="preserve"> 3/16/1967</t>
  </si>
  <si>
    <t>Jarosenski</t>
  </si>
  <si>
    <t>33days</t>
  </si>
  <si>
    <t>no location listed on burial card</t>
  </si>
  <si>
    <t>information from burial permit, no burial location noted - Voch &amp; Anderson Funeral Home</t>
  </si>
  <si>
    <t>Sheryl Ann</t>
  </si>
  <si>
    <t>Lawrence Edward</t>
  </si>
  <si>
    <t>2yr3mos</t>
  </si>
  <si>
    <t>information from burial permit, no burial location noted - Harry W Mealy Funeral Director</t>
  </si>
  <si>
    <t>1C</t>
  </si>
  <si>
    <t>1D</t>
  </si>
  <si>
    <t>2B</t>
  </si>
  <si>
    <t>Tree</t>
  </si>
  <si>
    <t>2C</t>
  </si>
  <si>
    <t>2D</t>
  </si>
  <si>
    <t>3C</t>
  </si>
  <si>
    <t>Lynn Ann</t>
  </si>
  <si>
    <t>3D</t>
  </si>
  <si>
    <t>4D</t>
  </si>
  <si>
    <t>5B</t>
  </si>
  <si>
    <t>Winiarski</t>
  </si>
  <si>
    <t>Joseph &amp; Jeanne</t>
  </si>
  <si>
    <t>5C</t>
  </si>
  <si>
    <t>Barczynski</t>
  </si>
  <si>
    <t>Richard &amp; Christine</t>
  </si>
  <si>
    <t>5D</t>
  </si>
  <si>
    <t>1B</t>
  </si>
  <si>
    <t>David Sr &amp; Marian</t>
  </si>
  <si>
    <t>Myers</t>
  </si>
  <si>
    <t>Jim &amp; Cindy</t>
  </si>
  <si>
    <t>Antholine &amp; Jim/Cindy Myers</t>
  </si>
  <si>
    <t>Tami</t>
  </si>
  <si>
    <t>Nathan James</t>
  </si>
  <si>
    <t xml:space="preserve">2ft and 4ft levels, moved from Blk 1 Sect 5 Lot 171 Grave 2 </t>
  </si>
  <si>
    <t>James Christopher</t>
  </si>
  <si>
    <t>Flush marker (16x8)</t>
  </si>
  <si>
    <t>Antholine</t>
  </si>
  <si>
    <t>(Tami)</t>
  </si>
  <si>
    <t>Michael Eric</t>
  </si>
  <si>
    <t>Kielski</t>
  </si>
  <si>
    <t>Curtis &amp; Claire</t>
  </si>
  <si>
    <t>Couillard</t>
  </si>
  <si>
    <t>(Sandy)</t>
  </si>
  <si>
    <t>Couillard Jr</t>
  </si>
  <si>
    <t xml:space="preserve">Gilbert </t>
  </si>
  <si>
    <t>(Jim)</t>
  </si>
  <si>
    <t>4C</t>
  </si>
  <si>
    <t>Hoffman</t>
  </si>
  <si>
    <t>Le</t>
  </si>
  <si>
    <t>Son</t>
  </si>
  <si>
    <t>170a</t>
  </si>
  <si>
    <t>Passarelli</t>
  </si>
  <si>
    <t>Antonio &amp; Carole</t>
  </si>
  <si>
    <t>Nguyen</t>
  </si>
  <si>
    <t>Tram Van</t>
  </si>
  <si>
    <t>(John the Baptist) Thanh</t>
  </si>
  <si>
    <t>Huynh</t>
  </si>
  <si>
    <t>Sy</t>
  </si>
  <si>
    <t>Mark Anthony</t>
  </si>
  <si>
    <t>Si &amp; Chuyen</t>
  </si>
  <si>
    <t>(Chuyen)</t>
  </si>
  <si>
    <t>Si Minh</t>
  </si>
  <si>
    <t>Pham</t>
  </si>
  <si>
    <t>Huy &amp; Hue Le</t>
  </si>
  <si>
    <t>(Hue)</t>
  </si>
  <si>
    <t>6B</t>
  </si>
  <si>
    <t>(Huy)</t>
  </si>
  <si>
    <t xml:space="preserve">Pham </t>
  </si>
  <si>
    <t>(Hoai)</t>
  </si>
  <si>
    <t>Son &amp; Cuong</t>
  </si>
  <si>
    <t>Thuoc Thi Pham</t>
  </si>
  <si>
    <t>Cuong Thanh</t>
  </si>
  <si>
    <t>6C</t>
  </si>
  <si>
    <t>Bui</t>
  </si>
  <si>
    <t>Tommy &amp; Thuy</t>
  </si>
  <si>
    <t>Gary &amp; Gloria</t>
  </si>
  <si>
    <t>6D</t>
  </si>
  <si>
    <t>Dinh, SCJ</t>
  </si>
  <si>
    <t>Fr. Joseph-Thien</t>
  </si>
  <si>
    <t>N/A</t>
  </si>
  <si>
    <t>Huy Do Nguyen</t>
  </si>
  <si>
    <t>7B</t>
  </si>
  <si>
    <t>Ly</t>
  </si>
  <si>
    <t>Truong</t>
  </si>
  <si>
    <t>7C</t>
  </si>
  <si>
    <t>Do</t>
  </si>
  <si>
    <t>Phu</t>
  </si>
  <si>
    <t>(Phero) Quyen Van Do</t>
  </si>
  <si>
    <t>7D</t>
  </si>
  <si>
    <t>Schmitt</t>
  </si>
  <si>
    <t>Joseph &amp; Rosine</t>
  </si>
  <si>
    <t>Huong</t>
  </si>
  <si>
    <t>Wenta - 60x14</t>
  </si>
  <si>
    <t>Tan Van</t>
  </si>
  <si>
    <t>Zwicke</t>
  </si>
  <si>
    <t>Ernest &amp; Judith</t>
  </si>
  <si>
    <t>Jennifer Ann Martin</t>
  </si>
  <si>
    <t>cremation - vault both urns - 2ft level</t>
  </si>
  <si>
    <t>Alex LaVigne</t>
  </si>
  <si>
    <t>Donald &amp; Valerie</t>
  </si>
  <si>
    <t>199a</t>
  </si>
  <si>
    <t>Valerie</t>
  </si>
  <si>
    <t>Wenta - 36x12 flush</t>
  </si>
  <si>
    <t>Mach</t>
  </si>
  <si>
    <t>Francesca Jill</t>
  </si>
  <si>
    <t>Gordon Jr</t>
  </si>
  <si>
    <t>William John Sr</t>
  </si>
  <si>
    <t>30x14</t>
  </si>
  <si>
    <t>Joseph &amp; Lisamarie</t>
  </si>
  <si>
    <t>Felerski</t>
  </si>
  <si>
    <t>Dzung</t>
  </si>
  <si>
    <t>Qui</t>
  </si>
  <si>
    <t>Vu</t>
  </si>
  <si>
    <t>Kim Lan Thi</t>
  </si>
  <si>
    <t>Horack</t>
  </si>
  <si>
    <t>Don &amp; Barb</t>
  </si>
  <si>
    <t>Kalivoda</t>
  </si>
  <si>
    <t>Wenta - 24x6</t>
  </si>
  <si>
    <t>Vittone</t>
  </si>
  <si>
    <t>Gau</t>
  </si>
  <si>
    <t>Chiranan</t>
  </si>
  <si>
    <t>Wenta - 43x12</t>
  </si>
  <si>
    <t>8B</t>
  </si>
  <si>
    <t>8C</t>
  </si>
  <si>
    <t>8D</t>
  </si>
  <si>
    <t>9B</t>
  </si>
  <si>
    <t>Rollmann</t>
  </si>
  <si>
    <t>Xuan Thuy Bao</t>
  </si>
  <si>
    <t>Doan</t>
  </si>
  <si>
    <t>Nam</t>
  </si>
  <si>
    <t>9C</t>
  </si>
  <si>
    <t>Tai</t>
  </si>
  <si>
    <t>9D</t>
  </si>
  <si>
    <t>Sonnie</t>
  </si>
  <si>
    <t>10A</t>
  </si>
  <si>
    <t>Tien</t>
  </si>
  <si>
    <t>10B</t>
  </si>
  <si>
    <t>Thoi &amp; Bichha</t>
  </si>
  <si>
    <t>10C</t>
  </si>
  <si>
    <t>Tam Thi</t>
  </si>
  <si>
    <t>186a</t>
  </si>
  <si>
    <t xml:space="preserve">Le </t>
  </si>
  <si>
    <t>Tri &amp; Yen</t>
  </si>
  <si>
    <t>10D</t>
  </si>
  <si>
    <t>11D</t>
  </si>
  <si>
    <t>James Cuong</t>
  </si>
  <si>
    <t>Tuananh</t>
  </si>
  <si>
    <t>12B</t>
  </si>
  <si>
    <t>12C</t>
  </si>
  <si>
    <t>Tran</t>
  </si>
  <si>
    <t>Yen Kim</t>
  </si>
  <si>
    <t>Phan</t>
  </si>
  <si>
    <t>Hanh</t>
  </si>
  <si>
    <t>Duc Cao</t>
  </si>
  <si>
    <t>12D</t>
  </si>
  <si>
    <t xml:space="preserve">Ho </t>
  </si>
  <si>
    <t>Qua Van</t>
  </si>
  <si>
    <t>13D</t>
  </si>
  <si>
    <t>Tuan Quang Vu</t>
  </si>
  <si>
    <t>Stacey</t>
  </si>
  <si>
    <t>Robaczek</t>
  </si>
  <si>
    <t>Peter Edward</t>
  </si>
  <si>
    <t xml:space="preserve">Rock </t>
  </si>
  <si>
    <t>Andrew Isimo Guerra</t>
  </si>
  <si>
    <t>Rodriguez</t>
  </si>
  <si>
    <t>Cassondra Rafaela Gresl</t>
  </si>
  <si>
    <t>Troia</t>
  </si>
  <si>
    <t>Joseph &amp; Sharon</t>
  </si>
  <si>
    <t>Lessard</t>
  </si>
  <si>
    <t>Tom &amp; Doris</t>
  </si>
  <si>
    <t>Robert &amp; Guadalupe</t>
  </si>
  <si>
    <t>Frank &amp; Rafaela</t>
  </si>
  <si>
    <t>Robert LaRue-Rodriguez</t>
  </si>
  <si>
    <t>Vaughn-Rodriguez Trust</t>
  </si>
  <si>
    <t>Douglas Vaughn-Rodriguez</t>
  </si>
  <si>
    <t>Jurek</t>
  </si>
  <si>
    <t>Walter &amp; Julie</t>
  </si>
  <si>
    <t>(Julie)</t>
  </si>
  <si>
    <t>Justin Anthony</t>
  </si>
  <si>
    <t>(Brandon)</t>
  </si>
  <si>
    <t>244a</t>
  </si>
  <si>
    <t>Gomez</t>
  </si>
  <si>
    <t>Mary Ziino</t>
  </si>
  <si>
    <t>Richard David</t>
  </si>
  <si>
    <t>24x10</t>
  </si>
  <si>
    <t>Srok</t>
  </si>
  <si>
    <t>John &amp; Joan Singer</t>
  </si>
  <si>
    <t>Joan Emily</t>
  </si>
  <si>
    <t>Follett</t>
  </si>
  <si>
    <t>Ellen Frances</t>
  </si>
  <si>
    <t>(Denise)</t>
  </si>
  <si>
    <t>9A</t>
  </si>
  <si>
    <t>11A</t>
  </si>
  <si>
    <t>11B</t>
  </si>
  <si>
    <t>11C</t>
  </si>
  <si>
    <t>13B</t>
  </si>
  <si>
    <t>Azmani</t>
  </si>
  <si>
    <t>Youssef Sr</t>
  </si>
  <si>
    <t>Archie Monuments - 24x10</t>
  </si>
  <si>
    <t>13C</t>
  </si>
  <si>
    <t>Krishka</t>
  </si>
  <si>
    <t>Kim &amp; Sandra</t>
  </si>
  <si>
    <t>14C</t>
  </si>
  <si>
    <t>FL</t>
  </si>
  <si>
    <t>Woltz</t>
  </si>
  <si>
    <t>Ordell</t>
  </si>
  <si>
    <t>Craig</t>
  </si>
  <si>
    <t>Amann</t>
  </si>
  <si>
    <t>Gus</t>
  </si>
  <si>
    <t>(Gus - cremation)</t>
  </si>
  <si>
    <t>Matthew Nicholas</t>
  </si>
  <si>
    <t>Nguyen &amp; Cong Dinh</t>
  </si>
  <si>
    <t>Cuc</t>
  </si>
  <si>
    <t>Hoa</t>
  </si>
  <si>
    <t>(Phero) Tai Vu</t>
  </si>
  <si>
    <t>Ngan</t>
  </si>
  <si>
    <t>Milwaukee Memorials - 52x14</t>
  </si>
  <si>
    <t>Huu Van Duong</t>
  </si>
  <si>
    <t>Christine</t>
  </si>
  <si>
    <t>213a</t>
  </si>
  <si>
    <t xml:space="preserve">Do  </t>
  </si>
  <si>
    <t>Thi Xuan</t>
  </si>
  <si>
    <t>166b</t>
  </si>
  <si>
    <t>Van Phi</t>
  </si>
  <si>
    <t>(Gioan) Ngon V Nguyen</t>
  </si>
  <si>
    <t>Mung</t>
  </si>
  <si>
    <t>Tinh Thi Vu</t>
  </si>
  <si>
    <t>Chuc Van Nguyen</t>
  </si>
  <si>
    <t>Hoang</t>
  </si>
  <si>
    <t>Truyen</t>
  </si>
  <si>
    <t>(Anna) Truyen Thi</t>
  </si>
  <si>
    <t>Luu</t>
  </si>
  <si>
    <t xml:space="preserve">Hoa </t>
  </si>
  <si>
    <t>Hiep &amp; Hong Vu</t>
  </si>
  <si>
    <t>Do &amp; Tram Nguyen</t>
  </si>
  <si>
    <t>Son Duc</t>
  </si>
  <si>
    <t>Duong Duc Tran</t>
  </si>
  <si>
    <t>Nguyen &amp; Ngoc Do</t>
  </si>
  <si>
    <t>Hung</t>
  </si>
  <si>
    <t>Presser</t>
  </si>
  <si>
    <t>Faces East</t>
  </si>
  <si>
    <t>Row</t>
  </si>
  <si>
    <t>Column</t>
  </si>
  <si>
    <t>A</t>
  </si>
  <si>
    <t>William &amp; Nancy</t>
  </si>
  <si>
    <t>B</t>
  </si>
  <si>
    <t>Freitag</t>
  </si>
  <si>
    <t>Ronald &amp; Gail</t>
  </si>
  <si>
    <t>C</t>
  </si>
  <si>
    <t>Stolowski</t>
  </si>
  <si>
    <t>John &amp; Joanne</t>
  </si>
  <si>
    <t>D</t>
  </si>
  <si>
    <t>Hall</t>
  </si>
  <si>
    <t>Robert &amp; Juanita</t>
  </si>
  <si>
    <t>Dvorak</t>
  </si>
  <si>
    <t>Mark &amp; Theresa</t>
  </si>
  <si>
    <t>Richard &amp; Susan</t>
  </si>
  <si>
    <t>Lenz</t>
  </si>
  <si>
    <t>Farrell</t>
  </si>
  <si>
    <t>Vanness</t>
  </si>
  <si>
    <t>David &amp; Donna</t>
  </si>
  <si>
    <t>364a</t>
  </si>
  <si>
    <t>Gawronski</t>
  </si>
  <si>
    <t>Gavin</t>
  </si>
  <si>
    <t>McHugh</t>
  </si>
  <si>
    <t>Patrick &amp; Natalie</t>
  </si>
  <si>
    <t>Vogds</t>
  </si>
  <si>
    <t>Lloyd &amp; Christine</t>
  </si>
  <si>
    <t>Ostrowski</t>
  </si>
  <si>
    <t>Joseph &amp; Pamela</t>
  </si>
  <si>
    <t>Boness</t>
  </si>
  <si>
    <t>Eugene &amp; Mary</t>
  </si>
  <si>
    <t>Peters</t>
  </si>
  <si>
    <t>Kucharski</t>
  </si>
  <si>
    <t>Michael &amp; Yvonne</t>
  </si>
  <si>
    <t>344a</t>
  </si>
  <si>
    <t>Hibbard</t>
  </si>
  <si>
    <t>Ralph &amp; Kathleen</t>
  </si>
  <si>
    <t>Gallaher</t>
  </si>
  <si>
    <t>Thomas &amp; Judy</t>
  </si>
  <si>
    <t>Wisialowski</t>
  </si>
  <si>
    <t>Josie</t>
  </si>
  <si>
    <t>Dennis Richard</t>
  </si>
  <si>
    <t>Josephine "Josie" W</t>
  </si>
  <si>
    <t>Slama</t>
  </si>
  <si>
    <t>Probst</t>
  </si>
  <si>
    <t>Peter &amp; Christine</t>
  </si>
  <si>
    <t>Phuong &amp; Huong</t>
  </si>
  <si>
    <t>Xuan Thanh Nguyen</t>
  </si>
  <si>
    <t>Johnston</t>
  </si>
  <si>
    <t>David &amp; Susan</t>
  </si>
  <si>
    <t>Ninh &amp; Oanh</t>
  </si>
  <si>
    <t>Pierzchala</t>
  </si>
  <si>
    <t>Daniel &amp; AnnaMarie</t>
  </si>
  <si>
    <t>Joseph &amp; Ursula</t>
  </si>
  <si>
    <t>Piotrowski</t>
  </si>
  <si>
    <t>Roger &amp; Barbara</t>
  </si>
  <si>
    <t>Ziino</t>
  </si>
  <si>
    <t>Mario &amp; Patricia</t>
  </si>
  <si>
    <t>Khanh</t>
  </si>
  <si>
    <t>Faces West</t>
  </si>
  <si>
    <t>E</t>
  </si>
  <si>
    <t>F</t>
  </si>
  <si>
    <t>Thai &amp; Ky Pham</t>
  </si>
  <si>
    <t>Ngoc</t>
  </si>
  <si>
    <t>G</t>
  </si>
  <si>
    <t>Kindler</t>
  </si>
  <si>
    <t>James &amp; Susan</t>
  </si>
  <si>
    <t>H</t>
  </si>
  <si>
    <t>Tuan V</t>
  </si>
  <si>
    <t>Boyer</t>
  </si>
  <si>
    <t>Patrick &amp; Lumina</t>
  </si>
  <si>
    <t>Smits</t>
  </si>
  <si>
    <t>Peter &amp; Donna</t>
  </si>
  <si>
    <t>304b</t>
  </si>
  <si>
    <t>Erato</t>
  </si>
  <si>
    <t>Michael &amp; Darla</t>
  </si>
  <si>
    <t>Helminski</t>
  </si>
  <si>
    <t>Judith</t>
  </si>
  <si>
    <t>Karen J</t>
  </si>
  <si>
    <t>Krutz</t>
  </si>
  <si>
    <t>David &amp; Rita</t>
  </si>
  <si>
    <t>Lachacz</t>
  </si>
  <si>
    <t>Tom &amp; Jan</t>
  </si>
  <si>
    <t>WEST</t>
  </si>
  <si>
    <t>Section 1</t>
  </si>
  <si>
    <t>Section 2</t>
  </si>
  <si>
    <t>Section 3</t>
  </si>
  <si>
    <t>Section 4</t>
  </si>
  <si>
    <t>FL9     Bui</t>
  </si>
  <si>
    <t>FL10      Tran</t>
  </si>
  <si>
    <t>FL10     Tran</t>
  </si>
  <si>
    <t>FL10    Tran</t>
  </si>
  <si>
    <t>FL10       Ly</t>
  </si>
  <si>
    <t>FL10     Ly</t>
  </si>
  <si>
    <t>FL11     Tran</t>
  </si>
  <si>
    <t xml:space="preserve">FL11     </t>
  </si>
  <si>
    <t>FL11          Nguyen/Do</t>
  </si>
  <si>
    <t>FL11    Nguyen/Do</t>
  </si>
  <si>
    <t>FL12     Dinh</t>
  </si>
  <si>
    <t>FL12</t>
  </si>
  <si>
    <t>FL12     Presser</t>
  </si>
  <si>
    <t>FL13</t>
  </si>
  <si>
    <t>FL9        Luu</t>
  </si>
  <si>
    <t>13A1</t>
  </si>
  <si>
    <t>13A2</t>
  </si>
  <si>
    <t>13A3</t>
  </si>
  <si>
    <t>13A4</t>
  </si>
  <si>
    <t xml:space="preserve">13B1    </t>
  </si>
  <si>
    <t>13B2    Azmani</t>
  </si>
  <si>
    <t>FL9        Le</t>
  </si>
  <si>
    <t>13D1                 Vu</t>
  </si>
  <si>
    <t xml:space="preserve">13D2                 </t>
  </si>
  <si>
    <t>13D3</t>
  </si>
  <si>
    <t>13D4</t>
  </si>
  <si>
    <t>13C1</t>
  </si>
  <si>
    <t>13C2</t>
  </si>
  <si>
    <t>13C3</t>
  </si>
  <si>
    <t>13C4</t>
  </si>
  <si>
    <t>13D1             Krishka</t>
  </si>
  <si>
    <t>13D2            Krishka</t>
  </si>
  <si>
    <t>13D3   TREE</t>
  </si>
  <si>
    <t>14C1</t>
  </si>
  <si>
    <t>14C2</t>
  </si>
  <si>
    <t>FL14</t>
  </si>
  <si>
    <t>12A3     Nguyen</t>
  </si>
  <si>
    <t>12A4    Nguyen</t>
  </si>
  <si>
    <t>12B1</t>
  </si>
  <si>
    <t>12B2</t>
  </si>
  <si>
    <t>12B3</t>
  </si>
  <si>
    <t>12B4</t>
  </si>
  <si>
    <t>11A1</t>
  </si>
  <si>
    <t>11A2</t>
  </si>
  <si>
    <t>11A3</t>
  </si>
  <si>
    <t>11A4</t>
  </si>
  <si>
    <t>11B1</t>
  </si>
  <si>
    <t>11B2</t>
  </si>
  <si>
    <t>11B3</t>
  </si>
  <si>
    <t>11B4</t>
  </si>
  <si>
    <t>12A1</t>
  </si>
  <si>
    <t>12A2</t>
  </si>
  <si>
    <t>12A3</t>
  </si>
  <si>
    <t>L</t>
  </si>
  <si>
    <t>FL9      Nguyen</t>
  </si>
  <si>
    <t>11D4    Nguyen</t>
  </si>
  <si>
    <t>12C1    Nguyen</t>
  </si>
  <si>
    <t>12C2    Tran</t>
  </si>
  <si>
    <t>12C3     Phan</t>
  </si>
  <si>
    <t>12C4      Phan</t>
  </si>
  <si>
    <t>12D1                    Ho</t>
  </si>
  <si>
    <t>12D2</t>
  </si>
  <si>
    <t>12D3</t>
  </si>
  <si>
    <t>12D4</t>
  </si>
  <si>
    <t>11C1</t>
  </si>
  <si>
    <t>11C2</t>
  </si>
  <si>
    <t>11C3</t>
  </si>
  <si>
    <t>11C4</t>
  </si>
  <si>
    <t>11D1</t>
  </si>
  <si>
    <t>11D2</t>
  </si>
  <si>
    <t>11D3</t>
  </si>
  <si>
    <t xml:space="preserve">11D4    </t>
  </si>
  <si>
    <t>12C1</t>
  </si>
  <si>
    <t>12C2</t>
  </si>
  <si>
    <t>12C3</t>
  </si>
  <si>
    <t>12C4</t>
  </si>
  <si>
    <t>FL15</t>
  </si>
  <si>
    <t>FL8     Nguyen</t>
  </si>
  <si>
    <t>9B1      Rollmann</t>
  </si>
  <si>
    <t>9B2      Rollmann</t>
  </si>
  <si>
    <t>9B3      Doan</t>
  </si>
  <si>
    <t xml:space="preserve">9B4      </t>
  </si>
  <si>
    <t xml:space="preserve">10A1    Pham/Tran     </t>
  </si>
  <si>
    <t>10A2          Pham/Tran</t>
  </si>
  <si>
    <t>10A3         Pham/Tran</t>
  </si>
  <si>
    <t>10A4         Pham/Tran</t>
  </si>
  <si>
    <t>10B1           Nguyen</t>
  </si>
  <si>
    <t>10B2       Nguyen</t>
  </si>
  <si>
    <t>10B3</t>
  </si>
  <si>
    <t>10B4</t>
  </si>
  <si>
    <t>9A1</t>
  </si>
  <si>
    <t>9A2</t>
  </si>
  <si>
    <t>9A3</t>
  </si>
  <si>
    <t>9A4</t>
  </si>
  <si>
    <t>9B1</t>
  </si>
  <si>
    <t>9B2</t>
  </si>
  <si>
    <t>9B3</t>
  </si>
  <si>
    <t>9B4</t>
  </si>
  <si>
    <t>10A1</t>
  </si>
  <si>
    <t>10A2</t>
  </si>
  <si>
    <t>10A3</t>
  </si>
  <si>
    <t>10A4</t>
  </si>
  <si>
    <t>K</t>
  </si>
  <si>
    <t>9C1     Nguyen</t>
  </si>
  <si>
    <t>9C2     Nguyen</t>
  </si>
  <si>
    <t>9C3     Nguyen</t>
  </si>
  <si>
    <t>9C4     Nguyen</t>
  </si>
  <si>
    <t>9D1     Nguyen</t>
  </si>
  <si>
    <t>9D2     Nguyen</t>
  </si>
  <si>
    <t>9D3     Nguyen</t>
  </si>
  <si>
    <t>9D4     Nguyen</t>
  </si>
  <si>
    <t>10C1             Nguyen</t>
  </si>
  <si>
    <t>10C2               Le</t>
  </si>
  <si>
    <t>10C3              Le</t>
  </si>
  <si>
    <t>10C4</t>
  </si>
  <si>
    <t>10D1</t>
  </si>
  <si>
    <t>10D2</t>
  </si>
  <si>
    <t>10D3</t>
  </si>
  <si>
    <t>10D4</t>
  </si>
  <si>
    <t>9C1</t>
  </si>
  <si>
    <t>9C2</t>
  </si>
  <si>
    <t>9C3</t>
  </si>
  <si>
    <t>9C4</t>
  </si>
  <si>
    <t>9D1</t>
  </si>
  <si>
    <t>9D2</t>
  </si>
  <si>
    <t>9D3</t>
  </si>
  <si>
    <t>9D4</t>
  </si>
  <si>
    <t>10C1</t>
  </si>
  <si>
    <t>10C2</t>
  </si>
  <si>
    <t>10C3</t>
  </si>
  <si>
    <t>FL16</t>
  </si>
  <si>
    <t>FL7     Nguyen</t>
  </si>
  <si>
    <t>FL7        Do</t>
  </si>
  <si>
    <t>7B3        Ly</t>
  </si>
  <si>
    <t>7B4        Ly</t>
  </si>
  <si>
    <t>7A1      Nguyen</t>
  </si>
  <si>
    <t>7A2     Nguyen</t>
  </si>
  <si>
    <t>7A3     Nguyen</t>
  </si>
  <si>
    <t>7A4     Nguyen</t>
  </si>
  <si>
    <t>7B1     Nguyen</t>
  </si>
  <si>
    <t>7B2     Nguyen</t>
  </si>
  <si>
    <t>7B3     Nguyen</t>
  </si>
  <si>
    <t>7B4     TREE</t>
  </si>
  <si>
    <t>8A1     TREE</t>
  </si>
  <si>
    <t>8A2</t>
  </si>
  <si>
    <t>8A3</t>
  </si>
  <si>
    <t>8A4</t>
  </si>
  <si>
    <t>8B1</t>
  </si>
  <si>
    <t>8B2</t>
  </si>
  <si>
    <t>8B3</t>
  </si>
  <si>
    <t>8B4</t>
  </si>
  <si>
    <t>7A1</t>
  </si>
  <si>
    <t xml:space="preserve">7A2     </t>
  </si>
  <si>
    <t xml:space="preserve">7A3     </t>
  </si>
  <si>
    <t>7A4</t>
  </si>
  <si>
    <t>7B1     Gomez</t>
  </si>
  <si>
    <t>7B2     Clark</t>
  </si>
  <si>
    <t>7B3     Clark</t>
  </si>
  <si>
    <t>7B4</t>
  </si>
  <si>
    <t>8A1</t>
  </si>
  <si>
    <t>FL6      Nguyen</t>
  </si>
  <si>
    <t>FL6       Nguyen</t>
  </si>
  <si>
    <t>FL6     Nguyen</t>
  </si>
  <si>
    <t>7C3      Do</t>
  </si>
  <si>
    <t>7C4       Do</t>
  </si>
  <si>
    <t>7D1     Schmitt</t>
  </si>
  <si>
    <t>7D2     Schmitt</t>
  </si>
  <si>
    <t>7D3     Nguyen</t>
  </si>
  <si>
    <t>7D4     Nguyen</t>
  </si>
  <si>
    <t>7C1      Nguyen</t>
  </si>
  <si>
    <t>7C2     Nguyen</t>
  </si>
  <si>
    <t>7C3      Nguyen</t>
  </si>
  <si>
    <t>7C4     Nguyen</t>
  </si>
  <si>
    <t>7D1     Nguyen</t>
  </si>
  <si>
    <t>7D2     Nguyen</t>
  </si>
  <si>
    <t>8C3</t>
  </si>
  <si>
    <t>8C4</t>
  </si>
  <si>
    <t>8D1</t>
  </si>
  <si>
    <t>8D2</t>
  </si>
  <si>
    <t>8D3</t>
  </si>
  <si>
    <t>8D4</t>
  </si>
  <si>
    <t xml:space="preserve">7C1     </t>
  </si>
  <si>
    <t xml:space="preserve">7C2     </t>
  </si>
  <si>
    <t>7C3     Jewell</t>
  </si>
  <si>
    <t xml:space="preserve">7C4     </t>
  </si>
  <si>
    <t>7D1     Srok</t>
  </si>
  <si>
    <t>7D2    Follett</t>
  </si>
  <si>
    <t>7D3    Follett</t>
  </si>
  <si>
    <t>7D4    Follett</t>
  </si>
  <si>
    <t>8C1</t>
  </si>
  <si>
    <t>8C2</t>
  </si>
  <si>
    <t>FL5</t>
  </si>
  <si>
    <t xml:space="preserve">FL5       </t>
  </si>
  <si>
    <t xml:space="preserve">FL5        </t>
  </si>
  <si>
    <t>5B3     Nguyen</t>
  </si>
  <si>
    <t>5B4     Huynh</t>
  </si>
  <si>
    <t>6A2         Le</t>
  </si>
  <si>
    <t>6A3        Le</t>
  </si>
  <si>
    <t>6A4       Pham/Le</t>
  </si>
  <si>
    <t>6B1      Pham/Le</t>
  </si>
  <si>
    <t>6B2      Pham/Le</t>
  </si>
  <si>
    <t>6B3      Le</t>
  </si>
  <si>
    <t>6B4        Le</t>
  </si>
  <si>
    <t>5A1      Nguyen</t>
  </si>
  <si>
    <t>5A2      Nguyen</t>
  </si>
  <si>
    <t>5A3     Nguyen</t>
  </si>
  <si>
    <t>5A4     Nguyen</t>
  </si>
  <si>
    <t>5B1     Nguyen</t>
  </si>
  <si>
    <t>5B2     Nguyen</t>
  </si>
  <si>
    <t>5B4    Nguyen</t>
  </si>
  <si>
    <t>6A1     Horack</t>
  </si>
  <si>
    <t>6A2     Horack</t>
  </si>
  <si>
    <t>6A3     Kalivoda</t>
  </si>
  <si>
    <t>6A4</t>
  </si>
  <si>
    <t xml:space="preserve">6B1    </t>
  </si>
  <si>
    <t>6B2      Vittone</t>
  </si>
  <si>
    <t>6B3     Gau</t>
  </si>
  <si>
    <t>6B4     Gau</t>
  </si>
  <si>
    <t xml:space="preserve">5A1  </t>
  </si>
  <si>
    <t>5A2     Tree Removed</t>
  </si>
  <si>
    <t>5A3     Tree Removed</t>
  </si>
  <si>
    <t>5A4    Tree Removed</t>
  </si>
  <si>
    <t>5B1     Tree Removed</t>
  </si>
  <si>
    <t>5B2     Guerra</t>
  </si>
  <si>
    <t>5B3     Rodriguez</t>
  </si>
  <si>
    <t>5B4</t>
  </si>
  <si>
    <t>6A1     Jurek</t>
  </si>
  <si>
    <t>6A2     Jurek</t>
  </si>
  <si>
    <t>6A3    Jurek</t>
  </si>
  <si>
    <t>6A4    Jurek</t>
  </si>
  <si>
    <t>FL17</t>
  </si>
  <si>
    <t>FL3      Woltz</t>
  </si>
  <si>
    <t xml:space="preserve">FL4     </t>
  </si>
  <si>
    <t>FL4    Amann</t>
  </si>
  <si>
    <t xml:space="preserve">5C2      </t>
  </si>
  <si>
    <t xml:space="preserve">5C3    </t>
  </si>
  <si>
    <t>5C4     Kielski</t>
  </si>
  <si>
    <t>5D1      Kielski</t>
  </si>
  <si>
    <t xml:space="preserve">5D2                       </t>
  </si>
  <si>
    <t>5D3</t>
  </si>
  <si>
    <t xml:space="preserve">5D4      </t>
  </si>
  <si>
    <t>6C1</t>
  </si>
  <si>
    <t>6C2</t>
  </si>
  <si>
    <t>6C3</t>
  </si>
  <si>
    <t>6C4     Acker</t>
  </si>
  <si>
    <t>6D1      Mai/Tran</t>
  </si>
  <si>
    <t>6D2      Mai/Tran</t>
  </si>
  <si>
    <t>6D3     Nguyen</t>
  </si>
  <si>
    <t>6D4     Nguyen</t>
  </si>
  <si>
    <t>5C1      Nguyen/Luong</t>
  </si>
  <si>
    <t>5C2    Nguyen/Luong</t>
  </si>
  <si>
    <t>5C3    Nguyen/Vu</t>
  </si>
  <si>
    <t>5C4    Nguyen/Vu</t>
  </si>
  <si>
    <t>5D1             Nguyen</t>
  </si>
  <si>
    <t>5D2           Nguyen</t>
  </si>
  <si>
    <t>5D4</t>
  </si>
  <si>
    <t>6C4</t>
  </si>
  <si>
    <t>6D1</t>
  </si>
  <si>
    <t>6D2</t>
  </si>
  <si>
    <t>6D3</t>
  </si>
  <si>
    <t>6D4</t>
  </si>
  <si>
    <t>5C1     Troia</t>
  </si>
  <si>
    <t>5C2     Troia</t>
  </si>
  <si>
    <t>5C3    Lessard</t>
  </si>
  <si>
    <t>5C4    Lessard</t>
  </si>
  <si>
    <t>5D1     Schmidt</t>
  </si>
  <si>
    <t>5D2     Rodriguez</t>
  </si>
  <si>
    <t>5D3     Rodriguez</t>
  </si>
  <si>
    <t xml:space="preserve">5D4     </t>
  </si>
  <si>
    <t>FL2</t>
  </si>
  <si>
    <t xml:space="preserve">5B2           </t>
  </si>
  <si>
    <t>5B3           Winiarski</t>
  </si>
  <si>
    <t>5B4          Winiarski</t>
  </si>
  <si>
    <t>3A1</t>
  </si>
  <si>
    <t>3A2</t>
  </si>
  <si>
    <t>3A3</t>
  </si>
  <si>
    <t>3A4       Kielski</t>
  </si>
  <si>
    <t>3B1      Kielski</t>
  </si>
  <si>
    <t>3B2</t>
  </si>
  <si>
    <t>3B3</t>
  </si>
  <si>
    <t>3B4</t>
  </si>
  <si>
    <t>4A1</t>
  </si>
  <si>
    <t xml:space="preserve">4A2    </t>
  </si>
  <si>
    <t>4A3</t>
  </si>
  <si>
    <t>4A4</t>
  </si>
  <si>
    <t>4B1     Couillard</t>
  </si>
  <si>
    <t>4B2     Couillard</t>
  </si>
  <si>
    <t>4B3 - Vet     Couillard</t>
  </si>
  <si>
    <t>4B4     Couillard</t>
  </si>
  <si>
    <t>3A4</t>
  </si>
  <si>
    <t>3B1                  Mach</t>
  </si>
  <si>
    <t xml:space="preserve">3B3     </t>
  </si>
  <si>
    <t>3B4     TREE</t>
  </si>
  <si>
    <t>4A1     TREE</t>
  </si>
  <si>
    <t>4A2 - Vet     Gordon</t>
  </si>
  <si>
    <t>4B1     Collins</t>
  </si>
  <si>
    <t>4B2      Collins</t>
  </si>
  <si>
    <t>4B3</t>
  </si>
  <si>
    <t>4B4</t>
  </si>
  <si>
    <t>3A4 - Vet    Lohman</t>
  </si>
  <si>
    <t>3B1</t>
  </si>
  <si>
    <t>4A2</t>
  </si>
  <si>
    <t>4B1</t>
  </si>
  <si>
    <t>FL1</t>
  </si>
  <si>
    <t>4D4</t>
  </si>
  <si>
    <t>5C1</t>
  </si>
  <si>
    <t>5C2           Barczynski</t>
  </si>
  <si>
    <t>5C3            Barczynski</t>
  </si>
  <si>
    <t>5C4</t>
  </si>
  <si>
    <t>5D1</t>
  </si>
  <si>
    <t>5D2</t>
  </si>
  <si>
    <t>3C1</t>
  </si>
  <si>
    <t>3C2</t>
  </si>
  <si>
    <t>3C3</t>
  </si>
  <si>
    <t>3C4</t>
  </si>
  <si>
    <t>3D1</t>
  </si>
  <si>
    <t>3D2</t>
  </si>
  <si>
    <t>3D3</t>
  </si>
  <si>
    <t>3D4</t>
  </si>
  <si>
    <t>4C1</t>
  </si>
  <si>
    <t>4C2         Hoffman</t>
  </si>
  <si>
    <t>4C3</t>
  </si>
  <si>
    <t>4C4</t>
  </si>
  <si>
    <t>4D1</t>
  </si>
  <si>
    <t>4D2             Le</t>
  </si>
  <si>
    <t>4D3               Le</t>
  </si>
  <si>
    <t>4D4     Passarelli</t>
  </si>
  <si>
    <t>4C2</t>
  </si>
  <si>
    <t>4D2</t>
  </si>
  <si>
    <t>4D3</t>
  </si>
  <si>
    <t>FL18</t>
  </si>
  <si>
    <t>2A1</t>
  </si>
  <si>
    <t>2A2</t>
  </si>
  <si>
    <t>2A3</t>
  </si>
  <si>
    <t>2A4</t>
  </si>
  <si>
    <t>2B1</t>
  </si>
  <si>
    <t>2B2</t>
  </si>
  <si>
    <t>2B3</t>
  </si>
  <si>
    <t>2B4          TREE</t>
  </si>
  <si>
    <t>3A1     TREE</t>
  </si>
  <si>
    <t>1A1</t>
  </si>
  <si>
    <t>1A2</t>
  </si>
  <si>
    <t>1A3</t>
  </si>
  <si>
    <t>1A4</t>
  </si>
  <si>
    <t>1B1</t>
  </si>
  <si>
    <t>1B2</t>
  </si>
  <si>
    <t>1B3</t>
  </si>
  <si>
    <t>1B4</t>
  </si>
  <si>
    <t>2A4                   Myers</t>
  </si>
  <si>
    <t>2B1                Myers</t>
  </si>
  <si>
    <t>2B2      Antholine</t>
  </si>
  <si>
    <t>2B3      Antholine</t>
  </si>
  <si>
    <t>2B4      Antholine</t>
  </si>
  <si>
    <t>2B4</t>
  </si>
  <si>
    <t>2A1     TREE</t>
  </si>
  <si>
    <t>2A3     Robaczek</t>
  </si>
  <si>
    <t>2A4    Robaczek</t>
  </si>
  <si>
    <t>1C1</t>
  </si>
  <si>
    <t>1C2</t>
  </si>
  <si>
    <t>1C3</t>
  </si>
  <si>
    <t>1C4</t>
  </si>
  <si>
    <t>1D1</t>
  </si>
  <si>
    <t>1D2</t>
  </si>
  <si>
    <t>1D3</t>
  </si>
  <si>
    <t>1D4</t>
  </si>
  <si>
    <t>2C1</t>
  </si>
  <si>
    <t>2C2</t>
  </si>
  <si>
    <t>2C3</t>
  </si>
  <si>
    <t>2C4</t>
  </si>
  <si>
    <t>2D1</t>
  </si>
  <si>
    <t>2D2</t>
  </si>
  <si>
    <t>2D3</t>
  </si>
  <si>
    <t>2D4</t>
  </si>
  <si>
    <t xml:space="preserve">3C1     </t>
  </si>
  <si>
    <t xml:space="preserve">3C2     </t>
  </si>
  <si>
    <t xml:space="preserve">3C3     </t>
  </si>
  <si>
    <t>3C4     Ottoson</t>
  </si>
  <si>
    <t>1C2      Sweeney</t>
  </si>
  <si>
    <t>1C3      Sweeney</t>
  </si>
  <si>
    <t>1C2              Zwicke</t>
  </si>
  <si>
    <t>1C3                Zwicke</t>
  </si>
  <si>
    <t>1C4     Herkowski</t>
  </si>
  <si>
    <t>1D3     Bartz</t>
  </si>
  <si>
    <t>1D4     Bartz</t>
  </si>
  <si>
    <t>2C3     Robaczek</t>
  </si>
  <si>
    <t>2C4     Robaczek</t>
  </si>
  <si>
    <t>Section 8</t>
  </si>
  <si>
    <t>Section 7</t>
  </si>
  <si>
    <t>Section 6</t>
  </si>
  <si>
    <t>Section 5</t>
  </si>
  <si>
    <t>400     Smith</t>
  </si>
  <si>
    <t>401    Dumke</t>
  </si>
  <si>
    <t>402 - Vet Rhyner</t>
  </si>
  <si>
    <t>402 Rhyner</t>
  </si>
  <si>
    <t>402 Carballo</t>
  </si>
  <si>
    <t>402 Schultz</t>
  </si>
  <si>
    <t>403     Mitchell</t>
  </si>
  <si>
    <t>403     Tobianski</t>
  </si>
  <si>
    <t>404  Balistreri</t>
  </si>
  <si>
    <t>404  Balcerowski</t>
  </si>
  <si>
    <t>405  Blattner</t>
  </si>
  <si>
    <t>405  Morency</t>
  </si>
  <si>
    <t>405  Piotrowski</t>
  </si>
  <si>
    <t>406  Behling</t>
  </si>
  <si>
    <t>406 - Vet  Behling</t>
  </si>
  <si>
    <t>406  McLaughlin</t>
  </si>
  <si>
    <t>406  Winze</t>
  </si>
  <si>
    <t>407  Starck</t>
  </si>
  <si>
    <t>407 - Vet  Starck</t>
  </si>
  <si>
    <t>407   Tobin</t>
  </si>
  <si>
    <t>407                 Tobin</t>
  </si>
  <si>
    <t>408 Sutton/Vander Hart</t>
  </si>
  <si>
    <t>408  Sutton/Vander Hart</t>
  </si>
  <si>
    <t>408   Ottoson</t>
  </si>
  <si>
    <t>408  Ottoson</t>
  </si>
  <si>
    <t>409  Sherman</t>
  </si>
  <si>
    <t>409  Benke</t>
  </si>
  <si>
    <t>409  Schallhorn</t>
  </si>
  <si>
    <t>409 - Vet Reuteler</t>
  </si>
  <si>
    <t>410   Reuteler</t>
  </si>
  <si>
    <t>410  Reuteler</t>
  </si>
  <si>
    <t>410   Vesbach</t>
  </si>
  <si>
    <t>411 Kwiatkowski</t>
  </si>
  <si>
    <t>411 Hryniewicki</t>
  </si>
  <si>
    <t>411 - Vet Hryniewicki</t>
  </si>
  <si>
    <t>412 Rindfleisch</t>
  </si>
  <si>
    <t>412    Wall</t>
  </si>
  <si>
    <t>413   Walkowski</t>
  </si>
  <si>
    <t>413      Pardee</t>
  </si>
  <si>
    <t>413 Schmidt</t>
  </si>
  <si>
    <t>414     Hink</t>
  </si>
  <si>
    <t>414   Neuser</t>
  </si>
  <si>
    <t>414   Klosiewski</t>
  </si>
  <si>
    <t>414   Lenzen</t>
  </si>
  <si>
    <t>415   Chelius</t>
  </si>
  <si>
    <t>415  Chelius</t>
  </si>
  <si>
    <t>415 - Vet   Woznicki</t>
  </si>
  <si>
    <t>416   Thompson</t>
  </si>
  <si>
    <t>416   Herda</t>
  </si>
  <si>
    <t>417   Thomsen</t>
  </si>
  <si>
    <t>417 - Vet    Thomsen</t>
  </si>
  <si>
    <t>417   Grimord</t>
  </si>
  <si>
    <t>418   Raebel</t>
  </si>
  <si>
    <t>418 - Vet  Raebel</t>
  </si>
  <si>
    <t>418   Rehberg</t>
  </si>
  <si>
    <t>419 - Vet   Rehberg</t>
  </si>
  <si>
    <t>419   Rehberg</t>
  </si>
  <si>
    <t>419   Schneider</t>
  </si>
  <si>
    <t>420   Schneider</t>
  </si>
  <si>
    <t>420    Kos</t>
  </si>
  <si>
    <t>420     Kos</t>
  </si>
  <si>
    <t>421   Mente</t>
  </si>
  <si>
    <t>421 - Vet   Mente</t>
  </si>
  <si>
    <t>421   DeQuick</t>
  </si>
  <si>
    <t>421   Theys</t>
  </si>
  <si>
    <t>422   Coffey</t>
  </si>
  <si>
    <t>422    Coffey</t>
  </si>
  <si>
    <t>422                 Welle</t>
  </si>
  <si>
    <t>423   Poetz</t>
  </si>
  <si>
    <t>423               Sauter/Owen</t>
  </si>
  <si>
    <t>423   Datka</t>
  </si>
  <si>
    <t>424   Datka</t>
  </si>
  <si>
    <t>425   Peterson</t>
  </si>
  <si>
    <t>425  Peterson</t>
  </si>
  <si>
    <t>425      Peterson</t>
  </si>
  <si>
    <t>425 - Vet     Stein</t>
  </si>
  <si>
    <t>426    Kaczkowski</t>
  </si>
  <si>
    <t>426   Kaczkowski</t>
  </si>
  <si>
    <t>426    Ingrilli</t>
  </si>
  <si>
    <t>427 - Vet   Kirchner</t>
  </si>
  <si>
    <t>427    Kirchner</t>
  </si>
  <si>
    <t>427      Boehm</t>
  </si>
  <si>
    <t>427      POST</t>
  </si>
  <si>
    <t>303     Smith</t>
  </si>
  <si>
    <t>303    Smith</t>
  </si>
  <si>
    <t>302    Mares</t>
  </si>
  <si>
    <t>302A    Richter</t>
  </si>
  <si>
    <t>302A-Vet   Richter</t>
  </si>
  <si>
    <t>302A   LaDisa</t>
  </si>
  <si>
    <t>289   Czerniak</t>
  </si>
  <si>
    <t>289   Karppi</t>
  </si>
  <si>
    <t>288    Kaminski</t>
  </si>
  <si>
    <t>288   Kaminski</t>
  </si>
  <si>
    <t>288      Barbian</t>
  </si>
  <si>
    <t>275        Barbian</t>
  </si>
  <si>
    <t>275     Lang</t>
  </si>
  <si>
    <t>275    Lang</t>
  </si>
  <si>
    <t>274    Lang/Plaski</t>
  </si>
  <si>
    <t>274     Ulrich</t>
  </si>
  <si>
    <t>274   Ulrich</t>
  </si>
  <si>
    <t>261    Eberle</t>
  </si>
  <si>
    <t>260    Hinz</t>
  </si>
  <si>
    <t>260 - Vet     Hinz</t>
  </si>
  <si>
    <t>247     Iverson</t>
  </si>
  <si>
    <t>247    Iverson</t>
  </si>
  <si>
    <t>246   Nogalski</t>
  </si>
  <si>
    <t>233   Schweitzer</t>
  </si>
  <si>
    <t>232   Kearney</t>
  </si>
  <si>
    <t>232    Kearney</t>
  </si>
  <si>
    <t>216    Smit</t>
  </si>
  <si>
    <t>215A   Greiner</t>
  </si>
  <si>
    <t>215B   Greiner</t>
  </si>
  <si>
    <t>196    Hein</t>
  </si>
  <si>
    <t>196     Hein</t>
  </si>
  <si>
    <t>195     Serchen</t>
  </si>
  <si>
    <t>176   Meyer</t>
  </si>
  <si>
    <t>175    Boehme</t>
  </si>
  <si>
    <t>156    Boehme</t>
  </si>
  <si>
    <t>155A   Golla</t>
  </si>
  <si>
    <t>155A   Gofford</t>
  </si>
  <si>
    <t>155 - Vet    Jarosinski</t>
  </si>
  <si>
    <t>155    Jarosinski</t>
  </si>
  <si>
    <t>136    Woznicki</t>
  </si>
  <si>
    <t>135    Herda</t>
  </si>
  <si>
    <t>116 - Vet   Zwiefka</t>
  </si>
  <si>
    <t>116   Pape</t>
  </si>
  <si>
    <t>115 Lederer</t>
  </si>
  <si>
    <t>115   Lederer</t>
  </si>
  <si>
    <t>96                    Herda</t>
  </si>
  <si>
    <t>96   Heinowski</t>
  </si>
  <si>
    <t>95   Westcot</t>
  </si>
  <si>
    <t>79    Anglim</t>
  </si>
  <si>
    <t>78    Thompson</t>
  </si>
  <si>
    <t>78 - Vet   Thompson</t>
  </si>
  <si>
    <t>65    VanHecke</t>
  </si>
  <si>
    <t>65   VanHecke</t>
  </si>
  <si>
    <t>64    Hoerl</t>
  </si>
  <si>
    <t>64 - Vet   Godsell</t>
  </si>
  <si>
    <t>51    Schwabe</t>
  </si>
  <si>
    <t>50    Raimann</t>
  </si>
  <si>
    <t>37     Mente</t>
  </si>
  <si>
    <t>37     Theys</t>
  </si>
  <si>
    <t>37 - Vet   Theys</t>
  </si>
  <si>
    <t>36     Todd</t>
  </si>
  <si>
    <t>36      Todd</t>
  </si>
  <si>
    <t>36    Gallagher</t>
  </si>
  <si>
    <t>23               Kennedy</t>
  </si>
  <si>
    <t>23     Wade</t>
  </si>
  <si>
    <t>22     Dunn</t>
  </si>
  <si>
    <t>22     Braun</t>
  </si>
  <si>
    <t>22 - Vet   Braun</t>
  </si>
  <si>
    <t>8    Heinrich</t>
  </si>
  <si>
    <t>8     Schott</t>
  </si>
  <si>
    <t>7 - Vet      Schott</t>
  </si>
  <si>
    <t>7     Schott</t>
  </si>
  <si>
    <t>10  Schneider</t>
  </si>
  <si>
    <t>10       Katzfey</t>
  </si>
  <si>
    <t>5      Boehm</t>
  </si>
  <si>
    <t>5     Boehm</t>
  </si>
  <si>
    <t>429    Khuat</t>
  </si>
  <si>
    <t>429    Krawczyk</t>
  </si>
  <si>
    <t>304            Lorenz</t>
  </si>
  <si>
    <t>304            Wisdom</t>
  </si>
  <si>
    <t>304                 Wisdom</t>
  </si>
  <si>
    <t>302 Tutkowski</t>
  </si>
  <si>
    <t>301A Balcerowski</t>
  </si>
  <si>
    <t>301A  Belair</t>
  </si>
  <si>
    <t>290     Stich</t>
  </si>
  <si>
    <t>290    Stich</t>
  </si>
  <si>
    <t>287    Ignasiak</t>
  </si>
  <si>
    <t>287    Crnkovich</t>
  </si>
  <si>
    <t>287   Crnkovich</t>
  </si>
  <si>
    <t>276     Vanderpool</t>
  </si>
  <si>
    <t>276   Vanderpool</t>
  </si>
  <si>
    <t>276   Ulrich</t>
  </si>
  <si>
    <t>273   Ulrich</t>
  </si>
  <si>
    <t>262   Scukanec</t>
  </si>
  <si>
    <t>262 - Vet Scukanec</t>
  </si>
  <si>
    <t>259   Maternowski</t>
  </si>
  <si>
    <t>259 - Vet    Maternowski</t>
  </si>
  <si>
    <t>248   Vesbach</t>
  </si>
  <si>
    <t>245 - Vet   Toutant</t>
  </si>
  <si>
    <t>245   Toutant</t>
  </si>
  <si>
    <t>234   Sekutowski</t>
  </si>
  <si>
    <t>231 - Vet    Kearney</t>
  </si>
  <si>
    <t>231    Kearney</t>
  </si>
  <si>
    <t>217 - Vet Vanderpool</t>
  </si>
  <si>
    <t>217   Vanderpool</t>
  </si>
  <si>
    <t>214 - Vet  Whitted</t>
  </si>
  <si>
    <t>214   Whitted</t>
  </si>
  <si>
    <t>197   Poliak</t>
  </si>
  <si>
    <t>197  Poliak</t>
  </si>
  <si>
    <t>194   Zaeske</t>
  </si>
  <si>
    <t>177    Hackl</t>
  </si>
  <si>
    <t>174    Hackl</t>
  </si>
  <si>
    <t>157 - Vet   Bartes</t>
  </si>
  <si>
    <t>157    Helt</t>
  </si>
  <si>
    <t>154    O'Flaherty</t>
  </si>
  <si>
    <t>154      Tree</t>
  </si>
  <si>
    <t>154     Lenzen</t>
  </si>
  <si>
    <t>154 - Vet    Lenzen</t>
  </si>
  <si>
    <t>137    Woznicki</t>
  </si>
  <si>
    <t>134   Beckner</t>
  </si>
  <si>
    <t>134    Pashoff</t>
  </si>
  <si>
    <t>117 - Vet  Lewandowski</t>
  </si>
  <si>
    <t>117    Lewandowski</t>
  </si>
  <si>
    <t>114   Elliott</t>
  </si>
  <si>
    <t>114    Elliott</t>
  </si>
  <si>
    <t>97       Perry</t>
  </si>
  <si>
    <t>97      Perry</t>
  </si>
  <si>
    <t>94     Perry</t>
  </si>
  <si>
    <t>94    Perry</t>
  </si>
  <si>
    <t>80     Zernia</t>
  </si>
  <si>
    <t>80 - Vet    Zernia</t>
  </si>
  <si>
    <t>77     King</t>
  </si>
  <si>
    <t>77     Allen</t>
  </si>
  <si>
    <t>66     Rehberg</t>
  </si>
  <si>
    <t>63     Wagner</t>
  </si>
  <si>
    <t>52 - Vet     Jacobson</t>
  </si>
  <si>
    <t>52     Jacobson</t>
  </si>
  <si>
    <t>49     Bartz</t>
  </si>
  <si>
    <t>38       Rod</t>
  </si>
  <si>
    <t>38      Rod</t>
  </si>
  <si>
    <t>35       Weinecke</t>
  </si>
  <si>
    <t>35    Wilkowski</t>
  </si>
  <si>
    <t>24     Ewens</t>
  </si>
  <si>
    <t>24    Ewens</t>
  </si>
  <si>
    <t>21    Nerdahl</t>
  </si>
  <si>
    <t>8   Pintarro</t>
  </si>
  <si>
    <t>8    Wallace</t>
  </si>
  <si>
    <t>7      Wallace</t>
  </si>
  <si>
    <t>7    Boehm</t>
  </si>
  <si>
    <t>7     Boehm</t>
  </si>
  <si>
    <t>10   Boehm</t>
  </si>
  <si>
    <t>10   Rabay</t>
  </si>
  <si>
    <t>5      North</t>
  </si>
  <si>
    <t>5     Bellart</t>
  </si>
  <si>
    <t>5 - Vet     Bellart</t>
  </si>
  <si>
    <t>429    Krejci</t>
  </si>
  <si>
    <t>429 - Vet    Krejci</t>
  </si>
  <si>
    <t>305     Acker</t>
  </si>
  <si>
    <t>305    Donnelly</t>
  </si>
  <si>
    <t>305    O'Callaghan</t>
  </si>
  <si>
    <t>300    Schreiner</t>
  </si>
  <si>
    <t>300   Schreiner</t>
  </si>
  <si>
    <t>300A   Mussatti</t>
  </si>
  <si>
    <t>300A-Vet  Mussatti</t>
  </si>
  <si>
    <t>300A  Mussatti</t>
  </si>
  <si>
    <t>291    Stich</t>
  </si>
  <si>
    <t>291    McKenzie</t>
  </si>
  <si>
    <t>291   McKenzie</t>
  </si>
  <si>
    <t>286   Paradinovich</t>
  </si>
  <si>
    <t>286    Paradinovich</t>
  </si>
  <si>
    <t>277      Herbert</t>
  </si>
  <si>
    <t>277    Herbert</t>
  </si>
  <si>
    <t>277    Theys</t>
  </si>
  <si>
    <t>272      DeMent</t>
  </si>
  <si>
    <t>272     DeMent</t>
  </si>
  <si>
    <t>272     Ulrich</t>
  </si>
  <si>
    <t>263 - Vet   Krzyewski</t>
  </si>
  <si>
    <t>263   Krzyewski</t>
  </si>
  <si>
    <t>258   Geiger</t>
  </si>
  <si>
    <t>249    Rieland</t>
  </si>
  <si>
    <t>249   Rieland</t>
  </si>
  <si>
    <t>244   Revolinski</t>
  </si>
  <si>
    <t>235    Nogalski</t>
  </si>
  <si>
    <t>230 - Vet   Mayer</t>
  </si>
  <si>
    <t>230   Mayer</t>
  </si>
  <si>
    <t>218    Laven</t>
  </si>
  <si>
    <t>213   Werlinger</t>
  </si>
  <si>
    <t>198   MacDonald</t>
  </si>
  <si>
    <t>193 - Vet  Janiszewski</t>
  </si>
  <si>
    <t>193   Janiszewski</t>
  </si>
  <si>
    <t>178  Muszynski</t>
  </si>
  <si>
    <t>178   Muszynski</t>
  </si>
  <si>
    <t>173    Rasmussen</t>
  </si>
  <si>
    <t>173   Rasmussen</t>
  </si>
  <si>
    <t>158   Rasmussen</t>
  </si>
  <si>
    <t>158   McCarthy</t>
  </si>
  <si>
    <t>153A   Birdsell</t>
  </si>
  <si>
    <t>153    Draskovich</t>
  </si>
  <si>
    <t>138    Woznicki</t>
  </si>
  <si>
    <t>138    Tryban</t>
  </si>
  <si>
    <t>133    LaGrow</t>
  </si>
  <si>
    <t>133     LaGrow</t>
  </si>
  <si>
    <t>118    LaGrow</t>
  </si>
  <si>
    <t>118    Beckner</t>
  </si>
  <si>
    <t>113     Robers</t>
  </si>
  <si>
    <t>113    Robers</t>
  </si>
  <si>
    <t>98     Dulka</t>
  </si>
  <si>
    <t>93 - Vet    Dulka</t>
  </si>
  <si>
    <t>93     Koscielak</t>
  </si>
  <si>
    <t>81     Collard</t>
  </si>
  <si>
    <t>76     Collard</t>
  </si>
  <si>
    <t>67    Ellenbecker</t>
  </si>
  <si>
    <t>67 - Vet    Ellenbecker</t>
  </si>
  <si>
    <t>62       May</t>
  </si>
  <si>
    <t>53 - Vet     Godsell</t>
  </si>
  <si>
    <t>53     Godsell</t>
  </si>
  <si>
    <t>48 - Vet    Wieting</t>
  </si>
  <si>
    <t>48     Wieting</t>
  </si>
  <si>
    <t>39    Meka</t>
  </si>
  <si>
    <t>39     Wiese</t>
  </si>
  <si>
    <t>34     Wiese</t>
  </si>
  <si>
    <t>25    Malecki</t>
  </si>
  <si>
    <t>20   Hayek</t>
  </si>
  <si>
    <t>20    Hayek</t>
  </si>
  <si>
    <t>9      Pipke</t>
  </si>
  <si>
    <t>9       Pipke</t>
  </si>
  <si>
    <t>6      Dominiak</t>
  </si>
  <si>
    <t>6 - Vet     Dominiak</t>
  </si>
  <si>
    <t>6     Dominiak</t>
  </si>
  <si>
    <t>11   Boehm</t>
  </si>
  <si>
    <t>11    Skwor</t>
  </si>
  <si>
    <t>11    Passler</t>
  </si>
  <si>
    <t>4        Shaw</t>
  </si>
  <si>
    <t>4    Banaszynski</t>
  </si>
  <si>
    <t>430    Banaszynski</t>
  </si>
  <si>
    <t>306-Vet     Schilz</t>
  </si>
  <si>
    <t>306    Schilz</t>
  </si>
  <si>
    <t>299   Parnau</t>
  </si>
  <si>
    <t>299   Ganiere</t>
  </si>
  <si>
    <t>299A   Ganiere</t>
  </si>
  <si>
    <t>299A-Vet   Ganiere</t>
  </si>
  <si>
    <t>292   Acker</t>
  </si>
  <si>
    <t>292    Acker</t>
  </si>
  <si>
    <t>285      Romanov</t>
  </si>
  <si>
    <t>285    Semler</t>
  </si>
  <si>
    <t>285   Nelson</t>
  </si>
  <si>
    <t>278   Hodach</t>
  </si>
  <si>
    <t>278    Hodach</t>
  </si>
  <si>
    <t>278    Schill</t>
  </si>
  <si>
    <t>271   Schill</t>
  </si>
  <si>
    <t>264    Kutka</t>
  </si>
  <si>
    <t>264   Kutka</t>
  </si>
  <si>
    <t>257   Tobianski</t>
  </si>
  <si>
    <t>250   Tobianski</t>
  </si>
  <si>
    <t>243  Warczytowa</t>
  </si>
  <si>
    <t>243   Kiebel</t>
  </si>
  <si>
    <t>236 - Vet  Herold</t>
  </si>
  <si>
    <t>236   Herold</t>
  </si>
  <si>
    <t>229   Brasted</t>
  </si>
  <si>
    <t>219 - Vet   Theys</t>
  </si>
  <si>
    <t>219   Theys</t>
  </si>
  <si>
    <t>212  Krumenauer</t>
  </si>
  <si>
    <t>212   Krumenauer</t>
  </si>
  <si>
    <t>199   Cassidy</t>
  </si>
  <si>
    <t>192   Nowicki</t>
  </si>
  <si>
    <t>192    Nowicki</t>
  </si>
  <si>
    <t>179   Palubicki</t>
  </si>
  <si>
    <t>172    Baby Lot</t>
  </si>
  <si>
    <t>159   Grant</t>
  </si>
  <si>
    <t>152    Zimmer</t>
  </si>
  <si>
    <t>139    Weber</t>
  </si>
  <si>
    <t>132    Mayer</t>
  </si>
  <si>
    <t>132     Bolton</t>
  </si>
  <si>
    <t>119    Chmiel</t>
  </si>
  <si>
    <t>112   Graham</t>
  </si>
  <si>
    <t>112    Graham</t>
  </si>
  <si>
    <t>99   Eigenberger</t>
  </si>
  <si>
    <t>99    Holman</t>
  </si>
  <si>
    <t>92 - Vet    Bierbower</t>
  </si>
  <si>
    <t>92    Bierbower</t>
  </si>
  <si>
    <t>82      Falk</t>
  </si>
  <si>
    <t>82       Falk</t>
  </si>
  <si>
    <t>75     Thompson</t>
  </si>
  <si>
    <t>68     Hayne</t>
  </si>
  <si>
    <t>61 - Vet    Beckner</t>
  </si>
  <si>
    <t>61     Beckner</t>
  </si>
  <si>
    <t>54     Fohr</t>
  </si>
  <si>
    <t>47 - Vet       Paul Sr</t>
  </si>
  <si>
    <t>47     Paul Jr</t>
  </si>
  <si>
    <t>40    Diekow</t>
  </si>
  <si>
    <t>33  - Tree short lot</t>
  </si>
  <si>
    <t>33 - Vet        Hoff</t>
  </si>
  <si>
    <t>33    Yuenger</t>
  </si>
  <si>
    <t>25   Malecki</t>
  </si>
  <si>
    <t>25  Malecki</t>
  </si>
  <si>
    <t>9    Behlendorf</t>
  </si>
  <si>
    <t>9   Behlendorf</t>
  </si>
  <si>
    <t>6   Schweitzer</t>
  </si>
  <si>
    <t>6    Schweitzer</t>
  </si>
  <si>
    <t>6        Lade</t>
  </si>
  <si>
    <t>11      Lade</t>
  </si>
  <si>
    <t>11         Kort</t>
  </si>
  <si>
    <t>11   Sandor</t>
  </si>
  <si>
    <t>430   Banszynski</t>
  </si>
  <si>
    <t>307A   Schilz</t>
  </si>
  <si>
    <t>307A    Schilz</t>
  </si>
  <si>
    <t>298B-Vet  DeVeau</t>
  </si>
  <si>
    <t>298B  DeVeau</t>
  </si>
  <si>
    <t>298C   Schumacher</t>
  </si>
  <si>
    <t>293A    Acker</t>
  </si>
  <si>
    <t>293A   Acker</t>
  </si>
  <si>
    <t>284    Rathke</t>
  </si>
  <si>
    <t>279       Besson</t>
  </si>
  <si>
    <t>279    Besson</t>
  </si>
  <si>
    <t>279    Schill</t>
  </si>
  <si>
    <t>270    Schill</t>
  </si>
  <si>
    <t>265     Berka</t>
  </si>
  <si>
    <t>256   Cerny</t>
  </si>
  <si>
    <t>251   Moertl</t>
  </si>
  <si>
    <t>242   Tilley</t>
  </si>
  <si>
    <t>242    Tilley</t>
  </si>
  <si>
    <t>237    Rieland</t>
  </si>
  <si>
    <t>237   Rieland</t>
  </si>
  <si>
    <t>228      Frey</t>
  </si>
  <si>
    <t>228    Frey</t>
  </si>
  <si>
    <t>220   Leonard</t>
  </si>
  <si>
    <t>220 - Vet   Leonard</t>
  </si>
  <si>
    <t>211   Anderson</t>
  </si>
  <si>
    <t>200  Radtke</t>
  </si>
  <si>
    <t>200 - Vet   Radtke</t>
  </si>
  <si>
    <t>191   Nowicki</t>
  </si>
  <si>
    <t>180   Zodrow</t>
  </si>
  <si>
    <t>180 - Vet   Zodrow</t>
  </si>
  <si>
    <t>171  Bierbach</t>
  </si>
  <si>
    <t>171      Chmiel</t>
  </si>
  <si>
    <t>160   Moertl</t>
  </si>
  <si>
    <t>151   Siemon</t>
  </si>
  <si>
    <t>140    Hundt</t>
  </si>
  <si>
    <t>131   Burg</t>
  </si>
  <si>
    <t>120   Wisnefski</t>
  </si>
  <si>
    <t>111   Cozington</t>
  </si>
  <si>
    <t>100   Young</t>
  </si>
  <si>
    <t>100    Young</t>
  </si>
  <si>
    <t>91   Kachelmeier</t>
  </si>
  <si>
    <t>83     Meyer</t>
  </si>
  <si>
    <t>74     MacDonald</t>
  </si>
  <si>
    <t>69      Carroll</t>
  </si>
  <si>
    <t>69     Carroll</t>
  </si>
  <si>
    <t>60      Sutter</t>
  </si>
  <si>
    <t>60     Sutter</t>
  </si>
  <si>
    <t>55     Schilz</t>
  </si>
  <si>
    <t>46    Popoutis</t>
  </si>
  <si>
    <t>41     Schaefer</t>
  </si>
  <si>
    <t>41    Schaefer</t>
  </si>
  <si>
    <t>32    Godsell</t>
  </si>
  <si>
    <t>32     Godsell</t>
  </si>
  <si>
    <t>26     Dancker</t>
  </si>
  <si>
    <t>26   Eigenberger</t>
  </si>
  <si>
    <t>19    Theys</t>
  </si>
  <si>
    <t>19   Theys</t>
  </si>
  <si>
    <t>19A    Healy</t>
  </si>
  <si>
    <t>19A   Oschmann</t>
  </si>
  <si>
    <t>19A  Oschmann</t>
  </si>
  <si>
    <t>12A     Koca</t>
  </si>
  <si>
    <t>12A    Koca</t>
  </si>
  <si>
    <t>12      Topp</t>
  </si>
  <si>
    <t>12     Topp</t>
  </si>
  <si>
    <t>3       Kleis</t>
  </si>
  <si>
    <t>3        Kleis</t>
  </si>
  <si>
    <t>431    Gozdowiak</t>
  </si>
  <si>
    <t>431 - Vet   Gozdowiak</t>
  </si>
  <si>
    <t>431    Tabaska</t>
  </si>
  <si>
    <t>307    Bosch</t>
  </si>
  <si>
    <t>298   Drifke</t>
  </si>
  <si>
    <t>298A   Schumacher</t>
  </si>
  <si>
    <t>298A  Schumacher</t>
  </si>
  <si>
    <t>293     Laimon</t>
  </si>
  <si>
    <t>293   Laimon</t>
  </si>
  <si>
    <t>284       Janusz</t>
  </si>
  <si>
    <t>284   Burch</t>
  </si>
  <si>
    <t>284    Burch</t>
  </si>
  <si>
    <t>279     Slewinski</t>
  </si>
  <si>
    <t xml:space="preserve">279    Konieczka </t>
  </si>
  <si>
    <t>279    Konieczka</t>
  </si>
  <si>
    <t>270   Newkirk</t>
  </si>
  <si>
    <t>256    Thomas</t>
  </si>
  <si>
    <t>251   Crnkovich</t>
  </si>
  <si>
    <t>251    Crnkovich</t>
  </si>
  <si>
    <t>237   Lindner</t>
  </si>
  <si>
    <t>228     Frey</t>
  </si>
  <si>
    <t>221   Beath</t>
  </si>
  <si>
    <t>221    Beath</t>
  </si>
  <si>
    <t>210   Kwiatkowski</t>
  </si>
  <si>
    <t>201   Kwiatkowski</t>
  </si>
  <si>
    <t>181 - Vet  Wilson</t>
  </si>
  <si>
    <t>181   Wilson</t>
  </si>
  <si>
    <t>170   Paszkiewicz</t>
  </si>
  <si>
    <t>170 Paszkiewicz</t>
  </si>
  <si>
    <t xml:space="preserve">161    Baby Lot    </t>
  </si>
  <si>
    <t>161     Baby Lot</t>
  </si>
  <si>
    <t>150     Barwick</t>
  </si>
  <si>
    <t>150    Barwick</t>
  </si>
  <si>
    <t>141   Dougherty</t>
  </si>
  <si>
    <t>130 - Vet   Suttles</t>
  </si>
  <si>
    <t>130   Suttles</t>
  </si>
  <si>
    <t>121 - Vet   Karthausser</t>
  </si>
  <si>
    <t>121   Karthausser</t>
  </si>
  <si>
    <t>110   Strader</t>
  </si>
  <si>
    <t>110    Strader</t>
  </si>
  <si>
    <t>101 - Vet   Chmiel</t>
  </si>
  <si>
    <t>101   Chmiel</t>
  </si>
  <si>
    <t>90   Girtler</t>
  </si>
  <si>
    <t>83 - Vet     Meyer</t>
  </si>
  <si>
    <t>74    MacDonald</t>
  </si>
  <si>
    <t>60     Nelson</t>
  </si>
  <si>
    <t>55     Pfeffer</t>
  </si>
  <si>
    <t>55    Pfeffer</t>
  </si>
  <si>
    <t>46   Popoutis</t>
  </si>
  <si>
    <t>46     Popoutis</t>
  </si>
  <si>
    <t>27   Theys</t>
  </si>
  <si>
    <t>27    Theys</t>
  </si>
  <si>
    <t>27 - Vet   Theys</t>
  </si>
  <si>
    <t>18   Theys</t>
  </si>
  <si>
    <t>18A - Vet    Evenson</t>
  </si>
  <si>
    <t>18A    Evenson</t>
  </si>
  <si>
    <t>12A    Evenson</t>
  </si>
  <si>
    <t>12A   Evenson</t>
  </si>
  <si>
    <t>12    Christianson</t>
  </si>
  <si>
    <t>12   Christianson</t>
  </si>
  <si>
    <t>3 - Vet       Kleis</t>
  </si>
  <si>
    <t>431   Maciejewski</t>
  </si>
  <si>
    <t>431    Maciejewski</t>
  </si>
  <si>
    <t>431    Burish</t>
  </si>
  <si>
    <t>431 N5 Bryson</t>
  </si>
  <si>
    <t xml:space="preserve"> </t>
  </si>
  <si>
    <t>308     Sommers</t>
  </si>
  <si>
    <t>308    Henry</t>
  </si>
  <si>
    <t>308   Schmidt</t>
  </si>
  <si>
    <t>297   Erdmann</t>
  </si>
  <si>
    <t>297   Kiedrowski</t>
  </si>
  <si>
    <t>297A-Vet     Seibold</t>
  </si>
  <si>
    <t>297A   Seibold</t>
  </si>
  <si>
    <t>297B    Kiebel</t>
  </si>
  <si>
    <t>297B   Kiebel</t>
  </si>
  <si>
    <t>294 - Vet    Janick</t>
  </si>
  <si>
    <t>294    Beischer</t>
  </si>
  <si>
    <t>294   Beischer</t>
  </si>
  <si>
    <t>283 - Vet     Marx</t>
  </si>
  <si>
    <t>283    Marx</t>
  </si>
  <si>
    <t>280      Mageski</t>
  </si>
  <si>
    <t>280    Mageski</t>
  </si>
  <si>
    <t>269    Acker</t>
  </si>
  <si>
    <t>266     Laupan</t>
  </si>
  <si>
    <t>266 - Vet    Laupan</t>
  </si>
  <si>
    <t>255    Kraus</t>
  </si>
  <si>
    <t>252 - Vet     Leichtfuss</t>
  </si>
  <si>
    <t>252    Leichtfuss</t>
  </si>
  <si>
    <t>241    Sutton</t>
  </si>
  <si>
    <t>241   Seidl</t>
  </si>
  <si>
    <t>238   Schreiner</t>
  </si>
  <si>
    <t>238    Kadow</t>
  </si>
  <si>
    <t>227    Marshall</t>
  </si>
  <si>
    <t>227    Rink</t>
  </si>
  <si>
    <t>222   LaFond</t>
  </si>
  <si>
    <t>222   Duame</t>
  </si>
  <si>
    <t>209 - Vet   Duame</t>
  </si>
  <si>
    <t>209   Duame</t>
  </si>
  <si>
    <t>202 - Vet   Duame</t>
  </si>
  <si>
    <t>202   Konkel</t>
  </si>
  <si>
    <t>189   Konkel</t>
  </si>
  <si>
    <t>182    Anderson</t>
  </si>
  <si>
    <t>169   Paszkiewicz</t>
  </si>
  <si>
    <t>162   Revolinski</t>
  </si>
  <si>
    <t>149    Waite</t>
  </si>
  <si>
    <t>149   Waite</t>
  </si>
  <si>
    <t>142     Nagy</t>
  </si>
  <si>
    <t>142    Nagy</t>
  </si>
  <si>
    <t>129 - Vet   Wiza</t>
  </si>
  <si>
    <t>129    Wiza</t>
  </si>
  <si>
    <t>122 Heinowski</t>
  </si>
  <si>
    <t>122    Heinowski</t>
  </si>
  <si>
    <t>109 - Vet   Schmuck</t>
  </si>
  <si>
    <t>109   Schmuck</t>
  </si>
  <si>
    <t>102   Konkel</t>
  </si>
  <si>
    <t>89   Piskula</t>
  </si>
  <si>
    <t>84     Elmer</t>
  </si>
  <si>
    <t>73    Fickau</t>
  </si>
  <si>
    <t>73     Fickau</t>
  </si>
  <si>
    <t>70     McSherry</t>
  </si>
  <si>
    <t>59    Bonnert</t>
  </si>
  <si>
    <t>59     Bonnert</t>
  </si>
  <si>
    <t>56     Bonnert</t>
  </si>
  <si>
    <t>56      Katz</t>
  </si>
  <si>
    <t>45     Michaels</t>
  </si>
  <si>
    <t>45    Michaels</t>
  </si>
  <si>
    <t>42    Plutschack</t>
  </si>
  <si>
    <t>42   Plutschack</t>
  </si>
  <si>
    <t>31    Schaefer</t>
  </si>
  <si>
    <t>31   Schaefer</t>
  </si>
  <si>
    <t>28   Ratkowski</t>
  </si>
  <si>
    <t>17   Mainus</t>
  </si>
  <si>
    <t>17    Mainus</t>
  </si>
  <si>
    <t>17A    Ageten</t>
  </si>
  <si>
    <t>13A   Woeckener</t>
  </si>
  <si>
    <t>13A - Vet   Woeckener</t>
  </si>
  <si>
    <t>13   Merkel</t>
  </si>
  <si>
    <t>13    Merkel</t>
  </si>
  <si>
    <t>2    Nelson</t>
  </si>
  <si>
    <t>2     Nelson</t>
  </si>
  <si>
    <t>432    Nelson</t>
  </si>
  <si>
    <t>432    Krause</t>
  </si>
  <si>
    <t xml:space="preserve">Rosen/ Binger   </t>
  </si>
  <si>
    <t>308    Sommers</t>
  </si>
  <si>
    <t>308   Sommers</t>
  </si>
  <si>
    <t>308 - Vet   Sommers</t>
  </si>
  <si>
    <t>312   Meinerz</t>
  </si>
  <si>
    <t>312   Berthold</t>
  </si>
  <si>
    <t>311 Ponath</t>
  </si>
  <si>
    <t>311  Ponath</t>
  </si>
  <si>
    <t>311    Lenz</t>
  </si>
  <si>
    <t>294    Jansen</t>
  </si>
  <si>
    <t>294    Revers</t>
  </si>
  <si>
    <t>283   Brosemer</t>
  </si>
  <si>
    <t>280     Jaeger</t>
  </si>
  <si>
    <t>280    Jaeger</t>
  </si>
  <si>
    <t>280   Jaeger</t>
  </si>
  <si>
    <t>269    Matty</t>
  </si>
  <si>
    <t>266    Laupan</t>
  </si>
  <si>
    <t>255   Fahrmann</t>
  </si>
  <si>
    <t>252   Leichtfuss</t>
  </si>
  <si>
    <t>241 - Vet  Pokrzywinski</t>
  </si>
  <si>
    <t>241  Pokrzywinski</t>
  </si>
  <si>
    <t>238    Janes</t>
  </si>
  <si>
    <t>227   Meinke</t>
  </si>
  <si>
    <t>227    Meinke</t>
  </si>
  <si>
    <t>223     Greiner</t>
  </si>
  <si>
    <t>223   Greiner</t>
  </si>
  <si>
    <t>208 - Vet   Noonan</t>
  </si>
  <si>
    <t>208   Noonan</t>
  </si>
  <si>
    <t>203 - Vet  Larson</t>
  </si>
  <si>
    <t>203   Larson</t>
  </si>
  <si>
    <t>188 - Vet       St Clair</t>
  </si>
  <si>
    <t>188        St Clair</t>
  </si>
  <si>
    <t>183     Addy</t>
  </si>
  <si>
    <t>168   Czarnecki</t>
  </si>
  <si>
    <t>163   Haimerl</t>
  </si>
  <si>
    <t>148 - Vet    Weinert</t>
  </si>
  <si>
    <t>148    Weinert</t>
  </si>
  <si>
    <t>148   Weinert</t>
  </si>
  <si>
    <t>143   Pelzmann</t>
  </si>
  <si>
    <t>128    Jansen</t>
  </si>
  <si>
    <t>128   Jansen</t>
  </si>
  <si>
    <t>123   Worzella</t>
  </si>
  <si>
    <t>108 - Vet    Fitzpatrick</t>
  </si>
  <si>
    <t>108 - Vet    Morin</t>
  </si>
  <si>
    <t>103    Peroceschi</t>
  </si>
  <si>
    <t>103     Wiza</t>
  </si>
  <si>
    <t>88    Henneberry</t>
  </si>
  <si>
    <t>88  Henneberry</t>
  </si>
  <si>
    <t>84    Maurer</t>
  </si>
  <si>
    <t>73   VanLangen</t>
  </si>
  <si>
    <t>70    Sadler</t>
  </si>
  <si>
    <t>59    Kasel</t>
  </si>
  <si>
    <t>56       Katz</t>
  </si>
  <si>
    <t>45   Michaels</t>
  </si>
  <si>
    <t>13     Merkel</t>
  </si>
  <si>
    <t>2      Nelson</t>
  </si>
  <si>
    <t>432    Luck</t>
  </si>
  <si>
    <t>432      Spencer</t>
  </si>
  <si>
    <t>432     Burkee</t>
  </si>
  <si>
    <t>309 - tree</t>
  </si>
  <si>
    <t>309   Blattner</t>
  </si>
  <si>
    <t>310B  Davis</t>
  </si>
  <si>
    <t>310A   Wehr</t>
  </si>
  <si>
    <t>296  Rozeski</t>
  </si>
  <si>
    <t>296   Rozeski</t>
  </si>
  <si>
    <t>296   Scheinkoenig</t>
  </si>
  <si>
    <t>296  Scheinkoenig</t>
  </si>
  <si>
    <t>295  Hornak</t>
  </si>
  <si>
    <t>295     Hornak</t>
  </si>
  <si>
    <t>282   Wishman</t>
  </si>
  <si>
    <t>282 Wishman</t>
  </si>
  <si>
    <t>281        Merz</t>
  </si>
  <si>
    <t>281    Merz</t>
  </si>
  <si>
    <t>268   Napientek</t>
  </si>
  <si>
    <t>267   Strasser</t>
  </si>
  <si>
    <t>267    Strasser</t>
  </si>
  <si>
    <t>254     Renner</t>
  </si>
  <si>
    <t>254 - Vet   Shenners</t>
  </si>
  <si>
    <t>253   Schatzman</t>
  </si>
  <si>
    <t>240   Crnkovich</t>
  </si>
  <si>
    <t>239   Crnkovich</t>
  </si>
  <si>
    <t>226    Karth</t>
  </si>
  <si>
    <t>224    Morin</t>
  </si>
  <si>
    <t>224   Morin</t>
  </si>
  <si>
    <t>207   Tarasek</t>
  </si>
  <si>
    <t>204    Rink</t>
  </si>
  <si>
    <t>204     Rink</t>
  </si>
  <si>
    <t>187     Cole</t>
  </si>
  <si>
    <t>187    Cole</t>
  </si>
  <si>
    <t>184   Veninsek</t>
  </si>
  <si>
    <t>167 - Vet   Stowers</t>
  </si>
  <si>
    <t>167    Stowers</t>
  </si>
  <si>
    <t>164     Maas</t>
  </si>
  <si>
    <t>164    Maas</t>
  </si>
  <si>
    <t>147   Herkowski</t>
  </si>
  <si>
    <t>147    Herkowski</t>
  </si>
  <si>
    <t>147 - Vet   Herkowski</t>
  </si>
  <si>
    <t>144   Schafer</t>
  </si>
  <si>
    <t>127    Brown</t>
  </si>
  <si>
    <t>124 - Vet    Jozwiak</t>
  </si>
  <si>
    <t>124    Jozwiak</t>
  </si>
  <si>
    <t>107 - Vet    Chimel</t>
  </si>
  <si>
    <t>107    Steffens</t>
  </si>
  <si>
    <t>104    Rawski</t>
  </si>
  <si>
    <t>87    Nelson</t>
  </si>
  <si>
    <t>85    Braun</t>
  </si>
  <si>
    <t>72    Miller</t>
  </si>
  <si>
    <t>71    Stilson</t>
  </si>
  <si>
    <t>58     Docter</t>
  </si>
  <si>
    <t>57 - Vet     Westbrook</t>
  </si>
  <si>
    <t>57    Westbrook</t>
  </si>
  <si>
    <t>44     Selin</t>
  </si>
  <si>
    <t>44      Selin</t>
  </si>
  <si>
    <t>43    Schaefer</t>
  </si>
  <si>
    <t>30   Nettelsheim</t>
  </si>
  <si>
    <t>29 - Vet    Langenohl</t>
  </si>
  <si>
    <t>29   Langenohl</t>
  </si>
  <si>
    <t>16   Langenohl</t>
  </si>
  <si>
    <t>15     Bosch</t>
  </si>
  <si>
    <t>15    Bosch</t>
  </si>
  <si>
    <t>14     Bosch</t>
  </si>
  <si>
    <t>1      Stelloh</t>
  </si>
  <si>
    <t>1     Stelloh</t>
  </si>
  <si>
    <t>433    Grant</t>
  </si>
  <si>
    <t>433     Grant</t>
  </si>
  <si>
    <t>433    DeBack</t>
  </si>
  <si>
    <t>433    Dorlack</t>
  </si>
  <si>
    <t>Binger &amp; Lewandowski</t>
  </si>
  <si>
    <t>313 - tree</t>
  </si>
  <si>
    <t>313   Blaser</t>
  </si>
  <si>
    <t>310C   Wintheiser</t>
  </si>
  <si>
    <t>310    Karth</t>
  </si>
  <si>
    <t>310     Karth</t>
  </si>
  <si>
    <t>296   Domine</t>
  </si>
  <si>
    <t>296    Domine</t>
  </si>
  <si>
    <t>296   Klamert</t>
  </si>
  <si>
    <t>281     Weber</t>
  </si>
  <si>
    <t>281    Weber</t>
  </si>
  <si>
    <t>281   Merz</t>
  </si>
  <si>
    <t>268 Napientek</t>
  </si>
  <si>
    <t>254   Shenners</t>
  </si>
  <si>
    <t>254    Shenners</t>
  </si>
  <si>
    <t>239    Kalina</t>
  </si>
  <si>
    <t>226   Smolinski</t>
  </si>
  <si>
    <t>225   Hrbacek</t>
  </si>
  <si>
    <t>225    Hrbacek</t>
  </si>
  <si>
    <t>206     Jung</t>
  </si>
  <si>
    <t>205    LeBeau</t>
  </si>
  <si>
    <t>186   Neumann</t>
  </si>
  <si>
    <t>185    Gliniecki</t>
  </si>
  <si>
    <t>166    Schill</t>
  </si>
  <si>
    <t>165    Ihling</t>
  </si>
  <si>
    <t>146     Bohn</t>
  </si>
  <si>
    <t>146    Bohn</t>
  </si>
  <si>
    <t>145   Feursthaler</t>
  </si>
  <si>
    <t>126   Herda</t>
  </si>
  <si>
    <t>125 - Vet   Wilting</t>
  </si>
  <si>
    <t>125   Wilting</t>
  </si>
  <si>
    <t>106   Shaikis</t>
  </si>
  <si>
    <t>105 - Vet    Wiza</t>
  </si>
  <si>
    <t>105    Wiza</t>
  </si>
  <si>
    <t>86     Acker</t>
  </si>
  <si>
    <t>85     Braun</t>
  </si>
  <si>
    <t>72     Miller</t>
  </si>
  <si>
    <t>71     Stilson</t>
  </si>
  <si>
    <t>57    Kromrey</t>
  </si>
  <si>
    <t>57     Kromrey</t>
  </si>
  <si>
    <t>43    Vesbach</t>
  </si>
  <si>
    <t>16     Hoffman</t>
  </si>
  <si>
    <t>433   Pietrzak</t>
  </si>
  <si>
    <t>433   Pappas</t>
  </si>
  <si>
    <t>433   Seefeldt</t>
  </si>
  <si>
    <t>433                           Crosby</t>
  </si>
  <si>
    <t>Bailey &amp; Heinowski</t>
  </si>
  <si>
    <t>Section 1A</t>
  </si>
  <si>
    <t>Section 2A</t>
  </si>
  <si>
    <t>Section 3A</t>
  </si>
  <si>
    <t>Section 4A</t>
  </si>
  <si>
    <t>Section 5A</t>
  </si>
  <si>
    <t>Section 6A</t>
  </si>
  <si>
    <t>Section 7A</t>
  </si>
  <si>
    <t>Section 9</t>
  </si>
  <si>
    <t>1       Schafer</t>
  </si>
  <si>
    <t>1     Bartman</t>
  </si>
  <si>
    <t>1    Bartman</t>
  </si>
  <si>
    <t>20     Verhalen</t>
  </si>
  <si>
    <t>20    Verhalen</t>
  </si>
  <si>
    <t>20      Verhalen</t>
  </si>
  <si>
    <t>20      Walz</t>
  </si>
  <si>
    <t>20 - Vet      Walz</t>
  </si>
  <si>
    <t>1      Palmersheim</t>
  </si>
  <si>
    <t>1       Palmersheim</t>
  </si>
  <si>
    <t>20      Schaefer</t>
  </si>
  <si>
    <t>20     Schoetz</t>
  </si>
  <si>
    <t>1       Schilz</t>
  </si>
  <si>
    <t>20     Rexin</t>
  </si>
  <si>
    <t>20      Rexin</t>
  </si>
  <si>
    <t>20       Rexin</t>
  </si>
  <si>
    <t>20 - Vet     Walz</t>
  </si>
  <si>
    <t>20     Walz</t>
  </si>
  <si>
    <t>1          Falk</t>
  </si>
  <si>
    <t>1      Acker</t>
  </si>
  <si>
    <t>1       Acker</t>
  </si>
  <si>
    <t>20     Gellings</t>
  </si>
  <si>
    <t>20      Gellings</t>
  </si>
  <si>
    <t>20    Matuszewski</t>
  </si>
  <si>
    <t>20     Zdanowski</t>
  </si>
  <si>
    <t>1     Schreihans</t>
  </si>
  <si>
    <t>1    Goldman</t>
  </si>
  <si>
    <t>1     Goldman</t>
  </si>
  <si>
    <t>20     Schilz</t>
  </si>
  <si>
    <t>20    Schilz</t>
  </si>
  <si>
    <t>20   Hoffman</t>
  </si>
  <si>
    <t>20    Hoffman</t>
  </si>
  <si>
    <t>1  Rebernick</t>
  </si>
  <si>
    <t>1 - Vet  Rebernick</t>
  </si>
  <si>
    <t>20    Flintrop</t>
  </si>
  <si>
    <t>20  Flintrop</t>
  </si>
  <si>
    <t>20   Flintrop</t>
  </si>
  <si>
    <t>20 - Vet  Flintrop</t>
  </si>
  <si>
    <t>20     Marek</t>
  </si>
  <si>
    <t>20    Marek</t>
  </si>
  <si>
    <t>1     Sonderman</t>
  </si>
  <si>
    <t>1      Sonderman</t>
  </si>
  <si>
    <t>1      Schmidt</t>
  </si>
  <si>
    <t>20      Rynders</t>
  </si>
  <si>
    <t>20     Rynders</t>
  </si>
  <si>
    <t>1     Lochbaum</t>
  </si>
  <si>
    <t>1       Stich</t>
  </si>
  <si>
    <t>1      Stich</t>
  </si>
  <si>
    <t>20 - Vet       Haig</t>
  </si>
  <si>
    <t>20      Haig</t>
  </si>
  <si>
    <t>20     Haig</t>
  </si>
  <si>
    <t>1          Frey</t>
  </si>
  <si>
    <t>20       TREE</t>
  </si>
  <si>
    <t>20      TREE</t>
  </si>
  <si>
    <t>20      Lorbech</t>
  </si>
  <si>
    <t>20     Lorbech</t>
  </si>
  <si>
    <t>1      Schilz</t>
  </si>
  <si>
    <t>1        Schilz</t>
  </si>
  <si>
    <t>20    Papp</t>
  </si>
  <si>
    <t>20     Pluta</t>
  </si>
  <si>
    <t>1        Falk</t>
  </si>
  <si>
    <t>20     Seifert</t>
  </si>
  <si>
    <t>1    Rynders</t>
  </si>
  <si>
    <t>1     Smiley</t>
  </si>
  <si>
    <t>1    Smiley</t>
  </si>
  <si>
    <t>20   McGinn</t>
  </si>
  <si>
    <t>20  McGinn</t>
  </si>
  <si>
    <t>20      Friebel</t>
  </si>
  <si>
    <t>20     King</t>
  </si>
  <si>
    <t>20      King</t>
  </si>
  <si>
    <t>1       Lochbaum</t>
  </si>
  <si>
    <t>2        Maas</t>
  </si>
  <si>
    <t>2      Lochbaum</t>
  </si>
  <si>
    <t>2     Lochbaum</t>
  </si>
  <si>
    <t>2     Arnold</t>
  </si>
  <si>
    <t>2        Fohr</t>
  </si>
  <si>
    <t>2      Gellings</t>
  </si>
  <si>
    <t>19      Koelsch</t>
  </si>
  <si>
    <t>19     Koelsch</t>
  </si>
  <si>
    <t>19     Schmitz</t>
  </si>
  <si>
    <t>19     Wachal</t>
  </si>
  <si>
    <t>2       Weithaus</t>
  </si>
  <si>
    <t>2      Weithaus</t>
  </si>
  <si>
    <t>19      Bosch</t>
  </si>
  <si>
    <t>19      Dotzler</t>
  </si>
  <si>
    <t>19     Dotzler</t>
  </si>
  <si>
    <t>2      Koelsch</t>
  </si>
  <si>
    <t>2       Koelsch</t>
  </si>
  <si>
    <t>19     Dallinger</t>
  </si>
  <si>
    <t>19      Dallinger</t>
  </si>
  <si>
    <t>19     Searing</t>
  </si>
  <si>
    <t>2       Searing</t>
  </si>
  <si>
    <t>2      Searing</t>
  </si>
  <si>
    <t>19       Koelsch</t>
  </si>
  <si>
    <t>19     Datka</t>
  </si>
  <si>
    <t>2        Miller</t>
  </si>
  <si>
    <t>2      Miller</t>
  </si>
  <si>
    <t>2       Miller</t>
  </si>
  <si>
    <t>2 - Vet      Miller</t>
  </si>
  <si>
    <t>19     Bensene</t>
  </si>
  <si>
    <t>19     Schweitzer</t>
  </si>
  <si>
    <t>19    Schweitzer</t>
  </si>
  <si>
    <t>2    Hasler</t>
  </si>
  <si>
    <t>2     Hasler</t>
  </si>
  <si>
    <t>19 - Vet    Lukas</t>
  </si>
  <si>
    <t>19    Lukas</t>
  </si>
  <si>
    <t>19   Lukas</t>
  </si>
  <si>
    <t>19   Christensen</t>
  </si>
  <si>
    <t>2      Schilz</t>
  </si>
  <si>
    <t>19     Balthazor</t>
  </si>
  <si>
    <t>2       Rynders</t>
  </si>
  <si>
    <t>2      Rynders</t>
  </si>
  <si>
    <t>19     Diedrich</t>
  </si>
  <si>
    <t>19      Diedrich</t>
  </si>
  <si>
    <t>2      Schafer</t>
  </si>
  <si>
    <t>2    Schafer</t>
  </si>
  <si>
    <t>2       Schafer</t>
  </si>
  <si>
    <t>2    Blackowski</t>
  </si>
  <si>
    <t>19      Roben</t>
  </si>
  <si>
    <t>19       Roben</t>
  </si>
  <si>
    <t>19     Roben</t>
  </si>
  <si>
    <t>19      Gilardi</t>
  </si>
  <si>
    <t>19     Gilardi</t>
  </si>
  <si>
    <t>2        Weithaus</t>
  </si>
  <si>
    <t>19     Bosch</t>
  </si>
  <si>
    <t>19      Rozdzialowski</t>
  </si>
  <si>
    <t>19      Lewis</t>
  </si>
  <si>
    <t>19     Rynders</t>
  </si>
  <si>
    <t>19 - Vet     Bensene</t>
  </si>
  <si>
    <t>2    Schweitzer</t>
  </si>
  <si>
    <t>2   Schweitzer</t>
  </si>
  <si>
    <t>2  Schweitzer</t>
  </si>
  <si>
    <t>19   Griesemer</t>
  </si>
  <si>
    <t>19  Griesemer</t>
  </si>
  <si>
    <t>19   Syzmanski</t>
  </si>
  <si>
    <t>2      Barbian</t>
  </si>
  <si>
    <t>19    Balthazor</t>
  </si>
  <si>
    <t>19     Heinz</t>
  </si>
  <si>
    <t>19      Heinz</t>
  </si>
  <si>
    <t>3    Bartman</t>
  </si>
  <si>
    <t>3      Koenig</t>
  </si>
  <si>
    <t>3    Koenig</t>
  </si>
  <si>
    <t>3    Lochbaum</t>
  </si>
  <si>
    <t>3    Verhalen</t>
  </si>
  <si>
    <t>3      Barbian</t>
  </si>
  <si>
    <t>3      Jensen</t>
  </si>
  <si>
    <t>18     Lorenz</t>
  </si>
  <si>
    <t>18       Cape</t>
  </si>
  <si>
    <t>18     Magarich</t>
  </si>
  <si>
    <t>18      Radovich</t>
  </si>
  <si>
    <t>3       Lang</t>
  </si>
  <si>
    <t>3            Lang</t>
  </si>
  <si>
    <t>3        Lang</t>
  </si>
  <si>
    <t>18      Foellings</t>
  </si>
  <si>
    <t>18     Tafelski</t>
  </si>
  <si>
    <t>18       Tafelski</t>
  </si>
  <si>
    <t>3      Lochbaum</t>
  </si>
  <si>
    <t>3     Lochbaum</t>
  </si>
  <si>
    <t>18     Foellings</t>
  </si>
  <si>
    <t>18    Foellings</t>
  </si>
  <si>
    <t>18     Lang</t>
  </si>
  <si>
    <t>18     Sturomski</t>
  </si>
  <si>
    <t>3       Fuss</t>
  </si>
  <si>
    <t>3        Fuss</t>
  </si>
  <si>
    <t>18      Rynders</t>
  </si>
  <si>
    <t>18     Rynders</t>
  </si>
  <si>
    <t>18    Rynders</t>
  </si>
  <si>
    <t>3       Barbian</t>
  </si>
  <si>
    <t>18      Schilz</t>
  </si>
  <si>
    <t>18     Schilz</t>
  </si>
  <si>
    <t>18      Acker</t>
  </si>
  <si>
    <t>3     Barbian</t>
  </si>
  <si>
    <t>18      Hart</t>
  </si>
  <si>
    <t>18       Holterman</t>
  </si>
  <si>
    <t>18     Blattner</t>
  </si>
  <si>
    <t>18 - Vet    Blattner</t>
  </si>
  <si>
    <t>18      Dulka</t>
  </si>
  <si>
    <t>18     Dulka</t>
  </si>
  <si>
    <t>18     Acker</t>
  </si>
  <si>
    <t>3      Bohmann</t>
  </si>
  <si>
    <t>18     Gruenwald</t>
  </si>
  <si>
    <t>3     Schreiner</t>
  </si>
  <si>
    <t>3                     Bosshard</t>
  </si>
  <si>
    <t>3                       Bosshard</t>
  </si>
  <si>
    <t>3     Woznicki</t>
  </si>
  <si>
    <t>3    Rademacher</t>
  </si>
  <si>
    <t>3      Gaeth</t>
  </si>
  <si>
    <t>3     Gaeth</t>
  </si>
  <si>
    <t>3      Komos</t>
  </si>
  <si>
    <t>3     Komos</t>
  </si>
  <si>
    <t>18     Nemeth</t>
  </si>
  <si>
    <t>18     Blackowski</t>
  </si>
  <si>
    <t>18       Revolinski</t>
  </si>
  <si>
    <t>18     Revolinski</t>
  </si>
  <si>
    <t>3       Ashford</t>
  </si>
  <si>
    <t>3             Lang</t>
  </si>
  <si>
    <t>18      Tafelski</t>
  </si>
  <si>
    <t>18      TREE</t>
  </si>
  <si>
    <t>18      LeSage</t>
  </si>
  <si>
    <t>3         Fuss</t>
  </si>
  <si>
    <t>18    Palmersheim</t>
  </si>
  <si>
    <t>18     Palmersheim</t>
  </si>
  <si>
    <t>18     TREE</t>
  </si>
  <si>
    <t>18     Buchan</t>
  </si>
  <si>
    <t>18     Holterman</t>
  </si>
  <si>
    <t>18     Laus</t>
  </si>
  <si>
    <t>3      Ottman</t>
  </si>
  <si>
    <t>18    Verhalen</t>
  </si>
  <si>
    <t>18     Verhalen</t>
  </si>
  <si>
    <t>18      Blattner</t>
  </si>
  <si>
    <t>4      Draskovich</t>
  </si>
  <si>
    <t>4      Latzel</t>
  </si>
  <si>
    <t>4      Katka</t>
  </si>
  <si>
    <t>4      Young</t>
  </si>
  <si>
    <t>4 - Vet         Klug</t>
  </si>
  <si>
    <t>4      Helm</t>
  </si>
  <si>
    <t>4      Nelson</t>
  </si>
  <si>
    <t>17     Martell</t>
  </si>
  <si>
    <t>17     Krebs</t>
  </si>
  <si>
    <t>17         Adi</t>
  </si>
  <si>
    <t>17      Gellings</t>
  </si>
  <si>
    <t>17      Bellart</t>
  </si>
  <si>
    <t>4       Bosch</t>
  </si>
  <si>
    <t>4        Bosch</t>
  </si>
  <si>
    <t>17      Jochem</t>
  </si>
  <si>
    <t>17     Jochem</t>
  </si>
  <si>
    <t>17      Hapke</t>
  </si>
  <si>
    <t>17     Hapke</t>
  </si>
  <si>
    <t>4      Michels</t>
  </si>
  <si>
    <t>4     Michels</t>
  </si>
  <si>
    <t>17     Eckstein</t>
  </si>
  <si>
    <t>17     Topp</t>
  </si>
  <si>
    <t>17     Schmidt</t>
  </si>
  <si>
    <t>4     Putchinski</t>
  </si>
  <si>
    <t>4    Putchinski</t>
  </si>
  <si>
    <t>17     Schaefer</t>
  </si>
  <si>
    <t>17    Palmersheim</t>
  </si>
  <si>
    <t>4      Acker</t>
  </si>
  <si>
    <t>4       Acker</t>
  </si>
  <si>
    <t>17      Dillman</t>
  </si>
  <si>
    <t>17     Dillman</t>
  </si>
  <si>
    <t>17    Sorseck</t>
  </si>
  <si>
    <t>17     Sorseck</t>
  </si>
  <si>
    <t>17     Hudy</t>
  </si>
  <si>
    <t>4       Barth</t>
  </si>
  <si>
    <t>4      Barth</t>
  </si>
  <si>
    <t>17      Nelesen</t>
  </si>
  <si>
    <t>17     Nelesen</t>
  </si>
  <si>
    <t>17 - Vet     Schulte</t>
  </si>
  <si>
    <t>17    Schulte</t>
  </si>
  <si>
    <t>4     Bubenick</t>
  </si>
  <si>
    <t>4      Bubenick</t>
  </si>
  <si>
    <t>17     Clark</t>
  </si>
  <si>
    <t>4      Braun</t>
  </si>
  <si>
    <t>4      Jaskie</t>
  </si>
  <si>
    <t>17      Lang</t>
  </si>
  <si>
    <t>17     Lang</t>
  </si>
  <si>
    <t>4      Hochrack</t>
  </si>
  <si>
    <t>4       Hochrack</t>
  </si>
  <si>
    <t>4       Lang</t>
  </si>
  <si>
    <t>17      Podevels</t>
  </si>
  <si>
    <t>17                  Walter</t>
  </si>
  <si>
    <t>17                 Walter</t>
  </si>
  <si>
    <t>17      Krebs</t>
  </si>
  <si>
    <t>4      Bosch</t>
  </si>
  <si>
    <t>17     Hurley</t>
  </si>
  <si>
    <t>4       Blattner</t>
  </si>
  <si>
    <t>4      Blattner</t>
  </si>
  <si>
    <t>4     Blattner</t>
  </si>
  <si>
    <t>17      Zophy</t>
  </si>
  <si>
    <t>17     Zophy</t>
  </si>
  <si>
    <t>17      Acker</t>
  </si>
  <si>
    <t>17     Acker</t>
  </si>
  <si>
    <t>17     Webb</t>
  </si>
  <si>
    <t>17     Schulte</t>
  </si>
  <si>
    <t>17      Schulte</t>
  </si>
  <si>
    <t>4 - Vet     Bubenick</t>
  </si>
  <si>
    <t>4       Rieck</t>
  </si>
  <si>
    <t>4      Rieck</t>
  </si>
  <si>
    <t>5      Schweitzer</t>
  </si>
  <si>
    <t>5     Schweitzer</t>
  </si>
  <si>
    <t>5 - Vet     Schweitzer</t>
  </si>
  <si>
    <t>5     Hayes</t>
  </si>
  <si>
    <t>5      Mueller</t>
  </si>
  <si>
    <t>5       Mueller</t>
  </si>
  <si>
    <t>16      Searing</t>
  </si>
  <si>
    <t>16 - Vet      Searing</t>
  </si>
  <si>
    <t>16     Searing</t>
  </si>
  <si>
    <t>16     Ritter</t>
  </si>
  <si>
    <t>16      Ritter</t>
  </si>
  <si>
    <t>5       Schaefer</t>
  </si>
  <si>
    <t>5        Schaefer</t>
  </si>
  <si>
    <t>16       Bosch</t>
  </si>
  <si>
    <t>16      Bosch</t>
  </si>
  <si>
    <t>16          Davis</t>
  </si>
  <si>
    <t>16      Fonslow</t>
  </si>
  <si>
    <t>5     Searing</t>
  </si>
  <si>
    <t>16     Schmidt</t>
  </si>
  <si>
    <t>16     SHORT</t>
  </si>
  <si>
    <t>5      Acker</t>
  </si>
  <si>
    <t>16     Verhalen</t>
  </si>
  <si>
    <t>16    Verhalen</t>
  </si>
  <si>
    <t>16    Puffer</t>
  </si>
  <si>
    <t>16 - Vet    Puffer</t>
  </si>
  <si>
    <t>5      Inicis</t>
  </si>
  <si>
    <t>5      Griesmer</t>
  </si>
  <si>
    <t>16      Verhalen</t>
  </si>
  <si>
    <t>16     Acker</t>
  </si>
  <si>
    <t>5      Dahlman</t>
  </si>
  <si>
    <t>5     Worzella</t>
  </si>
  <si>
    <t>16      Schill</t>
  </si>
  <si>
    <t>16     Schill</t>
  </si>
  <si>
    <t>16     Brees</t>
  </si>
  <si>
    <t>16      Brees</t>
  </si>
  <si>
    <t>5      Billings</t>
  </si>
  <si>
    <t>5      Jansen</t>
  </si>
  <si>
    <t>5       Jansen</t>
  </si>
  <si>
    <t>16     Bosch</t>
  </si>
  <si>
    <t>5      Sherman</t>
  </si>
  <si>
    <t>5 - Vet      Sherman</t>
  </si>
  <si>
    <t>5 - Vet      Rusch</t>
  </si>
  <si>
    <t>5     Rusch</t>
  </si>
  <si>
    <t>16      Lang</t>
  </si>
  <si>
    <t>16     Lang</t>
  </si>
  <si>
    <t>5     Lembezeder</t>
  </si>
  <si>
    <t>5    Lembezeder</t>
  </si>
  <si>
    <t>5     Mueller</t>
  </si>
  <si>
    <t>16      Acker</t>
  </si>
  <si>
    <t>16    Themar</t>
  </si>
  <si>
    <t>16     Themar</t>
  </si>
  <si>
    <t>16      TREE</t>
  </si>
  <si>
    <t>16     Krause</t>
  </si>
  <si>
    <t>16    Walman</t>
  </si>
  <si>
    <t>16     Walman</t>
  </si>
  <si>
    <t>5      Schilz</t>
  </si>
  <si>
    <t>5     Griesmer</t>
  </si>
  <si>
    <t>16     Pufahl</t>
  </si>
  <si>
    <t>16     TREE</t>
  </si>
  <si>
    <t>5      Worzella</t>
  </si>
  <si>
    <t>5      Dettlaff</t>
  </si>
  <si>
    <t>6     Arnold</t>
  </si>
  <si>
    <t>6       Arnold</t>
  </si>
  <si>
    <t>6      Reick</t>
  </si>
  <si>
    <t>6      Hernke</t>
  </si>
  <si>
    <t>6        Liska</t>
  </si>
  <si>
    <t>6       Liska</t>
  </si>
  <si>
    <t>15      Decker</t>
  </si>
  <si>
    <t>15      Riemer</t>
  </si>
  <si>
    <t>15     Riemer</t>
  </si>
  <si>
    <t>15      Goldmann</t>
  </si>
  <si>
    <t>6       Bruens</t>
  </si>
  <si>
    <t>6         Bruens</t>
  </si>
  <si>
    <t>6       Hendrickson</t>
  </si>
  <si>
    <t>15      Herda</t>
  </si>
  <si>
    <t>6     Koelsch/Walberts</t>
  </si>
  <si>
    <t>15     Fuhr</t>
  </si>
  <si>
    <t>15 - Vet     Foellings</t>
  </si>
  <si>
    <t>15     Foellings</t>
  </si>
  <si>
    <t>6     Schweitzer</t>
  </si>
  <si>
    <t>15     Sobek</t>
  </si>
  <si>
    <t>15    Walman</t>
  </si>
  <si>
    <t>15     Walman</t>
  </si>
  <si>
    <t>6      Bauschek</t>
  </si>
  <si>
    <t>6      Grobschmidt</t>
  </si>
  <si>
    <t>15      Foellings</t>
  </si>
  <si>
    <t>15     Dreyfus</t>
  </si>
  <si>
    <t>15      TREE</t>
  </si>
  <si>
    <t>15     Krause</t>
  </si>
  <si>
    <t>6      Herda</t>
  </si>
  <si>
    <t>6      Dahlman</t>
  </si>
  <si>
    <t>15     Lorch</t>
  </si>
  <si>
    <t>15     Dahlman</t>
  </si>
  <si>
    <t>6      Derksen</t>
  </si>
  <si>
    <t>15      Heinz</t>
  </si>
  <si>
    <t>15      Acker</t>
  </si>
  <si>
    <t>6     VandenBoom</t>
  </si>
  <si>
    <t>6      VandenBoom</t>
  </si>
  <si>
    <t>15     Huber</t>
  </si>
  <si>
    <t>15     Bernaden</t>
  </si>
  <si>
    <t>6          Heil</t>
  </si>
  <si>
    <t>6      Weber</t>
  </si>
  <si>
    <t>6 - Vet       Robb</t>
  </si>
  <si>
    <t>6         Eubank</t>
  </si>
  <si>
    <t>6       Baker</t>
  </si>
  <si>
    <t>6      Baker</t>
  </si>
  <si>
    <t>15     Decker</t>
  </si>
  <si>
    <t>15     Goldmann</t>
  </si>
  <si>
    <t>6     Hendrickson</t>
  </si>
  <si>
    <t>6      Hendrickson</t>
  </si>
  <si>
    <t>15     Herda</t>
  </si>
  <si>
    <t>15    Schweitzer</t>
  </si>
  <si>
    <t>15     Schweitzer</t>
  </si>
  <si>
    <t>6     Verhalen</t>
  </si>
  <si>
    <t>6    Verhalen</t>
  </si>
  <si>
    <t>6  Verhalen</t>
  </si>
  <si>
    <t>15     Kelly</t>
  </si>
  <si>
    <t>6     Dahlman</t>
  </si>
  <si>
    <t>15     Schilz</t>
  </si>
  <si>
    <t>15      Schilz</t>
  </si>
  <si>
    <t>15       Sulk</t>
  </si>
  <si>
    <t>15     Boettcher</t>
  </si>
  <si>
    <t>15      Boettcher</t>
  </si>
  <si>
    <t>7         Metz</t>
  </si>
  <si>
    <t xml:space="preserve">7         Metz </t>
  </si>
  <si>
    <t>7      Eggert</t>
  </si>
  <si>
    <t>7       Acker</t>
  </si>
  <si>
    <t>7      Acker</t>
  </si>
  <si>
    <t>14      Goldmann</t>
  </si>
  <si>
    <t>14      Searing</t>
  </si>
  <si>
    <t>14      Brehm</t>
  </si>
  <si>
    <t>7       Koelsch</t>
  </si>
  <si>
    <t>7         Koelsch</t>
  </si>
  <si>
    <t>14      Voellings</t>
  </si>
  <si>
    <t>14     Voellings</t>
  </si>
  <si>
    <t>14      Louchbaum</t>
  </si>
  <si>
    <t>7    Lochbaum</t>
  </si>
  <si>
    <t>14    Schweitzer</t>
  </si>
  <si>
    <t>14     Schweitzer</t>
  </si>
  <si>
    <t>7         Schilz</t>
  </si>
  <si>
    <t>7       Schilz</t>
  </si>
  <si>
    <t>7          Falk</t>
  </si>
  <si>
    <t>14      Wolfgram</t>
  </si>
  <si>
    <t>14     Koenen</t>
  </si>
  <si>
    <t>14     Mathison</t>
  </si>
  <si>
    <t>14      Dostal</t>
  </si>
  <si>
    <t>14 - Vet     Dostal</t>
  </si>
  <si>
    <t>7    Grobschmidt</t>
  </si>
  <si>
    <t>14    Guddie</t>
  </si>
  <si>
    <t>14    Grant</t>
  </si>
  <si>
    <t>7      Bosch</t>
  </si>
  <si>
    <t>7       Bosch</t>
  </si>
  <si>
    <t>14     Gadwood</t>
  </si>
  <si>
    <t>14      Gadwood</t>
  </si>
  <si>
    <t>14      Rollman</t>
  </si>
  <si>
    <t>14     Rollman</t>
  </si>
  <si>
    <t>7      Bubenick</t>
  </si>
  <si>
    <t>14      Cleppe</t>
  </si>
  <si>
    <t>14      Schweizter</t>
  </si>
  <si>
    <t>7      Eckstein</t>
  </si>
  <si>
    <t>7     Eckstein</t>
  </si>
  <si>
    <t>14      Blattner</t>
  </si>
  <si>
    <t>14     Blattner</t>
  </si>
  <si>
    <t>7         Metz/Kolbe</t>
  </si>
  <si>
    <t>7 - Vet        Metz/Kolbe</t>
  </si>
  <si>
    <t>7 - Vet     Eggert</t>
  </si>
  <si>
    <t>14 - Vet     Goldmann</t>
  </si>
  <si>
    <t>14     Brehm</t>
  </si>
  <si>
    <t>7      Koelsch</t>
  </si>
  <si>
    <t>7        Koelsch</t>
  </si>
  <si>
    <t>14     Wargin</t>
  </si>
  <si>
    <t>14       Koenen</t>
  </si>
  <si>
    <t>14      Koenen</t>
  </si>
  <si>
    <t>14 - Vet     Mathison</t>
  </si>
  <si>
    <t>14       Cunningham</t>
  </si>
  <si>
    <t>14       Cochenet</t>
  </si>
  <si>
    <t>14    Kowalski</t>
  </si>
  <si>
    <t>14     Fallon</t>
  </si>
  <si>
    <t>14     Fohr</t>
  </si>
  <si>
    <t>14     Brees</t>
  </si>
  <si>
    <t>7      Mayer</t>
  </si>
  <si>
    <t>14 - Vet     Blattner</t>
  </si>
  <si>
    <t>8         Kerr</t>
  </si>
  <si>
    <t>8          Kerr</t>
  </si>
  <si>
    <t>8     Bohnert</t>
  </si>
  <si>
    <t>8       Kniewel</t>
  </si>
  <si>
    <t>8      Kniewel</t>
  </si>
  <si>
    <t>8     LeDuc</t>
  </si>
  <si>
    <t>8      LeDuc</t>
  </si>
  <si>
    <t>13      Hopf</t>
  </si>
  <si>
    <t>13       Hopf</t>
  </si>
  <si>
    <t>13      Verhalen</t>
  </si>
  <si>
    <t>13     Verhalen</t>
  </si>
  <si>
    <t>13      Koelsch</t>
  </si>
  <si>
    <t>8      Acker</t>
  </si>
  <si>
    <t>8           Acker</t>
  </si>
  <si>
    <t>8       Acker</t>
  </si>
  <si>
    <t>13     Schaefer</t>
  </si>
  <si>
    <t>13                    'May</t>
  </si>
  <si>
    <t>13      'May</t>
  </si>
  <si>
    <t>8     Schaefer</t>
  </si>
  <si>
    <t>13     Herda</t>
  </si>
  <si>
    <t>8       Herda</t>
  </si>
  <si>
    <t>13      Herda</t>
  </si>
  <si>
    <t>13      Stache</t>
  </si>
  <si>
    <t>13     Stache</t>
  </si>
  <si>
    <t>8    Koeferl</t>
  </si>
  <si>
    <t>13    Bruens</t>
  </si>
  <si>
    <t>13    Kleiner</t>
  </si>
  <si>
    <t>8      Schweitzer</t>
  </si>
  <si>
    <t>8     Schweitzer</t>
  </si>
  <si>
    <t>13     Schweitzer</t>
  </si>
  <si>
    <t>13      Schweitzer</t>
  </si>
  <si>
    <t>13     Hawker</t>
  </si>
  <si>
    <t>13     Brees</t>
  </si>
  <si>
    <t>8      Palmersheim</t>
  </si>
  <si>
    <t>8      Sobek</t>
  </si>
  <si>
    <t>13      Cissa</t>
  </si>
  <si>
    <t>8      Mayer</t>
  </si>
  <si>
    <t>8     Mayer</t>
  </si>
  <si>
    <t xml:space="preserve">13       Frey  </t>
  </si>
  <si>
    <t>13       Frey</t>
  </si>
  <si>
    <t>13     Blattner</t>
  </si>
  <si>
    <t>8        Kerr</t>
  </si>
  <si>
    <t>8           Kerr</t>
  </si>
  <si>
    <t>8 - Vet          Kerr</t>
  </si>
  <si>
    <t>8      Bohnert</t>
  </si>
  <si>
    <t>8       Bohnert</t>
  </si>
  <si>
    <t>8       Jochem</t>
  </si>
  <si>
    <t>8      Jochem</t>
  </si>
  <si>
    <t>13      Weber</t>
  </si>
  <si>
    <t>13    Mancuso</t>
  </si>
  <si>
    <t>13      Mancuso</t>
  </si>
  <si>
    <t>13      Schaefer</t>
  </si>
  <si>
    <t>13    McCosker</t>
  </si>
  <si>
    <t>13     Schumacher</t>
  </si>
  <si>
    <t>13     Neldner</t>
  </si>
  <si>
    <t>9       Koeferl</t>
  </si>
  <si>
    <t>9       Jansen</t>
  </si>
  <si>
    <t>9       Acker</t>
  </si>
  <si>
    <t>9      Acker</t>
  </si>
  <si>
    <t>12        Wolff</t>
  </si>
  <si>
    <t>12       Hopf</t>
  </si>
  <si>
    <t>12     Guckenberger</t>
  </si>
  <si>
    <t>9            Acker</t>
  </si>
  <si>
    <t>12      Bosch</t>
  </si>
  <si>
    <t>12     Bosch</t>
  </si>
  <si>
    <t>12     Eberhardy</t>
  </si>
  <si>
    <t>9     Koelsch</t>
  </si>
  <si>
    <t>12     Schaefer</t>
  </si>
  <si>
    <t>12    Starck</t>
  </si>
  <si>
    <t>12     Starck</t>
  </si>
  <si>
    <t>9       Koenen</t>
  </si>
  <si>
    <t>12      Kaiser</t>
  </si>
  <si>
    <t>12     Kaiser</t>
  </si>
  <si>
    <t>12     Katzfey</t>
  </si>
  <si>
    <t>9      Meyer</t>
  </si>
  <si>
    <t>9    Verhalen</t>
  </si>
  <si>
    <t>12    Bealau</t>
  </si>
  <si>
    <t>12    Wamser</t>
  </si>
  <si>
    <t>12      Ibarra</t>
  </si>
  <si>
    <t>9          Otte</t>
  </si>
  <si>
    <t>9      Rynders</t>
  </si>
  <si>
    <t>12      Falk</t>
  </si>
  <si>
    <t>12      Lelinski</t>
  </si>
  <si>
    <t>12     Lelinski</t>
  </si>
  <si>
    <t>9     Loomis</t>
  </si>
  <si>
    <t>9      Loomis</t>
  </si>
  <si>
    <t>12      Schreiner</t>
  </si>
  <si>
    <t>12     Linskins</t>
  </si>
  <si>
    <t>12      Linskins</t>
  </si>
  <si>
    <t>9 - Vet       Acker</t>
  </si>
  <si>
    <t>9     Goldman</t>
  </si>
  <si>
    <t>9      Goldman</t>
  </si>
  <si>
    <t>12     Delikat</t>
  </si>
  <si>
    <t>12        Falk</t>
  </si>
  <si>
    <t>12       Falk</t>
  </si>
  <si>
    <t>9      Jansen</t>
  </si>
  <si>
    <t>12      Ioder</t>
  </si>
  <si>
    <t>9           Acker</t>
  </si>
  <si>
    <t>12       Bosch</t>
  </si>
  <si>
    <t>12      Ford</t>
  </si>
  <si>
    <t>12       Ford</t>
  </si>
  <si>
    <t>12    Millonig</t>
  </si>
  <si>
    <t>12     Millonig</t>
  </si>
  <si>
    <t>9      Koenen</t>
  </si>
  <si>
    <t>12     Bauer</t>
  </si>
  <si>
    <t>12     Schmeling</t>
  </si>
  <si>
    <t>12    Searing</t>
  </si>
  <si>
    <t>12     Clark</t>
  </si>
  <si>
    <t>12 - Vet    Clark</t>
  </si>
  <si>
    <t>12 - Vet      Falk</t>
  </si>
  <si>
    <t>12    Mulholland</t>
  </si>
  <si>
    <t>12     Mulholland</t>
  </si>
  <si>
    <t>9      Meade</t>
  </si>
  <si>
    <t>9 - Vet    Beilfuss</t>
  </si>
  <si>
    <t>9     Beilfuss</t>
  </si>
  <si>
    <t>12     Tess</t>
  </si>
  <si>
    <t>12     Schweitzer</t>
  </si>
  <si>
    <t>12    Schweitzer</t>
  </si>
  <si>
    <t>10     Derkesen</t>
  </si>
  <si>
    <t>10      Derkesen</t>
  </si>
  <si>
    <t>10       Mollenbeck</t>
  </si>
  <si>
    <t>10      Mollenbeck</t>
  </si>
  <si>
    <t>10 - Vet      Sterzinger</t>
  </si>
  <si>
    <t>10      Sterzinger</t>
  </si>
  <si>
    <t>11      Acker</t>
  </si>
  <si>
    <t>11       Acker</t>
  </si>
  <si>
    <t>10      Bosch</t>
  </si>
  <si>
    <t>10        Bosch</t>
  </si>
  <si>
    <t>11        Bax</t>
  </si>
  <si>
    <t>11      Ford</t>
  </si>
  <si>
    <t>10     Nelesen</t>
  </si>
  <si>
    <t>11     Bosch</t>
  </si>
  <si>
    <t>11     Walman</t>
  </si>
  <si>
    <t>10    Dillman</t>
  </si>
  <si>
    <t>11     Mayer</t>
  </si>
  <si>
    <t>11     Wojciechowski</t>
  </si>
  <si>
    <t>11    Wojciechowski</t>
  </si>
  <si>
    <t>10   Flintrop</t>
  </si>
  <si>
    <t>10    Flintrop</t>
  </si>
  <si>
    <t>11  VanRemmen</t>
  </si>
  <si>
    <t>11     Wamser</t>
  </si>
  <si>
    <t>10      Herda</t>
  </si>
  <si>
    <t>10     Herda</t>
  </si>
  <si>
    <t>11     Barbian</t>
  </si>
  <si>
    <t>11      Barbian</t>
  </si>
  <si>
    <t>11     Nemeth</t>
  </si>
  <si>
    <t>10     Tess</t>
  </si>
  <si>
    <t>10      Tess</t>
  </si>
  <si>
    <t>10     Mueller</t>
  </si>
  <si>
    <t>10      Mueller</t>
  </si>
  <si>
    <t>11     Visauer</t>
  </si>
  <si>
    <t>11      Visauer</t>
  </si>
  <si>
    <t>11     Farchione</t>
  </si>
  <si>
    <t>10     Mayer</t>
  </si>
  <si>
    <t>11    Mayer</t>
  </si>
  <si>
    <t>10      CEMETERY</t>
  </si>
  <si>
    <t>10       SIGN</t>
  </si>
  <si>
    <t>10     SIGN</t>
  </si>
  <si>
    <t>10     Mollenbeck</t>
  </si>
  <si>
    <t>10    Mollenbeck</t>
  </si>
  <si>
    <t>10       Herda</t>
  </si>
  <si>
    <t>11     Dillman</t>
  </si>
  <si>
    <t>10     Dillman</t>
  </si>
  <si>
    <t>11     Kranz</t>
  </si>
  <si>
    <t>11     Bruens</t>
  </si>
  <si>
    <t>11    Bruens</t>
  </si>
  <si>
    <t>10     Schweitzer</t>
  </si>
  <si>
    <t>10      Schweitzer</t>
  </si>
  <si>
    <t>11    Woelfel</t>
  </si>
  <si>
    <t>11     Woelfel</t>
  </si>
  <si>
    <t>11    Nemeth</t>
  </si>
  <si>
    <t>11     Flerlage</t>
  </si>
  <si>
    <t>100                                                                    Moriarity</t>
  </si>
  <si>
    <t>101                                                                                                                             Weinhoff</t>
  </si>
  <si>
    <t>102                                                                                     McAneny</t>
  </si>
  <si>
    <t>103                                 Godsell</t>
  </si>
  <si>
    <t>248                                                                                               Kelly</t>
  </si>
  <si>
    <t>249                                                                                                                 Howard</t>
  </si>
  <si>
    <t>251      Skuhba</t>
  </si>
  <si>
    <t>251 1/2                        Kavanagh</t>
  </si>
  <si>
    <t>251A                                                 Doody</t>
  </si>
  <si>
    <t>253                                                                      Arnold</t>
  </si>
  <si>
    <t>253                                                  Weber</t>
  </si>
  <si>
    <t>253 1/2                         Mueller</t>
  </si>
  <si>
    <t>253                           Derksen</t>
  </si>
  <si>
    <t>266                                                                          Schmid</t>
  </si>
  <si>
    <t>267                                                          Mayer</t>
  </si>
  <si>
    <t>270 - Vet                                   Campbell</t>
  </si>
  <si>
    <t>271                                               Goodnau</t>
  </si>
  <si>
    <t>276                                       Beardsley</t>
  </si>
  <si>
    <t>276 1/2 - Vet                                  Kosobucki</t>
  </si>
  <si>
    <t>279                                                                  Sweeney</t>
  </si>
  <si>
    <t>280                            Cridelich</t>
  </si>
  <si>
    <t xml:space="preserve">99                                                                        Smith       </t>
  </si>
  <si>
    <t>98                                                                                                                Ryan</t>
  </si>
  <si>
    <t>97                                                                                                                Huettl</t>
  </si>
  <si>
    <t>96 - Vet                                 Lewis</t>
  </si>
  <si>
    <t>247                                                       Kelly</t>
  </si>
  <si>
    <t>250A                               Dreikosen</t>
  </si>
  <si>
    <t>250                                                  Fohr</t>
  </si>
  <si>
    <t>252                                                                                                                 Wall</t>
  </si>
  <si>
    <t>253                                                                                                                                                                                                                                   Weber</t>
  </si>
  <si>
    <t>265                                                                              Schmidt</t>
  </si>
  <si>
    <t>272                                                 Rausch</t>
  </si>
  <si>
    <t>275                                                                       Rausch</t>
  </si>
  <si>
    <t>281                                  Struck</t>
  </si>
  <si>
    <t>O</t>
  </si>
  <si>
    <t>93                                                                        Green</t>
  </si>
  <si>
    <t>94                                                                                                               Fitzgerald</t>
  </si>
  <si>
    <t>95                                      Ernst</t>
  </si>
  <si>
    <t>95      Rudig</t>
  </si>
  <si>
    <t>95 1/2 - Vet                                                                                                                Flynn</t>
  </si>
  <si>
    <t>246                                                                    O'Donnell</t>
  </si>
  <si>
    <t>245                                                                                                                      Boblick</t>
  </si>
  <si>
    <t>261                                                                    Murnane</t>
  </si>
  <si>
    <t>262 - Vet                                                                                                                                     Maney</t>
  </si>
  <si>
    <t>264 - Vet                                                                           Acker</t>
  </si>
  <si>
    <t>268 - Vet                                                     Huennekens</t>
  </si>
  <si>
    <t>269                                 Hirsch</t>
  </si>
  <si>
    <t>273                                                   Hirsch</t>
  </si>
  <si>
    <t>274A     Rufflo</t>
  </si>
  <si>
    <t>274                                    Weiler</t>
  </si>
  <si>
    <t>277 - Vet     Lorum</t>
  </si>
  <si>
    <t>278 - Vet      Tranter</t>
  </si>
  <si>
    <t>278                                        Lentscher</t>
  </si>
  <si>
    <t>282                                              Jurasinski</t>
  </si>
  <si>
    <t>92                                                                     Vieaux</t>
  </si>
  <si>
    <t>91A                                                                                      Kearney</t>
  </si>
  <si>
    <t>90                                                       Gleeson</t>
  </si>
  <si>
    <t>89                                  Flynn</t>
  </si>
  <si>
    <t>88                                                                  McLaughlin</t>
  </si>
  <si>
    <t>87                           McCowen</t>
  </si>
  <si>
    <t>243                                              Dougherty</t>
  </si>
  <si>
    <t>244                                  Murphy</t>
  </si>
  <si>
    <t>254                                      Crosby</t>
  </si>
  <si>
    <t>256                                 Murray</t>
  </si>
  <si>
    <t>257                                                                                                                                 White</t>
  </si>
  <si>
    <t>274B                                 Eliz Dunn</t>
  </si>
  <si>
    <t>81                                                                   Ford</t>
  </si>
  <si>
    <t>82 - Vet                                                                                      McAneny</t>
  </si>
  <si>
    <t>83                                                                                           Jaeger</t>
  </si>
  <si>
    <t>84                                                    Gavigan</t>
  </si>
  <si>
    <t>86                                Jonas</t>
  </si>
  <si>
    <t>241 1/2    Fischer</t>
  </si>
  <si>
    <t>241      Fischer</t>
  </si>
  <si>
    <t>242      Murphy</t>
  </si>
  <si>
    <t>242 1/2                                Lyon</t>
  </si>
  <si>
    <t>255                                                                      Geraghty</t>
  </si>
  <si>
    <t>258                                                                    O'Meara</t>
  </si>
  <si>
    <t>259                                                     Brady</t>
  </si>
  <si>
    <t>260                                               Jozwiak</t>
  </si>
  <si>
    <t>263                                                                                                                                       Foley</t>
  </si>
  <si>
    <t>224                                                  Benning</t>
  </si>
  <si>
    <t>223                                         Lavin</t>
  </si>
  <si>
    <t>222                                                         Kelly</t>
  </si>
  <si>
    <t>221                                                       Kelly</t>
  </si>
  <si>
    <t>220      Jewell</t>
  </si>
  <si>
    <t>219                                                        Jewell</t>
  </si>
  <si>
    <t>Y</t>
  </si>
  <si>
    <t>80                                                                     Ford</t>
  </si>
  <si>
    <t>79                                                                                                           McAneny</t>
  </si>
  <si>
    <t>78                                                                   McCarthy</t>
  </si>
  <si>
    <t>77                                                     Reed</t>
  </si>
  <si>
    <t>76                                              McCowen</t>
  </si>
  <si>
    <t>240      Maerzke</t>
  </si>
  <si>
    <t>240      Daniel</t>
  </si>
  <si>
    <t>242B</t>
  </si>
  <si>
    <t>236                                                                                                                               McShane</t>
  </si>
  <si>
    <t>235                                                            Henneberry</t>
  </si>
  <si>
    <t>231                                                  Sciano</t>
  </si>
  <si>
    <t>223 1/2                              Frederick</t>
  </si>
  <si>
    <t>222 1/2                                                 Gorski</t>
  </si>
  <si>
    <t>221A - Vet                                                     Lawton</t>
  </si>
  <si>
    <t>220A - Vet                                      Webb</t>
  </si>
  <si>
    <t>219A - Vet                                                                    Ledzian</t>
  </si>
  <si>
    <t>72                                                                     Ryan</t>
  </si>
  <si>
    <t>73                                                         Kelly</t>
  </si>
  <si>
    <t>73 1/2                                              Babe</t>
  </si>
  <si>
    <t>74                                                                                                                                McCarthy</t>
  </si>
  <si>
    <t>75                                                 McCowen</t>
  </si>
  <si>
    <t>239                                         Clifford</t>
  </si>
  <si>
    <t>238                                                   Walter</t>
  </si>
  <si>
    <t>238 - Vet                                      Walter</t>
  </si>
  <si>
    <t>234                                                                     Wuerch</t>
  </si>
  <si>
    <t>229                                                                                         Edwards</t>
  </si>
  <si>
    <t>225                                                                                                       Hart</t>
  </si>
  <si>
    <t>216 - Vet                                                                                                                                      Derksen</t>
  </si>
  <si>
    <t>217      Eulgen</t>
  </si>
  <si>
    <t>218                                                        Kucinski</t>
  </si>
  <si>
    <t>71                                                                    Brennan</t>
  </si>
  <si>
    <t>70                                                                     McAneny</t>
  </si>
  <si>
    <t>69 1/2                     McEneny</t>
  </si>
  <si>
    <t>69                                                           Conrey</t>
  </si>
  <si>
    <t>68                                                Finnemore</t>
  </si>
  <si>
    <t>67                                                                  McIntee</t>
  </si>
  <si>
    <t>205                                            Simonson</t>
  </si>
  <si>
    <t>207                                                       Saul</t>
  </si>
  <si>
    <t>233                                                                         Acker</t>
  </si>
  <si>
    <t>232                                                                                        Sullivan</t>
  </si>
  <si>
    <t>215 1/2    Van Der Loop</t>
  </si>
  <si>
    <t>218 1/2 - Vet   Podevels</t>
  </si>
  <si>
    <t>59 - Vet                                                                 Kavanagh</t>
  </si>
  <si>
    <t>60                                                                   Chezik</t>
  </si>
  <si>
    <t>61                                                       Brady</t>
  </si>
  <si>
    <t>62                                                   Kramer</t>
  </si>
  <si>
    <t>65                                                          Purcell</t>
  </si>
  <si>
    <t>66                                                     Mitten</t>
  </si>
  <si>
    <t>206                                                                       White</t>
  </si>
  <si>
    <t>207                                                                                                                Saul</t>
  </si>
  <si>
    <t>211 - Devine</t>
  </si>
  <si>
    <t>214                                                                                         Maney</t>
  </si>
  <si>
    <t>215                                                                                                                                 McGovern</t>
  </si>
  <si>
    <t>212 - Loomis</t>
  </si>
  <si>
    <t>S</t>
  </si>
  <si>
    <t>57 - Vet                                                               Finnemore</t>
  </si>
  <si>
    <t>58 - Vet                               Shields</t>
  </si>
  <si>
    <t>58A                               Howard</t>
  </si>
  <si>
    <t>63                                                                    Conway</t>
  </si>
  <si>
    <t>64                                                                                                Tomelty</t>
  </si>
  <si>
    <t>204                                                                                          Higgins</t>
  </si>
  <si>
    <t>203                                                                    Loman</t>
  </si>
  <si>
    <t xml:space="preserve">                                    202     Sheehan</t>
  </si>
  <si>
    <t>201       Walsh</t>
  </si>
  <si>
    <t>200       Murphy</t>
  </si>
  <si>
    <t>210                                                                                           Hurley</t>
  </si>
  <si>
    <t>214 1/2                                                                                                                       Maney</t>
  </si>
  <si>
    <t>56                                                                     Mink</t>
  </si>
  <si>
    <t>54 - Vet                                                                          Burns</t>
  </si>
  <si>
    <t>53                                                   Whelan</t>
  </si>
  <si>
    <t>52                                 Collins</t>
  </si>
  <si>
    <t>51                              McKenna</t>
  </si>
  <si>
    <t>50                                                                                                  Smith</t>
  </si>
  <si>
    <t>202     Sheehan</t>
  </si>
  <si>
    <t>199       Kollenbroich</t>
  </si>
  <si>
    <t>198      Keating</t>
  </si>
  <si>
    <t xml:space="preserve">              198      Keating</t>
  </si>
  <si>
    <t>197                                                                                                          Loughney</t>
  </si>
  <si>
    <t>196                                                                                                                                 Purcell</t>
  </si>
  <si>
    <t>195                                                                                                                 Lavin</t>
  </si>
  <si>
    <t>194                                                                                              Lavin</t>
  </si>
  <si>
    <t>193 - Vet                                                                                                                  Foss</t>
  </si>
  <si>
    <t>55                                                                  Chezik</t>
  </si>
  <si>
    <t>45       Rooney</t>
  </si>
  <si>
    <t>46 - Vet                     Robinson</t>
  </si>
  <si>
    <t>47      Malloy</t>
  </si>
  <si>
    <t>181                               Herlihy</t>
  </si>
  <si>
    <t>182                                                                                                                                                  Sheehan</t>
  </si>
  <si>
    <t>186       White</t>
  </si>
  <si>
    <t>188 - Vet                                                                                          Mitten</t>
  </si>
  <si>
    <t>189                                                                                                                   Ray</t>
  </si>
  <si>
    <t xml:space="preserve">                                                                                     190                                                                     Hunt</t>
  </si>
  <si>
    <t>191                                                                                          Snyder</t>
  </si>
  <si>
    <t>192                                                                     Kavanagh</t>
  </si>
  <si>
    <t>192A                                        Erwin</t>
  </si>
  <si>
    <t>U</t>
  </si>
  <si>
    <t>43                                                Robinson</t>
  </si>
  <si>
    <t>44                                                                                      Kavanagh</t>
  </si>
  <si>
    <t>38       Acker</t>
  </si>
  <si>
    <t>37                                                     Meade</t>
  </si>
  <si>
    <t>35                                                            White</t>
  </si>
  <si>
    <t>35                                     White</t>
  </si>
  <si>
    <t>180                                                                    Leonard</t>
  </si>
  <si>
    <t>183                                                                      McCarthy</t>
  </si>
  <si>
    <t>185                                  Flynn</t>
  </si>
  <si>
    <t>187      Gillen</t>
  </si>
  <si>
    <t>169                             Hembroke</t>
  </si>
  <si>
    <t>168                                                Hembroke</t>
  </si>
  <si>
    <t>165                                                                         Foley</t>
  </si>
  <si>
    <t>41                                                   Bell</t>
  </si>
  <si>
    <t>40                                                   Quinlan</t>
  </si>
  <si>
    <t>39                                                                                       Fitzgerald</t>
  </si>
  <si>
    <t>36                                  Acker</t>
  </si>
  <si>
    <t>36 1/2     Acker</t>
  </si>
  <si>
    <t>34 1/2                                  Maney</t>
  </si>
  <si>
    <t>34                                     Foley</t>
  </si>
  <si>
    <t>179                                                                                                                             Loughney</t>
  </si>
  <si>
    <t>28 - Vet       28 1/2                         McCaffrey   Maerzke</t>
  </si>
  <si>
    <t>29 1/2                        Quinlan</t>
  </si>
  <si>
    <t xml:space="preserve">29                            Purcell    </t>
  </si>
  <si>
    <t>30                                                                                              Dyson</t>
  </si>
  <si>
    <t>32                                  York</t>
  </si>
  <si>
    <t>32 1/2                              Lynch</t>
  </si>
  <si>
    <t>33                                                                                 Foley</t>
  </si>
  <si>
    <t>178                                                Keliher</t>
  </si>
  <si>
    <t>176                                                                                                                                Sweeney</t>
  </si>
  <si>
    <t>175                                                     Hogan</t>
  </si>
  <si>
    <t>174      Sweeney</t>
  </si>
  <si>
    <t>P</t>
  </si>
  <si>
    <t>26A                                                        Moore</t>
  </si>
  <si>
    <t>25                                   Chezik</t>
  </si>
  <si>
    <t>24                                      Doody</t>
  </si>
  <si>
    <t>23                                               Godsell</t>
  </si>
  <si>
    <t>148                                                                                                           Fitzgerald</t>
  </si>
  <si>
    <t>149                                                                                                                                         Howard</t>
  </si>
  <si>
    <t>152      Sullivan</t>
  </si>
  <si>
    <t>173                                                                                             Buckett</t>
  </si>
  <si>
    <t>171                                                                                      Manning</t>
  </si>
  <si>
    <t>171       Connors</t>
  </si>
  <si>
    <t>170                                                                                                                               Moriarity</t>
  </si>
  <si>
    <t>167                                                                                       Moriarity</t>
  </si>
  <si>
    <t>164                                         Bade</t>
  </si>
  <si>
    <t>161 1/2                            Kelly</t>
  </si>
  <si>
    <t>27                                                      Mink</t>
  </si>
  <si>
    <t>26                                                  Moore</t>
  </si>
  <si>
    <t>22                                Cavey</t>
  </si>
  <si>
    <t>22 1/2                             Acker</t>
  </si>
  <si>
    <t>21                                                                              Brophy</t>
  </si>
  <si>
    <t>154       Ray</t>
  </si>
  <si>
    <t>155                                                                                         McLea</t>
  </si>
  <si>
    <t>158                                                                                                 Ray</t>
  </si>
  <si>
    <t>163                                                                                                                                Hogan</t>
  </si>
  <si>
    <t>162                                 Spitzer</t>
  </si>
  <si>
    <t>161                           Morrissey</t>
  </si>
  <si>
    <t>T</t>
  </si>
  <si>
    <t>12       Jenson</t>
  </si>
  <si>
    <t>14                          Flynn</t>
  </si>
  <si>
    <t>15                                           Maney</t>
  </si>
  <si>
    <t>16                                                       Maney</t>
  </si>
  <si>
    <t>16 - Vet                              Thebert</t>
  </si>
  <si>
    <t>17                                      Fohr</t>
  </si>
  <si>
    <t>18                                                       Cavey</t>
  </si>
  <si>
    <t>19                                 Schweitzer</t>
  </si>
  <si>
    <t>20 - Vet                              Schneider</t>
  </si>
  <si>
    <t>147                                                                                                                                        Ryan</t>
  </si>
  <si>
    <t>150                                                                 Morrissey</t>
  </si>
  <si>
    <t>151      Lynch</t>
  </si>
  <si>
    <t>153                                                                                         Hogan</t>
  </si>
  <si>
    <t>156                                                   McLea</t>
  </si>
  <si>
    <t>157                                                                                                                                Sullivan</t>
  </si>
  <si>
    <t>159                                                                                                                              Ledwith</t>
  </si>
  <si>
    <t>160                                                                   Sullivan</t>
  </si>
  <si>
    <t>I</t>
  </si>
  <si>
    <t>11                                                                       Doody</t>
  </si>
  <si>
    <t>18 1/2                            Robinson</t>
  </si>
  <si>
    <t>18A    Lynch</t>
  </si>
  <si>
    <t>19A - Vet                                   Kovach</t>
  </si>
  <si>
    <t xml:space="preserve">19B - Vet                                 Rieck </t>
  </si>
  <si>
    <t>142 1/2                            Fromelt</t>
  </si>
  <si>
    <t>139                                  Saul</t>
  </si>
  <si>
    <t>138                                                                                                                                                                            O'Connor</t>
  </si>
  <si>
    <t xml:space="preserve">                                           131                                Foley</t>
  </si>
  <si>
    <t>130                                                                                                                                                 Gavigan</t>
  </si>
  <si>
    <t>127                                                                          Foley</t>
  </si>
  <si>
    <t>126                                                     Sweeney</t>
  </si>
  <si>
    <t>126 1/2                         Sullivan</t>
  </si>
  <si>
    <t>126A    Sweeney</t>
  </si>
  <si>
    <t>10                                                                       Lynch</t>
  </si>
  <si>
    <t>9                                                            Wettengle</t>
  </si>
  <si>
    <t>8                                 Domenich</t>
  </si>
  <si>
    <t>7 - Vet                                                   Sheahan</t>
  </si>
  <si>
    <t>6                                                                                               Sheahan</t>
  </si>
  <si>
    <t>145                                                                                           Hankle</t>
  </si>
  <si>
    <t>143                                                                                                                          Morrissey</t>
  </si>
  <si>
    <t>140      Lynch</t>
  </si>
  <si>
    <t>137                                                                   Buckett</t>
  </si>
  <si>
    <t>136                                                                  Henneberry</t>
  </si>
  <si>
    <t>135                                                  Malone</t>
  </si>
  <si>
    <t>134      Rooney</t>
  </si>
  <si>
    <t>133                                      Sullivan</t>
  </si>
  <si>
    <t>125                                                    Acker</t>
  </si>
  <si>
    <t>125 1/2                             Jeka</t>
  </si>
  <si>
    <t>125A     Acker</t>
  </si>
  <si>
    <t>8A                               Gellings</t>
  </si>
  <si>
    <t>5 - Vet                                                                                  Reed</t>
  </si>
  <si>
    <t>144                                                                                                                                                                                                                                                                           Sweeney</t>
  </si>
  <si>
    <t>129                                                                                                                               Buckett</t>
  </si>
  <si>
    <t>128                                                                       Maney</t>
  </si>
  <si>
    <t>124                                                                                     Peterson</t>
  </si>
  <si>
    <t>N</t>
  </si>
  <si>
    <t>1       Murray</t>
  </si>
  <si>
    <t>2                                                                        Sullivan</t>
  </si>
  <si>
    <t>2 1/2                                                           Sullivan</t>
  </si>
  <si>
    <t>2A - Vet                              Luecking</t>
  </si>
  <si>
    <t>3                              Simonson</t>
  </si>
  <si>
    <t>3B - Vet                                                     Cutty</t>
  </si>
  <si>
    <t>4                                                          Besson</t>
  </si>
  <si>
    <t>4A                                Faherty</t>
  </si>
  <si>
    <t>105                                                                     Malone</t>
  </si>
  <si>
    <t>106                                              McCarthy</t>
  </si>
  <si>
    <t>107                                               McAnany</t>
  </si>
  <si>
    <t>109                                                                        Burns</t>
  </si>
  <si>
    <t>110                                                                            Frei</t>
  </si>
  <si>
    <t>112                                                                   McShane</t>
  </si>
  <si>
    <t>114                                                                 McShane</t>
  </si>
  <si>
    <t>117                                                                                             Carey</t>
  </si>
  <si>
    <t>118                                    Muffler</t>
  </si>
  <si>
    <t>118A                                      Mundt</t>
  </si>
  <si>
    <t>118B                                                      Acker</t>
  </si>
  <si>
    <t>121 - Vet                                   Johnson</t>
  </si>
  <si>
    <t>121 1/2                        Durand</t>
  </si>
  <si>
    <t>123                                           Kachelmeier</t>
  </si>
  <si>
    <t>123A                                               Wachal</t>
  </si>
  <si>
    <t>3A     Broemser</t>
  </si>
  <si>
    <t>3 1/2 - Vet                             Weiley</t>
  </si>
  <si>
    <t>4B                               Sheahan</t>
  </si>
  <si>
    <t>104A                                              Jaeger</t>
  </si>
  <si>
    <t>104B     Rynders</t>
  </si>
  <si>
    <t>104 1/4 - Vet     Reed</t>
  </si>
  <si>
    <t>104 3/4    Mayer</t>
  </si>
  <si>
    <t>104 1/2                             Mayer</t>
  </si>
  <si>
    <t>108 1/2                            Frei</t>
  </si>
  <si>
    <t>109 1/2                                                             Burns</t>
  </si>
  <si>
    <t>111                                                                        Peffer</t>
  </si>
  <si>
    <t>113                                                                   McShane</t>
  </si>
  <si>
    <t>115                                                                         McShane</t>
  </si>
  <si>
    <t>116                                                                                                           Buckett</t>
  </si>
  <si>
    <t>119                                                                                                            Buckett</t>
  </si>
  <si>
    <t>120                                   Fraser</t>
  </si>
  <si>
    <t>122                                  Bensene</t>
  </si>
  <si>
    <t>122A                                                    Wachal</t>
  </si>
  <si>
    <t>EAST</t>
  </si>
  <si>
    <t xml:space="preserve">Barbara Jean </t>
  </si>
  <si>
    <t>David William Fohr</t>
  </si>
  <si>
    <t xml:space="preserve">8C1       </t>
  </si>
  <si>
    <t xml:space="preserve">8C2       </t>
  </si>
  <si>
    <t xml:space="preserve">5D3      </t>
  </si>
  <si>
    <t>cremation - 4ft level Between 1 and 2</t>
  </si>
  <si>
    <t xml:space="preserve">Janice Mary </t>
  </si>
  <si>
    <t>Linda M</t>
  </si>
  <si>
    <t>cremation 2ft level with Janice Mary</t>
  </si>
  <si>
    <t>cremation 2ft level with Linda M same hole</t>
  </si>
  <si>
    <t>Sell</t>
  </si>
  <si>
    <t>Gary &amp; Joan</t>
  </si>
  <si>
    <t>SOUTH</t>
  </si>
  <si>
    <t>NORTH</t>
  </si>
  <si>
    <t>Glaser</t>
  </si>
  <si>
    <t>Dewey &amp; Arlene</t>
  </si>
  <si>
    <t>Phuoc Loc</t>
  </si>
  <si>
    <t>(Donald) (Paulene)</t>
  </si>
  <si>
    <t>(Judith Wozniak)</t>
  </si>
  <si>
    <t xml:space="preserve">2ft </t>
  </si>
  <si>
    <t>To</t>
  </si>
  <si>
    <t xml:space="preserve">Hung </t>
  </si>
  <si>
    <t>6A1        To</t>
  </si>
  <si>
    <t>Glass</t>
  </si>
  <si>
    <t>Philip &amp; Rosalie</t>
  </si>
  <si>
    <t>John Barbian</t>
  </si>
  <si>
    <t xml:space="preserve">James J </t>
  </si>
  <si>
    <t xml:space="preserve">Stockton </t>
  </si>
  <si>
    <t>4ft</t>
  </si>
  <si>
    <t>2ft      Ketterhagen - 36x12</t>
  </si>
  <si>
    <t>2D3      Stockton</t>
  </si>
  <si>
    <t>Terrence</t>
  </si>
  <si>
    <t>Cremation- 4ft Level</t>
  </si>
  <si>
    <t>Raymond Charles Jr</t>
  </si>
  <si>
    <t>Cremation 2ft</t>
  </si>
  <si>
    <t>Patricia A.</t>
  </si>
  <si>
    <t xml:space="preserve">Cremation 4ft </t>
  </si>
  <si>
    <t>Brost</t>
  </si>
  <si>
    <t>Groblewski</t>
  </si>
  <si>
    <t>David &amp; Marie</t>
  </si>
  <si>
    <t>Stephen</t>
  </si>
  <si>
    <t xml:space="preserve">Duong, Phaolo Duc Van </t>
  </si>
  <si>
    <t>2D3      Glass</t>
  </si>
  <si>
    <t>(Lois)</t>
  </si>
  <si>
    <t>Protasiewicz</t>
  </si>
  <si>
    <t xml:space="preserve">Gregory J Sell </t>
  </si>
  <si>
    <t xml:space="preserve">Wood </t>
  </si>
  <si>
    <t xml:space="preserve">Susan &amp; Daniel </t>
  </si>
  <si>
    <t>Moker</t>
  </si>
  <si>
    <t>Douglas &amp; Lucy</t>
  </si>
  <si>
    <t>Tham &amp; Rinh Le</t>
  </si>
  <si>
    <t xml:space="preserve">Nguyen </t>
  </si>
  <si>
    <t xml:space="preserve">Hien </t>
  </si>
  <si>
    <t xml:space="preserve"> Maria Soan Thi</t>
  </si>
  <si>
    <t xml:space="preserve">Giuse Dinh </t>
  </si>
  <si>
    <t xml:space="preserve">(Wood) </t>
  </si>
  <si>
    <t xml:space="preserve">Winchell </t>
  </si>
  <si>
    <t>Peggy A.</t>
  </si>
  <si>
    <t xml:space="preserve">Kelly </t>
  </si>
  <si>
    <t>Martin &amp; Joseph &amp; Mary Ann</t>
  </si>
  <si>
    <t xml:space="preserve">Martin &amp; Joseph &amp; Mary Ann </t>
  </si>
  <si>
    <t>(Mary Ann Hahn)</t>
  </si>
  <si>
    <t xml:space="preserve">Michael </t>
  </si>
  <si>
    <t>Nga</t>
  </si>
  <si>
    <t>Terrence D.</t>
  </si>
  <si>
    <t xml:space="preserve">Charles  </t>
  </si>
  <si>
    <t>3A3          Raymond</t>
  </si>
  <si>
    <t>3A4         Raymond</t>
  </si>
  <si>
    <t xml:space="preserve">Adolf </t>
  </si>
  <si>
    <t>Elaine F.</t>
  </si>
  <si>
    <t>Linda Sue</t>
  </si>
  <si>
    <t>Michael (Shirley)</t>
  </si>
  <si>
    <t>(Judith Werking)</t>
  </si>
  <si>
    <t>(Herbert Werking)</t>
  </si>
  <si>
    <t>Tan Nhu Pham (Tiens Dad)</t>
  </si>
  <si>
    <t>(Paul Ellenbecker cremains to go here)</t>
  </si>
  <si>
    <t>(Janean Richardson)</t>
  </si>
  <si>
    <t xml:space="preserve">Kiedrowski </t>
  </si>
  <si>
    <t xml:space="preserve">Rosalie </t>
  </si>
  <si>
    <t>Cremation</t>
  </si>
  <si>
    <t>Robert  Meyer</t>
  </si>
  <si>
    <t>Cremation- 2ft level</t>
  </si>
  <si>
    <t>Earl Waite</t>
  </si>
  <si>
    <t>John Michael Wisdom</t>
  </si>
  <si>
    <t>Need to Transfer to A</t>
  </si>
  <si>
    <t xml:space="preserve">Vander loop if they come back will take grave 3 &amp; 4 </t>
  </si>
  <si>
    <t xml:space="preserve">10/30/1993 - pd $800 for 4 graves; graves are in row, 5/29/2025 After burying Louis it was discussed that the other two graves will need to be tranferred to block A. Louis is </t>
  </si>
  <si>
    <t xml:space="preserve">Louis and Carlyn Eulgen are in this one spot </t>
  </si>
  <si>
    <t>2D4          Klosiewski</t>
  </si>
  <si>
    <t xml:space="preserve">Kathleen </t>
  </si>
  <si>
    <t>(Margaret)</t>
  </si>
  <si>
    <t>Andrews</t>
  </si>
  <si>
    <t>David &amp; Cheryl</t>
  </si>
  <si>
    <t>3B3                  Andrews</t>
  </si>
  <si>
    <t>3B4                 Andrews</t>
  </si>
  <si>
    <t>Joseph Anthony Winiarski</t>
  </si>
  <si>
    <t>Patrick Merlyn</t>
  </si>
  <si>
    <t>05/26/2025</t>
  </si>
  <si>
    <t>06/16/2025</t>
  </si>
  <si>
    <t>Seibold</t>
  </si>
  <si>
    <t>Gerhard &amp; Jaqueline</t>
  </si>
  <si>
    <t>Joan Olsen transferred to the Seibolds</t>
  </si>
  <si>
    <t>201    Seibold</t>
  </si>
  <si>
    <t>190   Seibold</t>
  </si>
  <si>
    <t xml:space="preserve">Nghi Nguyen Tran </t>
  </si>
  <si>
    <t>Roy A.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</si>
</sst>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4" fontId="0" fillId="0" borderId="0" xfId="0" applyNumberFormat="1"/>
    <xf numFmtId="16" fontId="0" fillId="0" borderId="0" xfId="0" quotePrefix="1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" fontId="1" fillId="0" borderId="0" xfId="0" applyNumberFormat="1" applyFont="1"/>
    <xf numFmtId="49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center"/>
    </xf>
    <xf numFmtId="14" fontId="0" fillId="0" borderId="0" xfId="0" quotePrefix="1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quotePrefix="1" applyNumberFormat="1" applyAlignment="1">
      <alignment horizontal="left"/>
    </xf>
    <xf numFmtId="49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14" fontId="1" fillId="0" borderId="0" xfId="0" applyNumberFormat="1" applyFont="1" applyAlignment="1">
      <alignment horizontal="right"/>
    </xf>
    <xf numFmtId="1" fontId="0" fillId="0" borderId="0" xfId="0" quotePrefix="1" applyNumberFormat="1" applyAlignment="1">
      <alignment horizontal="center"/>
    </xf>
    <xf numFmtId="14" fontId="1" fillId="0" borderId="0" xfId="0" quotePrefix="1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9" xfId="0" applyBorder="1"/>
    <xf numFmtId="0" fontId="4" fillId="0" borderId="0" xfId="0" applyFont="1"/>
    <xf numFmtId="0" fontId="0" fillId="0" borderId="3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quotePrefix="1" applyNumberFormat="1" applyFont="1" applyAlignment="1">
      <alignment horizontal="center"/>
    </xf>
    <xf numFmtId="1" fontId="0" fillId="0" borderId="0" xfId="0" applyNumberFormat="1"/>
    <xf numFmtId="1" fontId="0" fillId="0" borderId="0" xfId="0" quotePrefix="1" applyNumberForma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wrapText="1"/>
    </xf>
    <xf numFmtId="164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2" fontId="0" fillId="0" borderId="0" xfId="0" applyNumberFormat="1" applyAlignment="1">
      <alignment horizontal="center"/>
    </xf>
    <xf numFmtId="12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4" fontId="1" fillId="0" borderId="0" xfId="0" quotePrefix="1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0" xfId="0" quotePrefix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0" fontId="2" fillId="0" borderId="0" xfId="0" applyFont="1" applyAlignment="1">
      <alignment horizontal="right"/>
    </xf>
    <xf numFmtId="14" fontId="0" fillId="0" borderId="0" xfId="0" quotePrefix="1" applyNumberFormat="1" applyAlignment="1">
      <alignment horizontal="right"/>
    </xf>
    <xf numFmtId="0" fontId="4" fillId="0" borderId="0" xfId="0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1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quotePrefix="1" applyAlignment="1">
      <alignment horizontal="right"/>
    </xf>
    <xf numFmtId="17" fontId="1" fillId="0" borderId="0" xfId="0" quotePrefix="1" applyNumberFormat="1" applyFont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quotePrefix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0" xfId="0" quotePrefix="1" applyNumberFormat="1" applyFill="1" applyAlignment="1">
      <alignment horizontal="center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2" fontId="1" fillId="0" borderId="2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2" fontId="1" fillId="0" borderId="5" xfId="0" applyNumberFormat="1" applyFont="1" applyBorder="1" applyAlignment="1">
      <alignment horizontal="center" vertical="top" wrapText="1"/>
    </xf>
    <xf numFmtId="12" fontId="1" fillId="0" borderId="6" xfId="0" applyNumberFormat="1" applyFont="1" applyBorder="1" applyAlignment="1">
      <alignment horizontal="center" vertical="top" wrapText="1"/>
    </xf>
    <xf numFmtId="12" fontId="1" fillId="0" borderId="7" xfId="0" applyNumberFormat="1" applyFont="1" applyBorder="1" applyAlignment="1">
      <alignment horizontal="center" vertical="top" wrapText="1"/>
    </xf>
    <xf numFmtId="12" fontId="1" fillId="0" borderId="8" xfId="0" applyNumberFormat="1" applyFont="1" applyBorder="1" applyAlignment="1">
      <alignment horizontal="center" vertical="top" wrapText="1"/>
    </xf>
    <xf numFmtId="12" fontId="1" fillId="0" borderId="0" xfId="0" applyNumberFormat="1" applyFont="1" applyAlignment="1">
      <alignment horizontal="center" vertical="top" wrapText="1"/>
    </xf>
    <xf numFmtId="12" fontId="1" fillId="0" borderId="9" xfId="0" applyNumberFormat="1" applyFont="1" applyBorder="1" applyAlignment="1">
      <alignment horizontal="center" vertical="top" wrapText="1"/>
    </xf>
    <xf numFmtId="12" fontId="1" fillId="0" borderId="10" xfId="0" applyNumberFormat="1" applyFont="1" applyBorder="1" applyAlignment="1">
      <alignment horizontal="center" vertical="top" wrapText="1"/>
    </xf>
    <xf numFmtId="12" fontId="1" fillId="0" borderId="3" xfId="0" applyNumberFormat="1" applyFont="1" applyBorder="1" applyAlignment="1">
      <alignment horizontal="center" vertical="top" wrapText="1"/>
    </xf>
    <xf numFmtId="12" fontId="1" fillId="0" borderId="11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2" fontId="0" fillId="0" borderId="2" xfId="0" applyNumberFormat="1" applyBorder="1" applyAlignment="1">
      <alignment horizontal="center" vertical="top" wrapText="1"/>
    </xf>
    <xf numFmtId="12" fontId="0" fillId="0" borderId="4" xfId="0" applyNumberFormat="1" applyBorder="1" applyAlignment="1">
      <alignment horizontal="center" vertical="top" wrapText="1"/>
    </xf>
    <xf numFmtId="12" fontId="0" fillId="0" borderId="1" xfId="0" applyNumberFormat="1" applyBorder="1" applyAlignment="1">
      <alignment horizontal="center" vertical="top" wrapText="1"/>
    </xf>
    <xf numFmtId="12" fontId="0" fillId="0" borderId="0" xfId="0" applyNumberFormat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12" fontId="0" fillId="0" borderId="7" xfId="0" applyNumberFormat="1" applyBorder="1" applyAlignment="1">
      <alignment horizontal="center" vertical="top" wrapText="1"/>
    </xf>
    <xf numFmtId="12" fontId="0" fillId="0" borderId="10" xfId="0" applyNumberFormat="1" applyBorder="1" applyAlignment="1">
      <alignment horizontal="center" vertical="top" wrapText="1"/>
    </xf>
    <xf numFmtId="12" fontId="0" fillId="0" borderId="11" xfId="0" applyNumberForma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12" fontId="0" fillId="0" borderId="5" xfId="0" applyNumberFormat="1" applyBorder="1" applyAlignment="1">
      <alignment horizontal="center" vertical="top" wrapText="1"/>
    </xf>
    <xf numFmtId="12" fontId="1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2" fontId="0" fillId="0" borderId="6" xfId="0" applyNumberFormat="1" applyBorder="1" applyAlignment="1">
      <alignment horizontal="center" vertical="top" wrapText="1"/>
    </xf>
    <xf numFmtId="12" fontId="0" fillId="0" borderId="3" xfId="0" applyNumberForma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153</xdr:row>
      <xdr:rowOff>0</xdr:rowOff>
    </xdr:from>
    <xdr:to>
      <xdr:col>2</xdr:col>
      <xdr:colOff>28575</xdr:colOff>
      <xdr:row>155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247775" y="25041225"/>
          <a:ext cx="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opLeftCell="A2" workbookViewId="0">
      <pane ySplit="1" topLeftCell="A20" activePane="bottomLeft" state="frozen"/>
      <selection activeCell="A2" sqref="A2"/>
      <selection pane="bottomLeft" activeCell="E11" sqref="E11"/>
    </sheetView>
  </sheetViews>
  <sheetFormatPr defaultRowHeight="12.75" x14ac:dyDescent="0.2"/>
  <cols>
    <col min="1" max="1" width="30.28515625" bestFit="1" customWidth="1"/>
    <col min="2" max="2" width="13.140625" bestFit="1" customWidth="1"/>
    <col min="3" max="3" width="10.140625" bestFit="1" customWidth="1"/>
    <col min="4" max="4" width="10.5703125" style="2" bestFit="1" customWidth="1"/>
    <col min="5" max="5" width="10.140625" bestFit="1" customWidth="1"/>
    <col min="6" max="6" width="10.140625" style="2" customWidth="1"/>
    <col min="7" max="7" width="64" customWidth="1"/>
    <col min="8" max="8" width="11.28515625" bestFit="1" customWidth="1"/>
  </cols>
  <sheetData>
    <row r="1" spans="1:8" hidden="1" x14ac:dyDescent="0.2">
      <c r="A1" s="4" t="s">
        <v>0</v>
      </c>
    </row>
    <row r="2" spans="1:8" ht="25.5" x14ac:dyDescent="0.2">
      <c r="A2" s="18" t="s">
        <v>1</v>
      </c>
      <c r="B2" s="18" t="s">
        <v>2</v>
      </c>
      <c r="C2" s="18" t="s">
        <v>3</v>
      </c>
      <c r="D2" s="1" t="s">
        <v>4</v>
      </c>
      <c r="E2" s="18" t="s">
        <v>5</v>
      </c>
      <c r="F2" s="18" t="s">
        <v>6</v>
      </c>
      <c r="G2" s="1" t="s">
        <v>7</v>
      </c>
      <c r="H2" s="70" t="s">
        <v>8</v>
      </c>
    </row>
    <row r="3" spans="1:8" x14ac:dyDescent="0.2">
      <c r="A3" s="4"/>
      <c r="B3" s="4"/>
      <c r="C3" s="4"/>
      <c r="D3" s="1"/>
      <c r="E3" s="97"/>
      <c r="F3" s="1"/>
      <c r="G3" s="4"/>
    </row>
    <row r="4" spans="1:8" x14ac:dyDescent="0.2">
      <c r="A4" s="3" t="s">
        <v>9</v>
      </c>
      <c r="B4" s="3" t="s">
        <v>10</v>
      </c>
      <c r="C4" s="84">
        <v>24805</v>
      </c>
      <c r="D4" s="11">
        <v>94</v>
      </c>
      <c r="E4" s="52">
        <v>24807</v>
      </c>
      <c r="F4" s="30"/>
      <c r="G4" s="3" t="s">
        <v>11</v>
      </c>
      <c r="H4" s="11">
        <v>127</v>
      </c>
    </row>
    <row r="5" spans="1:8" x14ac:dyDescent="0.2">
      <c r="A5" t="s">
        <v>12</v>
      </c>
      <c r="B5" t="s">
        <v>13</v>
      </c>
      <c r="C5" s="2" t="s">
        <v>14</v>
      </c>
      <c r="D5" s="2">
        <v>49</v>
      </c>
      <c r="E5" s="8"/>
      <c r="G5" t="s">
        <v>15</v>
      </c>
    </row>
    <row r="6" spans="1:8" x14ac:dyDescent="0.2">
      <c r="A6" s="3" t="s">
        <v>16</v>
      </c>
      <c r="B6" t="s">
        <v>17</v>
      </c>
      <c r="C6" s="2" t="s">
        <v>18</v>
      </c>
      <c r="D6" s="2">
        <v>62</v>
      </c>
      <c r="E6" s="8"/>
      <c r="G6" t="s">
        <v>15</v>
      </c>
    </row>
    <row r="7" spans="1:8" x14ac:dyDescent="0.2">
      <c r="A7" s="3" t="s">
        <v>19</v>
      </c>
      <c r="B7" s="3" t="s">
        <v>20</v>
      </c>
      <c r="C7" s="13">
        <v>10364</v>
      </c>
      <c r="D7" s="2">
        <v>19</v>
      </c>
      <c r="E7" s="8"/>
      <c r="G7" s="3" t="s">
        <v>15</v>
      </c>
    </row>
    <row r="8" spans="1:8" x14ac:dyDescent="0.2">
      <c r="A8" s="3" t="s">
        <v>19</v>
      </c>
      <c r="B8" s="3" t="s">
        <v>21</v>
      </c>
      <c r="C8" s="30" t="s">
        <v>22</v>
      </c>
      <c r="D8" s="2">
        <v>55</v>
      </c>
      <c r="E8" s="8"/>
      <c r="G8" s="3" t="s">
        <v>15</v>
      </c>
    </row>
    <row r="9" spans="1:8" x14ac:dyDescent="0.2">
      <c r="A9" s="3" t="s">
        <v>23</v>
      </c>
      <c r="B9" s="3" t="s">
        <v>24</v>
      </c>
      <c r="C9" s="30" t="s">
        <v>25</v>
      </c>
      <c r="D9" s="2" t="s">
        <v>26</v>
      </c>
      <c r="E9" s="8"/>
      <c r="F9" s="2" t="s">
        <v>27</v>
      </c>
      <c r="G9" s="3" t="s">
        <v>28</v>
      </c>
    </row>
    <row r="10" spans="1:8" x14ac:dyDescent="0.2">
      <c r="A10" s="3" t="s">
        <v>29</v>
      </c>
      <c r="B10" s="3" t="s">
        <v>30</v>
      </c>
      <c r="C10" s="30" t="s">
        <v>31</v>
      </c>
      <c r="D10" s="2">
        <v>76</v>
      </c>
      <c r="E10" s="8"/>
      <c r="F10" s="2" t="s">
        <v>32</v>
      </c>
      <c r="G10" s="3" t="s">
        <v>15</v>
      </c>
    </row>
    <row r="11" spans="1:8" x14ac:dyDescent="0.2">
      <c r="A11" s="3" t="s">
        <v>33</v>
      </c>
      <c r="B11" s="3" t="s">
        <v>34</v>
      </c>
      <c r="C11" s="30" t="s">
        <v>35</v>
      </c>
      <c r="D11" s="2">
        <v>29</v>
      </c>
      <c r="E11" s="8"/>
      <c r="F11" s="2" t="s">
        <v>36</v>
      </c>
      <c r="G11" s="3" t="s">
        <v>15</v>
      </c>
    </row>
    <row r="12" spans="1:8" x14ac:dyDescent="0.2">
      <c r="A12" s="3" t="s">
        <v>37</v>
      </c>
      <c r="B12" s="3" t="s">
        <v>20</v>
      </c>
      <c r="C12" s="30" t="s">
        <v>38</v>
      </c>
      <c r="D12" s="2">
        <v>62</v>
      </c>
      <c r="E12" s="8"/>
      <c r="F12" s="2" t="s">
        <v>39</v>
      </c>
      <c r="G12" s="3" t="s">
        <v>40</v>
      </c>
    </row>
    <row r="13" spans="1:8" x14ac:dyDescent="0.2">
      <c r="A13" s="3" t="s">
        <v>37</v>
      </c>
      <c r="B13" s="3" t="s">
        <v>41</v>
      </c>
      <c r="C13" s="30">
        <v>2681</v>
      </c>
      <c r="D13" s="2">
        <v>74</v>
      </c>
      <c r="E13" s="8"/>
      <c r="F13" s="13" t="s">
        <v>42</v>
      </c>
      <c r="G13" s="3" t="s">
        <v>15</v>
      </c>
    </row>
    <row r="14" spans="1:8" x14ac:dyDescent="0.2">
      <c r="A14" s="3" t="s">
        <v>43</v>
      </c>
      <c r="B14" s="3" t="s">
        <v>41</v>
      </c>
      <c r="C14" s="30" t="s">
        <v>44</v>
      </c>
      <c r="D14" s="2">
        <v>69</v>
      </c>
      <c r="E14" s="8"/>
      <c r="F14" s="2" t="s">
        <v>45</v>
      </c>
      <c r="G14" s="3" t="s">
        <v>15</v>
      </c>
    </row>
    <row r="15" spans="1:8" x14ac:dyDescent="0.2">
      <c r="A15" s="3" t="s">
        <v>46</v>
      </c>
      <c r="B15" s="3" t="s">
        <v>47</v>
      </c>
      <c r="C15" s="30" t="s">
        <v>48</v>
      </c>
      <c r="D15" s="2">
        <v>13</v>
      </c>
      <c r="E15" s="8"/>
      <c r="F15" s="2" t="s">
        <v>49</v>
      </c>
      <c r="G15" s="3" t="s">
        <v>15</v>
      </c>
    </row>
    <row r="16" spans="1:8" x14ac:dyDescent="0.2">
      <c r="A16" s="3" t="s">
        <v>50</v>
      </c>
      <c r="B16" s="3" t="s">
        <v>41</v>
      </c>
      <c r="C16" s="30" t="s">
        <v>51</v>
      </c>
      <c r="D16" s="2">
        <v>27</v>
      </c>
      <c r="E16" s="8"/>
      <c r="F16" s="2" t="s">
        <v>52</v>
      </c>
      <c r="G16" s="3" t="s">
        <v>15</v>
      </c>
    </row>
    <row r="17" spans="1:7" x14ac:dyDescent="0.2">
      <c r="A17" s="3" t="s">
        <v>53</v>
      </c>
      <c r="B17" s="3" t="s">
        <v>54</v>
      </c>
      <c r="C17" s="30"/>
      <c r="E17" s="8"/>
      <c r="G17" s="3" t="s">
        <v>55</v>
      </c>
    </row>
    <row r="18" spans="1:7" x14ac:dyDescent="0.2">
      <c r="A18" s="3" t="s">
        <v>56</v>
      </c>
      <c r="B18" s="3" t="s">
        <v>13</v>
      </c>
      <c r="C18" s="30" t="s">
        <v>57</v>
      </c>
      <c r="D18" s="2">
        <v>60</v>
      </c>
      <c r="E18" s="8"/>
      <c r="F18" s="2" t="s">
        <v>58</v>
      </c>
      <c r="G18" s="3" t="s">
        <v>15</v>
      </c>
    </row>
    <row r="19" spans="1:7" x14ac:dyDescent="0.2">
      <c r="A19" s="3" t="s">
        <v>56</v>
      </c>
      <c r="B19" s="3" t="s">
        <v>59</v>
      </c>
      <c r="C19" s="30">
        <v>1305</v>
      </c>
      <c r="D19" s="2">
        <v>78</v>
      </c>
      <c r="E19" s="8"/>
      <c r="F19" s="13" t="s">
        <v>60</v>
      </c>
      <c r="G19" s="3" t="s">
        <v>15</v>
      </c>
    </row>
    <row r="20" spans="1:7" x14ac:dyDescent="0.2">
      <c r="A20" s="3" t="s">
        <v>61</v>
      </c>
      <c r="B20" s="3" t="s">
        <v>20</v>
      </c>
      <c r="C20" s="30" t="s">
        <v>62</v>
      </c>
      <c r="D20" s="2">
        <v>63</v>
      </c>
      <c r="E20" s="8"/>
      <c r="F20" s="2" t="s">
        <v>63</v>
      </c>
      <c r="G20" s="3" t="s">
        <v>15</v>
      </c>
    </row>
    <row r="22" spans="1:7" x14ac:dyDescent="0.2">
      <c r="E22" s="8"/>
    </row>
    <row r="23" spans="1:7" ht="53.1" customHeight="1" x14ac:dyDescent="0.2">
      <c r="A23" t="s">
        <v>64</v>
      </c>
      <c r="B23" t="s">
        <v>65</v>
      </c>
      <c r="C23" s="5">
        <v>29633</v>
      </c>
      <c r="D23" s="2">
        <v>62</v>
      </c>
      <c r="E23" s="8"/>
      <c r="G23" s="19" t="s">
        <v>66</v>
      </c>
    </row>
    <row r="24" spans="1:7" x14ac:dyDescent="0.2">
      <c r="A24" t="s">
        <v>67</v>
      </c>
      <c r="B24" t="s">
        <v>68</v>
      </c>
      <c r="C24" s="5">
        <v>13824</v>
      </c>
      <c r="D24" s="2" t="s">
        <v>69</v>
      </c>
      <c r="E24" s="9">
        <v>13825</v>
      </c>
      <c r="F24" s="13"/>
      <c r="G24" t="s">
        <v>70</v>
      </c>
    </row>
    <row r="25" spans="1:7" x14ac:dyDescent="0.2">
      <c r="A25" t="s">
        <v>71</v>
      </c>
      <c r="C25" s="5">
        <v>14572</v>
      </c>
      <c r="D25" s="2" t="s">
        <v>72</v>
      </c>
      <c r="E25" s="9">
        <v>14573</v>
      </c>
      <c r="F25" s="13"/>
      <c r="G25" t="s">
        <v>70</v>
      </c>
    </row>
    <row r="26" spans="1:7" x14ac:dyDescent="0.2">
      <c r="A26" t="s">
        <v>73</v>
      </c>
      <c r="B26" t="s">
        <v>47</v>
      </c>
      <c r="C26" s="5">
        <v>14218</v>
      </c>
      <c r="D26" s="2">
        <v>85</v>
      </c>
      <c r="E26" s="9">
        <v>14221</v>
      </c>
      <c r="F26" s="13"/>
      <c r="G26" t="s">
        <v>70</v>
      </c>
    </row>
    <row r="27" spans="1:7" x14ac:dyDescent="0.2">
      <c r="A27" s="3" t="s">
        <v>74</v>
      </c>
      <c r="B27" s="3" t="s">
        <v>75</v>
      </c>
      <c r="C27" s="5">
        <v>18750</v>
      </c>
      <c r="D27" s="11" t="s">
        <v>72</v>
      </c>
      <c r="E27" s="9">
        <v>18751</v>
      </c>
      <c r="F27" s="13"/>
      <c r="G27" s="3" t="s">
        <v>70</v>
      </c>
    </row>
    <row r="28" spans="1:7" x14ac:dyDescent="0.2">
      <c r="A28" s="3" t="s">
        <v>76</v>
      </c>
      <c r="B28" s="3" t="s">
        <v>77</v>
      </c>
      <c r="C28" s="5">
        <v>18774</v>
      </c>
      <c r="D28" s="2">
        <v>8</v>
      </c>
      <c r="E28" s="9">
        <v>18767</v>
      </c>
      <c r="F28" s="13"/>
      <c r="G28" s="3" t="s">
        <v>70</v>
      </c>
    </row>
    <row r="29" spans="1:7" x14ac:dyDescent="0.2">
      <c r="A29" s="3" t="s">
        <v>74</v>
      </c>
      <c r="B29" s="3" t="s">
        <v>78</v>
      </c>
      <c r="C29" s="5">
        <v>19092</v>
      </c>
      <c r="D29" s="11" t="s">
        <v>72</v>
      </c>
      <c r="E29" s="9">
        <v>19093</v>
      </c>
      <c r="F29" s="13"/>
      <c r="G29" s="3" t="s">
        <v>70</v>
      </c>
    </row>
    <row r="30" spans="1:7" x14ac:dyDescent="0.2">
      <c r="A30" s="3" t="s">
        <v>74</v>
      </c>
      <c r="B30" s="3" t="s">
        <v>79</v>
      </c>
      <c r="C30" s="5">
        <v>19966</v>
      </c>
      <c r="D30" s="11" t="s">
        <v>72</v>
      </c>
      <c r="E30" s="9">
        <v>19967</v>
      </c>
      <c r="F30" s="13"/>
      <c r="G30" s="3" t="s">
        <v>70</v>
      </c>
    </row>
    <row r="31" spans="1:7" x14ac:dyDescent="0.2">
      <c r="A31" s="3" t="s">
        <v>74</v>
      </c>
      <c r="B31" s="3" t="s">
        <v>80</v>
      </c>
      <c r="C31" s="5">
        <v>21726</v>
      </c>
      <c r="D31" s="11" t="s">
        <v>72</v>
      </c>
      <c r="E31" s="9">
        <v>21727</v>
      </c>
      <c r="F31" s="13"/>
      <c r="G31" s="3" t="s">
        <v>70</v>
      </c>
    </row>
    <row r="32" spans="1:7" x14ac:dyDescent="0.2">
      <c r="A32" s="3" t="s">
        <v>81</v>
      </c>
      <c r="B32" s="3" t="s">
        <v>82</v>
      </c>
      <c r="C32" s="5">
        <v>20271</v>
      </c>
      <c r="D32" s="13" t="s">
        <v>83</v>
      </c>
      <c r="E32" s="9">
        <v>20272</v>
      </c>
      <c r="F32" s="13"/>
      <c r="G32" s="5" t="s">
        <v>70</v>
      </c>
    </row>
    <row r="33" spans="1:7" x14ac:dyDescent="0.2">
      <c r="A33" s="3" t="s">
        <v>84</v>
      </c>
      <c r="B33" s="3" t="s">
        <v>75</v>
      </c>
      <c r="C33" s="5">
        <v>20504</v>
      </c>
      <c r="D33" s="11" t="s">
        <v>85</v>
      </c>
      <c r="E33" s="9">
        <v>20517</v>
      </c>
      <c r="F33" s="13"/>
      <c r="G33" s="3" t="s">
        <v>70</v>
      </c>
    </row>
    <row r="34" spans="1:7" x14ac:dyDescent="0.2">
      <c r="A34" s="3" t="s">
        <v>86</v>
      </c>
      <c r="B34" s="3" t="s">
        <v>87</v>
      </c>
      <c r="C34" s="5">
        <v>20897</v>
      </c>
      <c r="D34" s="11" t="s">
        <v>72</v>
      </c>
      <c r="E34" s="9">
        <v>20899</v>
      </c>
      <c r="F34" s="13"/>
      <c r="G34" s="3" t="s">
        <v>70</v>
      </c>
    </row>
    <row r="35" spans="1:7" x14ac:dyDescent="0.2">
      <c r="A35" s="3" t="s">
        <v>88</v>
      </c>
      <c r="B35" s="3" t="s">
        <v>89</v>
      </c>
      <c r="C35" s="5">
        <v>21442</v>
      </c>
      <c r="D35" s="11" t="s">
        <v>90</v>
      </c>
      <c r="E35" s="9">
        <v>21444</v>
      </c>
      <c r="F35" s="13"/>
      <c r="G35" s="3" t="s">
        <v>70</v>
      </c>
    </row>
    <row r="36" spans="1:7" x14ac:dyDescent="0.2">
      <c r="A36" s="3" t="s">
        <v>91</v>
      </c>
      <c r="B36" s="3" t="s">
        <v>92</v>
      </c>
      <c r="C36" s="5">
        <v>18418</v>
      </c>
      <c r="D36" s="2">
        <v>59</v>
      </c>
      <c r="E36" s="9">
        <v>18420</v>
      </c>
      <c r="F36" s="13"/>
      <c r="G36" s="3" t="s">
        <v>93</v>
      </c>
    </row>
    <row r="37" spans="1:7" x14ac:dyDescent="0.2">
      <c r="A37" s="3" t="s">
        <v>94</v>
      </c>
      <c r="B37" s="3" t="s">
        <v>95</v>
      </c>
      <c r="C37" s="5">
        <v>15057</v>
      </c>
      <c r="D37" s="2" t="s">
        <v>96</v>
      </c>
      <c r="E37" s="9">
        <v>15060</v>
      </c>
      <c r="F37" s="13"/>
      <c r="G37" s="3" t="s">
        <v>97</v>
      </c>
    </row>
    <row r="38" spans="1:7" ht="38.25" x14ac:dyDescent="0.2">
      <c r="A38" t="s">
        <v>98</v>
      </c>
      <c r="B38" t="s">
        <v>99</v>
      </c>
      <c r="E38" s="8"/>
      <c r="G38" s="19" t="s">
        <v>100</v>
      </c>
    </row>
    <row r="39" spans="1:7" x14ac:dyDescent="0.2">
      <c r="A39" t="s">
        <v>101</v>
      </c>
      <c r="B39" t="s">
        <v>102</v>
      </c>
      <c r="C39" s="5">
        <v>22226</v>
      </c>
      <c r="D39" s="2">
        <v>35</v>
      </c>
      <c r="E39" s="8"/>
      <c r="G39" t="s">
        <v>103</v>
      </c>
    </row>
    <row r="40" spans="1:7" x14ac:dyDescent="0.2">
      <c r="A40" t="s">
        <v>101</v>
      </c>
      <c r="B40" t="s">
        <v>104</v>
      </c>
      <c r="C40" s="98" t="s">
        <v>105</v>
      </c>
      <c r="E40" s="8"/>
      <c r="G40" t="s">
        <v>106</v>
      </c>
    </row>
    <row r="41" spans="1:7" x14ac:dyDescent="0.2">
      <c r="E41" s="8"/>
    </row>
    <row r="42" spans="1:7" x14ac:dyDescent="0.2">
      <c r="A42" t="s">
        <v>107</v>
      </c>
      <c r="B42" t="s">
        <v>80</v>
      </c>
      <c r="C42" s="5">
        <v>17353</v>
      </c>
      <c r="D42" s="2">
        <v>82</v>
      </c>
      <c r="E42" s="9">
        <v>17357</v>
      </c>
      <c r="G42" t="s">
        <v>108</v>
      </c>
    </row>
    <row r="43" spans="1:7" x14ac:dyDescent="0.2">
      <c r="A43" t="s">
        <v>109</v>
      </c>
      <c r="B43" t="s">
        <v>110</v>
      </c>
      <c r="C43" s="5">
        <v>17254</v>
      </c>
      <c r="D43" s="2">
        <v>69</v>
      </c>
      <c r="E43" s="9">
        <v>17257</v>
      </c>
      <c r="G43" t="s">
        <v>111</v>
      </c>
    </row>
    <row r="44" spans="1:7" x14ac:dyDescent="0.2">
      <c r="A44" t="s">
        <v>91</v>
      </c>
      <c r="B44" t="s">
        <v>112</v>
      </c>
      <c r="C44" s="5">
        <v>17583</v>
      </c>
      <c r="D44" s="2">
        <v>62</v>
      </c>
      <c r="E44" s="9">
        <v>17587</v>
      </c>
      <c r="G44" t="s">
        <v>113</v>
      </c>
    </row>
    <row r="45" spans="1:7" x14ac:dyDescent="0.2">
      <c r="A45" t="s">
        <v>114</v>
      </c>
      <c r="B45" t="s">
        <v>115</v>
      </c>
      <c r="C45" s="5">
        <v>16122</v>
      </c>
      <c r="D45" s="2">
        <v>74</v>
      </c>
      <c r="E45" s="9">
        <v>16125</v>
      </c>
      <c r="G45" t="s">
        <v>116</v>
      </c>
    </row>
    <row r="46" spans="1:7" x14ac:dyDescent="0.2">
      <c r="A46" t="s">
        <v>114</v>
      </c>
      <c r="B46" t="s">
        <v>117</v>
      </c>
      <c r="C46" s="5">
        <v>17681</v>
      </c>
      <c r="D46" s="2">
        <v>68</v>
      </c>
      <c r="E46" s="9">
        <v>17685</v>
      </c>
      <c r="G46" t="s">
        <v>116</v>
      </c>
    </row>
    <row r="47" spans="1:7" x14ac:dyDescent="0.2">
      <c r="A47" t="s">
        <v>118</v>
      </c>
      <c r="B47" t="s">
        <v>119</v>
      </c>
      <c r="C47" s="5">
        <v>17986</v>
      </c>
      <c r="D47" s="2">
        <v>57</v>
      </c>
      <c r="E47" s="9">
        <v>17990</v>
      </c>
      <c r="G47" t="s">
        <v>113</v>
      </c>
    </row>
    <row r="48" spans="1:7" x14ac:dyDescent="0.2">
      <c r="A48" t="s">
        <v>120</v>
      </c>
      <c r="B48" t="s">
        <v>121</v>
      </c>
      <c r="C48" s="5">
        <v>16144</v>
      </c>
      <c r="D48" s="2">
        <v>68</v>
      </c>
      <c r="E48" s="9">
        <v>16147</v>
      </c>
      <c r="G48" t="s">
        <v>122</v>
      </c>
    </row>
    <row r="49" spans="1:7" x14ac:dyDescent="0.2">
      <c r="A49" t="s">
        <v>123</v>
      </c>
      <c r="B49" t="s">
        <v>124</v>
      </c>
      <c r="C49" s="5">
        <v>18876</v>
      </c>
      <c r="D49" s="2">
        <v>55</v>
      </c>
      <c r="E49" s="9">
        <v>18879</v>
      </c>
      <c r="G49" t="s">
        <v>111</v>
      </c>
    </row>
    <row r="50" spans="1:7" ht="38.25" x14ac:dyDescent="0.2">
      <c r="A50" t="s">
        <v>91</v>
      </c>
      <c r="B50" s="19" t="s">
        <v>125</v>
      </c>
      <c r="C50" s="5">
        <v>18451</v>
      </c>
      <c r="D50" s="2">
        <v>67</v>
      </c>
      <c r="E50" s="9">
        <v>18455</v>
      </c>
      <c r="G50" s="19" t="s">
        <v>126</v>
      </c>
    </row>
    <row r="51" spans="1:7" x14ac:dyDescent="0.2">
      <c r="A51" t="s">
        <v>127</v>
      </c>
      <c r="B51" t="s">
        <v>128</v>
      </c>
      <c r="C51" s="5">
        <v>18419</v>
      </c>
      <c r="D51" s="2">
        <v>77</v>
      </c>
      <c r="E51" s="9">
        <v>18423</v>
      </c>
      <c r="G51" t="s">
        <v>129</v>
      </c>
    </row>
    <row r="52" spans="1:7" x14ac:dyDescent="0.2">
      <c r="A52" t="s">
        <v>130</v>
      </c>
      <c r="B52" t="s">
        <v>80</v>
      </c>
      <c r="C52" s="5">
        <v>21371</v>
      </c>
      <c r="D52" s="2">
        <v>76</v>
      </c>
      <c r="E52" s="9">
        <v>21376</v>
      </c>
      <c r="G52" t="s">
        <v>131</v>
      </c>
    </row>
    <row r="53" spans="1:7" x14ac:dyDescent="0.2">
      <c r="A53" t="s">
        <v>9</v>
      </c>
      <c r="B53" t="s">
        <v>132</v>
      </c>
      <c r="C53" s="5">
        <v>14767</v>
      </c>
      <c r="D53" s="2">
        <v>61</v>
      </c>
      <c r="E53" s="9">
        <v>14770</v>
      </c>
      <c r="G53" t="s">
        <v>133</v>
      </c>
    </row>
    <row r="54" spans="1:7" x14ac:dyDescent="0.2">
      <c r="A54" t="s">
        <v>134</v>
      </c>
      <c r="B54" t="s">
        <v>135</v>
      </c>
      <c r="C54" s="5">
        <v>14910</v>
      </c>
      <c r="D54" s="2">
        <v>73</v>
      </c>
      <c r="E54" s="9">
        <v>14914</v>
      </c>
      <c r="G54" t="s">
        <v>136</v>
      </c>
    </row>
    <row r="55" spans="1:7" x14ac:dyDescent="0.2">
      <c r="A55" t="s">
        <v>134</v>
      </c>
      <c r="B55" t="s">
        <v>137</v>
      </c>
      <c r="C55" s="5">
        <v>14759</v>
      </c>
      <c r="D55" s="2">
        <v>62</v>
      </c>
      <c r="E55" s="9">
        <v>14763</v>
      </c>
      <c r="G55" t="s">
        <v>129</v>
      </c>
    </row>
    <row r="56" spans="1:7" x14ac:dyDescent="0.2">
      <c r="A56" t="s">
        <v>138</v>
      </c>
      <c r="B56" t="s">
        <v>80</v>
      </c>
      <c r="C56" s="5">
        <v>15306</v>
      </c>
      <c r="D56" s="2">
        <v>67</v>
      </c>
      <c r="E56" s="9">
        <v>15308</v>
      </c>
      <c r="G56" t="s">
        <v>139</v>
      </c>
    </row>
    <row r="57" spans="1:7" x14ac:dyDescent="0.2">
      <c r="A57" t="s">
        <v>140</v>
      </c>
      <c r="B57" t="s">
        <v>141</v>
      </c>
      <c r="C57" s="5">
        <v>15318</v>
      </c>
      <c r="D57" s="2">
        <v>48</v>
      </c>
      <c r="E57" s="9">
        <v>15321</v>
      </c>
      <c r="G57" t="s">
        <v>142</v>
      </c>
    </row>
    <row r="58" spans="1:7" x14ac:dyDescent="0.2">
      <c r="A58" t="s">
        <v>143</v>
      </c>
      <c r="B58" t="s">
        <v>144</v>
      </c>
      <c r="C58" s="5">
        <v>15363</v>
      </c>
      <c r="D58" s="2">
        <v>53</v>
      </c>
      <c r="E58" s="9">
        <v>15367</v>
      </c>
      <c r="G58" t="s">
        <v>129</v>
      </c>
    </row>
    <row r="59" spans="1:7" x14ac:dyDescent="0.2">
      <c r="A59" t="s">
        <v>145</v>
      </c>
      <c r="B59" t="s">
        <v>146</v>
      </c>
      <c r="C59" s="5">
        <v>16991</v>
      </c>
      <c r="D59" s="2" t="s">
        <v>147</v>
      </c>
      <c r="E59" s="9">
        <v>16994</v>
      </c>
      <c r="G59" t="s">
        <v>129</v>
      </c>
    </row>
    <row r="60" spans="1:7" x14ac:dyDescent="0.2">
      <c r="A60" t="s">
        <v>148</v>
      </c>
      <c r="B60" t="s">
        <v>41</v>
      </c>
      <c r="C60" s="5">
        <v>17128</v>
      </c>
      <c r="D60" s="2">
        <v>65</v>
      </c>
      <c r="E60" s="9">
        <v>17133</v>
      </c>
      <c r="G60" t="s">
        <v>129</v>
      </c>
    </row>
    <row r="61" spans="1:7" x14ac:dyDescent="0.2">
      <c r="A61" t="s">
        <v>149</v>
      </c>
      <c r="B61" t="s">
        <v>150</v>
      </c>
      <c r="C61" s="5">
        <v>16611</v>
      </c>
      <c r="D61" s="2">
        <v>83</v>
      </c>
      <c r="E61" s="9">
        <v>16613</v>
      </c>
      <c r="G61" t="s">
        <v>151</v>
      </c>
    </row>
    <row r="62" spans="1:7" x14ac:dyDescent="0.2">
      <c r="A62" t="s">
        <v>145</v>
      </c>
      <c r="B62" t="s">
        <v>152</v>
      </c>
      <c r="C62" s="5">
        <v>16216</v>
      </c>
      <c r="D62" s="2">
        <v>51</v>
      </c>
      <c r="E62" s="9">
        <v>16219</v>
      </c>
      <c r="G62" t="s">
        <v>129</v>
      </c>
    </row>
    <row r="63" spans="1:7" x14ac:dyDescent="0.2">
      <c r="A63" t="s">
        <v>140</v>
      </c>
      <c r="B63" t="s">
        <v>153</v>
      </c>
      <c r="C63" s="5">
        <v>16217</v>
      </c>
      <c r="D63" s="2">
        <v>53</v>
      </c>
      <c r="E63" s="9">
        <v>16219</v>
      </c>
      <c r="G63" t="s">
        <v>142</v>
      </c>
    </row>
    <row r="64" spans="1:7" x14ac:dyDescent="0.2">
      <c r="E64" s="8"/>
    </row>
    <row r="65" spans="1:7" x14ac:dyDescent="0.2">
      <c r="A65" t="s">
        <v>154</v>
      </c>
      <c r="B65" t="s">
        <v>155</v>
      </c>
      <c r="C65" s="8" t="s">
        <v>156</v>
      </c>
      <c r="E65" s="8" t="s">
        <v>157</v>
      </c>
      <c r="G65" t="s">
        <v>158</v>
      </c>
    </row>
    <row r="67" spans="1:7" x14ac:dyDescent="0.2">
      <c r="E67" s="8"/>
    </row>
    <row r="68" spans="1:7" x14ac:dyDescent="0.2">
      <c r="E68" s="8"/>
    </row>
    <row r="69" spans="1:7" x14ac:dyDescent="0.2">
      <c r="E69" s="8"/>
    </row>
    <row r="70" spans="1:7" x14ac:dyDescent="0.2">
      <c r="E70" s="8"/>
    </row>
    <row r="71" spans="1:7" x14ac:dyDescent="0.2">
      <c r="E71" s="8"/>
    </row>
    <row r="72" spans="1:7" x14ac:dyDescent="0.2">
      <c r="E72" s="8"/>
    </row>
    <row r="73" spans="1:7" x14ac:dyDescent="0.2">
      <c r="E73" s="8"/>
    </row>
    <row r="74" spans="1:7" x14ac:dyDescent="0.2">
      <c r="E74" s="8"/>
    </row>
    <row r="75" spans="1:7" x14ac:dyDescent="0.2">
      <c r="E75" s="8"/>
    </row>
    <row r="76" spans="1:7" x14ac:dyDescent="0.2">
      <c r="E76" s="8"/>
    </row>
    <row r="77" spans="1:7" x14ac:dyDescent="0.2">
      <c r="E77" s="8"/>
    </row>
    <row r="78" spans="1:7" x14ac:dyDescent="0.2">
      <c r="E78" s="8"/>
    </row>
    <row r="79" spans="1:7" x14ac:dyDescent="0.2">
      <c r="E79" s="8"/>
    </row>
    <row r="80" spans="1:7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3" sqref="G3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10.140625" bestFit="1" customWidth="1"/>
    <col min="4" max="4" width="9.140625" style="2" bestFit="1" customWidth="1"/>
    <col min="5" max="6" width="10.140625" bestFit="1" customWidth="1"/>
    <col min="7" max="7" width="57.85546875" bestFit="1" customWidth="1"/>
  </cols>
  <sheetData>
    <row r="1" spans="1:8" ht="25.5" x14ac:dyDescent="0.2">
      <c r="A1" s="18" t="s">
        <v>1</v>
      </c>
      <c r="B1" s="18" t="s">
        <v>2</v>
      </c>
      <c r="C1" s="18" t="s">
        <v>3</v>
      </c>
      <c r="D1" s="1" t="s">
        <v>4</v>
      </c>
      <c r="E1" s="18" t="s">
        <v>5</v>
      </c>
      <c r="F1" s="18" t="s">
        <v>6</v>
      </c>
      <c r="G1" s="1" t="s">
        <v>7</v>
      </c>
      <c r="H1" s="70"/>
    </row>
    <row r="2" spans="1:8" x14ac:dyDescent="0.2">
      <c r="C2" s="8"/>
      <c r="E2" s="8"/>
      <c r="F2" s="8"/>
    </row>
    <row r="3" spans="1:8" x14ac:dyDescent="0.2">
      <c r="A3" t="s">
        <v>56</v>
      </c>
      <c r="B3" t="s">
        <v>159</v>
      </c>
      <c r="C3" s="9">
        <v>16096</v>
      </c>
      <c r="D3" s="2">
        <v>75</v>
      </c>
      <c r="E3" s="9">
        <v>16102</v>
      </c>
      <c r="F3" s="8" t="s">
        <v>160</v>
      </c>
      <c r="G3" t="s">
        <v>161</v>
      </c>
    </row>
    <row r="4" spans="1:8" x14ac:dyDescent="0.2">
      <c r="A4" t="s">
        <v>127</v>
      </c>
      <c r="B4" t="s">
        <v>92</v>
      </c>
      <c r="C4" s="8" t="s">
        <v>162</v>
      </c>
      <c r="D4" s="2">
        <v>74</v>
      </c>
      <c r="E4" s="105" t="s">
        <v>163</v>
      </c>
      <c r="F4" s="8" t="s">
        <v>164</v>
      </c>
      <c r="G4" t="s">
        <v>165</v>
      </c>
    </row>
    <row r="5" spans="1:8" x14ac:dyDescent="0.2">
      <c r="A5" t="s">
        <v>127</v>
      </c>
      <c r="B5" t="s">
        <v>166</v>
      </c>
      <c r="C5" s="8" t="s">
        <v>167</v>
      </c>
      <c r="D5" s="2">
        <v>68</v>
      </c>
      <c r="E5" s="105" t="s">
        <v>168</v>
      </c>
      <c r="F5" s="105" t="s">
        <v>169</v>
      </c>
      <c r="G5" t="s">
        <v>165</v>
      </c>
    </row>
    <row r="6" spans="1:8" x14ac:dyDescent="0.2">
      <c r="A6" t="s">
        <v>127</v>
      </c>
      <c r="B6" t="s">
        <v>170</v>
      </c>
      <c r="C6" s="9">
        <v>3908</v>
      </c>
      <c r="D6" s="2">
        <v>73</v>
      </c>
      <c r="E6" s="105" t="s">
        <v>171</v>
      </c>
      <c r="F6" s="8" t="s">
        <v>172</v>
      </c>
      <c r="G6" t="s">
        <v>165</v>
      </c>
    </row>
    <row r="7" spans="1:8" x14ac:dyDescent="0.2">
      <c r="A7" t="s">
        <v>127</v>
      </c>
      <c r="B7" t="s">
        <v>173</v>
      </c>
      <c r="C7" s="9">
        <v>13027</v>
      </c>
      <c r="D7" s="2">
        <v>75</v>
      </c>
      <c r="E7" s="105" t="s">
        <v>174</v>
      </c>
      <c r="F7" s="105" t="s">
        <v>175</v>
      </c>
      <c r="G7" t="s">
        <v>165</v>
      </c>
    </row>
    <row r="8" spans="1:8" x14ac:dyDescent="0.2">
      <c r="A8" t="s">
        <v>19</v>
      </c>
      <c r="B8" t="s">
        <v>21</v>
      </c>
      <c r="C8" s="8" t="s">
        <v>176</v>
      </c>
      <c r="D8" s="2">
        <v>53</v>
      </c>
      <c r="E8" s="105" t="s">
        <v>177</v>
      </c>
      <c r="F8" s="8"/>
      <c r="G8" t="s">
        <v>165</v>
      </c>
    </row>
    <row r="9" spans="1:8" x14ac:dyDescent="0.2">
      <c r="A9" t="s">
        <v>19</v>
      </c>
      <c r="B9" t="s">
        <v>20</v>
      </c>
      <c r="C9" s="9">
        <v>10303</v>
      </c>
      <c r="D9" s="2">
        <v>79</v>
      </c>
      <c r="E9" s="105" t="s">
        <v>178</v>
      </c>
      <c r="F9" s="8" t="s">
        <v>179</v>
      </c>
      <c r="G9" t="s">
        <v>180</v>
      </c>
    </row>
    <row r="10" spans="1:8" x14ac:dyDescent="0.2">
      <c r="A10" s="3" t="s">
        <v>37</v>
      </c>
      <c r="B10" s="3" t="s">
        <v>181</v>
      </c>
      <c r="C10" s="30" t="s">
        <v>182</v>
      </c>
      <c r="D10" s="2">
        <v>73</v>
      </c>
      <c r="E10" s="105" t="s">
        <v>183</v>
      </c>
      <c r="F10" s="8" t="s">
        <v>184</v>
      </c>
      <c r="G10" s="3" t="s">
        <v>185</v>
      </c>
    </row>
    <row r="11" spans="1:8" x14ac:dyDescent="0.2">
      <c r="A11" s="3" t="s">
        <v>37</v>
      </c>
      <c r="B11" s="3" t="s">
        <v>41</v>
      </c>
      <c r="C11" s="9">
        <v>2681</v>
      </c>
      <c r="D11" s="2">
        <v>74</v>
      </c>
      <c r="E11" s="105" t="s">
        <v>186</v>
      </c>
      <c r="F11" s="8" t="s">
        <v>187</v>
      </c>
      <c r="G11" s="3" t="s">
        <v>188</v>
      </c>
    </row>
    <row r="12" spans="1:8" x14ac:dyDescent="0.2">
      <c r="A12" s="3" t="s">
        <v>37</v>
      </c>
      <c r="B12" s="3" t="s">
        <v>20</v>
      </c>
      <c r="C12" s="8" t="s">
        <v>38</v>
      </c>
      <c r="D12" s="2">
        <v>62</v>
      </c>
      <c r="E12" s="105" t="s">
        <v>189</v>
      </c>
      <c r="F12" s="105" t="s">
        <v>190</v>
      </c>
      <c r="G12" s="3" t="s">
        <v>188</v>
      </c>
    </row>
    <row r="13" spans="1:8" x14ac:dyDescent="0.2">
      <c r="A13" s="3" t="s">
        <v>37</v>
      </c>
      <c r="B13" s="3" t="s">
        <v>191</v>
      </c>
      <c r="C13" s="9">
        <v>572</v>
      </c>
      <c r="D13" s="2">
        <v>3</v>
      </c>
      <c r="E13" s="98">
        <v>574</v>
      </c>
      <c r="F13" s="8" t="s">
        <v>192</v>
      </c>
      <c r="G13" s="3" t="s">
        <v>188</v>
      </c>
    </row>
    <row r="14" spans="1:8" x14ac:dyDescent="0.2">
      <c r="C14" s="8"/>
      <c r="E14" s="8"/>
      <c r="F14" s="8"/>
    </row>
    <row r="15" spans="1:8" x14ac:dyDescent="0.2">
      <c r="A15" t="s">
        <v>193</v>
      </c>
      <c r="C15" s="8" t="s">
        <v>194</v>
      </c>
      <c r="D15" t="s">
        <v>195</v>
      </c>
      <c r="E15" s="8"/>
      <c r="F15" s="8"/>
    </row>
    <row r="16" spans="1:8" x14ac:dyDescent="0.2">
      <c r="C16" s="8"/>
      <c r="E16" s="8"/>
      <c r="F16" s="8"/>
      <c r="G16" t="s">
        <v>196</v>
      </c>
    </row>
    <row r="17" spans="3:6" x14ac:dyDescent="0.2">
      <c r="C17" s="8"/>
      <c r="E17" s="8"/>
      <c r="F17" s="8"/>
    </row>
    <row r="18" spans="3:6" x14ac:dyDescent="0.2">
      <c r="C18" s="8"/>
      <c r="E18" s="8"/>
      <c r="F18" s="8"/>
    </row>
    <row r="19" spans="3:6" x14ac:dyDescent="0.2">
      <c r="C19" s="8"/>
      <c r="E19" s="8"/>
      <c r="F19" s="8"/>
    </row>
    <row r="20" spans="3:6" x14ac:dyDescent="0.2">
      <c r="C20" s="8"/>
      <c r="E20" s="8"/>
      <c r="F20" s="8"/>
    </row>
    <row r="21" spans="3:6" x14ac:dyDescent="0.2">
      <c r="C21" s="8"/>
      <c r="E21" s="8"/>
      <c r="F21" s="8"/>
    </row>
    <row r="22" spans="3:6" x14ac:dyDescent="0.2">
      <c r="C22" s="8"/>
      <c r="E22" s="8"/>
      <c r="F22" s="8"/>
    </row>
    <row r="23" spans="3:6" x14ac:dyDescent="0.2">
      <c r="C23" s="8"/>
      <c r="E23" s="8"/>
      <c r="F23" s="8"/>
    </row>
    <row r="24" spans="3:6" x14ac:dyDescent="0.2">
      <c r="C24" s="8"/>
      <c r="E24" s="8"/>
      <c r="F24" s="8"/>
    </row>
    <row r="25" spans="3:6" x14ac:dyDescent="0.2">
      <c r="C25" s="8"/>
      <c r="E25" s="8"/>
      <c r="F25" s="8"/>
    </row>
    <row r="26" spans="3:6" x14ac:dyDescent="0.2">
      <c r="C26" s="8"/>
      <c r="E26" s="8"/>
      <c r="F26" s="8"/>
    </row>
    <row r="27" spans="3:6" x14ac:dyDescent="0.2">
      <c r="C27" s="8"/>
      <c r="E27" s="8"/>
      <c r="F27" s="8"/>
    </row>
    <row r="28" spans="3:6" x14ac:dyDescent="0.2">
      <c r="C28" s="8"/>
      <c r="E28" s="8"/>
      <c r="F28" s="8"/>
    </row>
    <row r="29" spans="3:6" x14ac:dyDescent="0.2">
      <c r="C29" s="8"/>
      <c r="E29" s="8"/>
      <c r="F29" s="8"/>
    </row>
    <row r="30" spans="3:6" x14ac:dyDescent="0.2">
      <c r="C30" s="8"/>
      <c r="E30" s="8"/>
      <c r="F30" s="8"/>
    </row>
    <row r="31" spans="3:6" x14ac:dyDescent="0.2">
      <c r="C31" s="8"/>
      <c r="E31" s="8"/>
      <c r="F31" s="8"/>
    </row>
    <row r="32" spans="3:6" x14ac:dyDescent="0.2">
      <c r="F32" s="8"/>
    </row>
    <row r="33" spans="6:6" x14ac:dyDescent="0.2">
      <c r="F33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40"/>
  <sheetViews>
    <sheetView zoomScaleNormal="100" workbookViewId="0">
      <pane ySplit="1" topLeftCell="A216" activePane="bottomLeft" state="frozen"/>
      <selection pane="bottomLeft" activeCell="E492" sqref="E492"/>
    </sheetView>
  </sheetViews>
  <sheetFormatPr defaultRowHeight="12.75" x14ac:dyDescent="0.2"/>
  <cols>
    <col min="2" max="2" width="7.5703125" style="2" bestFit="1" customWidth="1"/>
    <col min="3" max="3" width="8" style="2" bestFit="1" customWidth="1"/>
    <col min="4" max="4" width="12.28515625" bestFit="1" customWidth="1"/>
    <col min="5" max="5" width="18.5703125" bestFit="1" customWidth="1"/>
    <col min="6" max="6" width="7.28515625" style="2" bestFit="1" customWidth="1"/>
    <col min="7" max="7" width="18.5703125" customWidth="1"/>
    <col min="8" max="8" width="13.42578125" style="21" bestFit="1" customWidth="1"/>
    <col min="9" max="9" width="7.7109375" style="72" bestFit="1" customWidth="1"/>
    <col min="10" max="10" width="15" style="2" bestFit="1" customWidth="1"/>
    <col min="11" max="11" width="11.28515625" style="72" bestFit="1" customWidth="1"/>
    <col min="12" max="12" width="8.140625" style="2" bestFit="1" customWidth="1"/>
    <col min="13" max="13" width="42.7109375" customWidth="1"/>
    <col min="14" max="14" width="26.140625" bestFit="1" customWidth="1"/>
  </cols>
  <sheetData>
    <row r="1" spans="1:14" s="1" customFormat="1" x14ac:dyDescent="0.2">
      <c r="A1" s="1" t="s">
        <v>197</v>
      </c>
      <c r="B1" s="1" t="s">
        <v>198</v>
      </c>
      <c r="C1" s="1" t="s">
        <v>199</v>
      </c>
      <c r="D1" s="1" t="s">
        <v>1</v>
      </c>
      <c r="E1" s="1" t="s">
        <v>200</v>
      </c>
      <c r="F1" s="1" t="s">
        <v>201</v>
      </c>
      <c r="G1" s="1" t="s">
        <v>202</v>
      </c>
      <c r="H1" s="75" t="s">
        <v>3</v>
      </c>
      <c r="I1" s="70" t="s">
        <v>4</v>
      </c>
      <c r="J1" s="1" t="s">
        <v>5</v>
      </c>
      <c r="K1" s="70" t="s">
        <v>8</v>
      </c>
      <c r="L1" s="1" t="s">
        <v>203</v>
      </c>
      <c r="M1" s="1" t="s">
        <v>7</v>
      </c>
      <c r="N1" s="1" t="s">
        <v>204</v>
      </c>
    </row>
    <row r="2" spans="1:14" x14ac:dyDescent="0.2">
      <c r="B2" s="2">
        <v>1</v>
      </c>
      <c r="C2" s="11">
        <v>1</v>
      </c>
      <c r="D2" s="3" t="s">
        <v>205</v>
      </c>
      <c r="E2" s="3" t="s">
        <v>206</v>
      </c>
      <c r="F2" s="11"/>
      <c r="G2" s="3" t="s">
        <v>207</v>
      </c>
      <c r="H2" s="16" t="s">
        <v>208</v>
      </c>
      <c r="I2" s="72">
        <v>77</v>
      </c>
      <c r="J2" s="16" t="s">
        <v>209</v>
      </c>
      <c r="K2" s="80"/>
      <c r="M2" t="s">
        <v>210</v>
      </c>
    </row>
    <row r="3" spans="1:14" x14ac:dyDescent="0.2">
      <c r="B3" s="2">
        <v>2</v>
      </c>
      <c r="C3" s="2">
        <v>1</v>
      </c>
      <c r="D3" t="s">
        <v>211</v>
      </c>
      <c r="E3" t="s">
        <v>41</v>
      </c>
      <c r="G3" s="3" t="s">
        <v>41</v>
      </c>
      <c r="H3" s="16" t="s">
        <v>212</v>
      </c>
      <c r="J3" s="16" t="s">
        <v>213</v>
      </c>
      <c r="K3" s="80"/>
      <c r="M3" s="123" t="s">
        <v>214</v>
      </c>
    </row>
    <row r="4" spans="1:14" x14ac:dyDescent="0.2">
      <c r="B4" s="2">
        <v>2</v>
      </c>
      <c r="C4" s="2">
        <v>2</v>
      </c>
      <c r="D4" t="s">
        <v>211</v>
      </c>
      <c r="E4" t="s">
        <v>41</v>
      </c>
      <c r="G4" s="3" t="s">
        <v>215</v>
      </c>
      <c r="H4" s="17">
        <v>2178</v>
      </c>
      <c r="I4" s="72">
        <f>1905-1821</f>
        <v>84</v>
      </c>
      <c r="J4" s="16" t="s">
        <v>216</v>
      </c>
      <c r="K4" s="80"/>
      <c r="M4" s="123"/>
    </row>
    <row r="5" spans="1:14" x14ac:dyDescent="0.2">
      <c r="B5" s="2">
        <v>2</v>
      </c>
      <c r="C5" s="2">
        <v>3</v>
      </c>
      <c r="D5" t="s">
        <v>211</v>
      </c>
      <c r="E5" t="s">
        <v>41</v>
      </c>
      <c r="G5" s="3" t="s">
        <v>217</v>
      </c>
      <c r="H5" s="16" t="s">
        <v>218</v>
      </c>
      <c r="I5" s="72">
        <v>30</v>
      </c>
      <c r="J5" s="16" t="s">
        <v>219</v>
      </c>
      <c r="K5" s="80"/>
      <c r="M5" s="123"/>
    </row>
    <row r="6" spans="1:14" x14ac:dyDescent="0.2">
      <c r="B6" s="88">
        <v>2.5</v>
      </c>
      <c r="C6" s="2">
        <v>1</v>
      </c>
      <c r="D6" s="3" t="s">
        <v>211</v>
      </c>
      <c r="E6" s="3" t="s">
        <v>220</v>
      </c>
      <c r="F6" s="11"/>
      <c r="G6" s="3" t="s">
        <v>221</v>
      </c>
      <c r="H6" s="17">
        <v>18016</v>
      </c>
      <c r="J6" s="16" t="s">
        <v>222</v>
      </c>
      <c r="K6" s="80"/>
      <c r="M6" s="121" t="s">
        <v>223</v>
      </c>
    </row>
    <row r="7" spans="1:14" x14ac:dyDescent="0.2">
      <c r="B7" s="88">
        <v>2.5</v>
      </c>
      <c r="C7" s="2">
        <v>2</v>
      </c>
      <c r="D7" s="3" t="s">
        <v>211</v>
      </c>
      <c r="E7" s="3" t="s">
        <v>220</v>
      </c>
      <c r="F7" s="11"/>
      <c r="G7" s="3" t="s">
        <v>224</v>
      </c>
      <c r="H7" s="16" t="s">
        <v>225</v>
      </c>
      <c r="I7" s="53" t="s">
        <v>226</v>
      </c>
      <c r="J7" s="16" t="s">
        <v>225</v>
      </c>
      <c r="K7" s="80"/>
      <c r="M7" s="121"/>
    </row>
    <row r="8" spans="1:14" x14ac:dyDescent="0.2">
      <c r="B8" s="88">
        <v>2.5</v>
      </c>
      <c r="C8" s="2">
        <v>3</v>
      </c>
      <c r="D8" s="3" t="s">
        <v>211</v>
      </c>
      <c r="E8" s="3" t="s">
        <v>220</v>
      </c>
      <c r="F8" s="11"/>
      <c r="G8" s="3" t="s">
        <v>227</v>
      </c>
      <c r="H8" s="16" t="s">
        <v>228</v>
      </c>
      <c r="I8" s="53" t="s">
        <v>229</v>
      </c>
      <c r="J8" s="16" t="s">
        <v>228</v>
      </c>
      <c r="K8" s="80"/>
      <c r="M8" s="121"/>
    </row>
    <row r="9" spans="1:14" x14ac:dyDescent="0.2">
      <c r="B9" s="88">
        <v>2.5</v>
      </c>
      <c r="C9" s="2">
        <v>4</v>
      </c>
      <c r="D9" s="3" t="s">
        <v>211</v>
      </c>
      <c r="E9" s="3" t="s">
        <v>220</v>
      </c>
      <c r="F9" s="11"/>
      <c r="G9" s="3" t="s">
        <v>230</v>
      </c>
      <c r="H9" s="16" t="s">
        <v>231</v>
      </c>
      <c r="J9" s="16" t="s">
        <v>231</v>
      </c>
      <c r="K9" s="80"/>
      <c r="M9" s="121"/>
    </row>
    <row r="10" spans="1:14" x14ac:dyDescent="0.2">
      <c r="B10" s="88" t="s">
        <v>232</v>
      </c>
      <c r="C10" s="2">
        <v>1</v>
      </c>
      <c r="D10" t="s">
        <v>233</v>
      </c>
      <c r="E10" s="3" t="s">
        <v>234</v>
      </c>
      <c r="F10" s="11"/>
      <c r="G10" s="3" t="s">
        <v>47</v>
      </c>
      <c r="H10" s="17">
        <v>20047</v>
      </c>
      <c r="I10" s="72">
        <f>1954-1897</f>
        <v>57</v>
      </c>
      <c r="J10" s="16" t="s">
        <v>235</v>
      </c>
      <c r="K10" s="80"/>
      <c r="L10" s="11" t="s">
        <v>236</v>
      </c>
    </row>
    <row r="11" spans="1:14" x14ac:dyDescent="0.2">
      <c r="B11" s="88" t="s">
        <v>232</v>
      </c>
      <c r="C11" s="2">
        <v>2</v>
      </c>
      <c r="D11" t="s">
        <v>233</v>
      </c>
      <c r="E11" s="3" t="s">
        <v>234</v>
      </c>
      <c r="F11" s="11"/>
      <c r="G11" s="3" t="s">
        <v>237</v>
      </c>
      <c r="H11" s="28">
        <v>26909</v>
      </c>
      <c r="I11" s="72">
        <v>75</v>
      </c>
      <c r="J11" s="17">
        <v>26912</v>
      </c>
      <c r="K11" s="80"/>
      <c r="L11" s="11"/>
    </row>
    <row r="12" spans="1:14" x14ac:dyDescent="0.2">
      <c r="B12" s="2">
        <v>3</v>
      </c>
      <c r="C12" s="2">
        <v>1</v>
      </c>
      <c r="D12" t="s">
        <v>238</v>
      </c>
      <c r="E12" s="3" t="s">
        <v>239</v>
      </c>
      <c r="F12" s="11"/>
      <c r="G12" s="3" t="s">
        <v>240</v>
      </c>
      <c r="H12" s="41">
        <v>30941</v>
      </c>
      <c r="I12" s="72">
        <v>75</v>
      </c>
      <c r="J12" s="13">
        <v>30945</v>
      </c>
    </row>
    <row r="13" spans="1:14" x14ac:dyDescent="0.2">
      <c r="B13" s="2">
        <v>3</v>
      </c>
      <c r="C13" s="2">
        <v>2</v>
      </c>
      <c r="D13" t="s">
        <v>238</v>
      </c>
      <c r="E13" s="3" t="s">
        <v>239</v>
      </c>
      <c r="F13" s="11"/>
      <c r="G13" s="3" t="s">
        <v>241</v>
      </c>
      <c r="H13" s="28">
        <v>36259</v>
      </c>
      <c r="I13" s="72">
        <v>85</v>
      </c>
      <c r="J13" s="13">
        <v>36263</v>
      </c>
      <c r="N13" t="s">
        <v>242</v>
      </c>
    </row>
    <row r="14" spans="1:14" x14ac:dyDescent="0.2">
      <c r="B14" s="2">
        <v>3</v>
      </c>
      <c r="C14" s="2">
        <v>3</v>
      </c>
      <c r="D14" t="s">
        <v>238</v>
      </c>
      <c r="E14" s="3" t="s">
        <v>239</v>
      </c>
      <c r="F14" s="11"/>
      <c r="G14" s="3" t="s">
        <v>243</v>
      </c>
      <c r="H14" s="28">
        <v>41779</v>
      </c>
      <c r="I14" s="72">
        <v>69</v>
      </c>
      <c r="J14" s="13">
        <v>41789</v>
      </c>
      <c r="M14" s="3" t="s">
        <v>244</v>
      </c>
      <c r="N14" s="3" t="s">
        <v>242</v>
      </c>
    </row>
    <row r="15" spans="1:14" x14ac:dyDescent="0.2">
      <c r="B15" s="88">
        <v>3.5</v>
      </c>
      <c r="C15" s="2">
        <v>1</v>
      </c>
      <c r="D15" t="s">
        <v>245</v>
      </c>
      <c r="E15" t="s">
        <v>246</v>
      </c>
      <c r="G15" s="3" t="s">
        <v>246</v>
      </c>
      <c r="H15" s="16" t="s">
        <v>247</v>
      </c>
      <c r="J15" s="16" t="s">
        <v>247</v>
      </c>
      <c r="K15" s="80"/>
      <c r="L15" s="11" t="s">
        <v>236</v>
      </c>
    </row>
    <row r="16" spans="1:14" x14ac:dyDescent="0.2">
      <c r="B16" s="88">
        <v>3.5</v>
      </c>
      <c r="C16" s="2">
        <v>2</v>
      </c>
      <c r="D16" s="3" t="s">
        <v>245</v>
      </c>
      <c r="E16" s="3" t="s">
        <v>246</v>
      </c>
      <c r="F16" s="11"/>
      <c r="G16" s="3" t="s">
        <v>248</v>
      </c>
      <c r="H16" s="17">
        <v>33362</v>
      </c>
      <c r="I16" s="72">
        <v>72</v>
      </c>
      <c r="J16" s="17">
        <v>33368</v>
      </c>
      <c r="K16" s="80"/>
    </row>
    <row r="17" spans="2:14" x14ac:dyDescent="0.2">
      <c r="B17" s="2" t="s">
        <v>249</v>
      </c>
      <c r="C17" s="2">
        <v>1</v>
      </c>
      <c r="D17" t="s">
        <v>250</v>
      </c>
      <c r="E17" s="3" t="s">
        <v>251</v>
      </c>
      <c r="F17" s="11"/>
      <c r="G17" s="3" t="s">
        <v>252</v>
      </c>
      <c r="H17" s="41">
        <v>34065</v>
      </c>
      <c r="I17" s="72">
        <v>77</v>
      </c>
      <c r="J17" s="13">
        <v>34066</v>
      </c>
      <c r="M17" s="29" t="s">
        <v>253</v>
      </c>
    </row>
    <row r="18" spans="2:14" x14ac:dyDescent="0.2">
      <c r="B18" s="2" t="s">
        <v>249</v>
      </c>
      <c r="C18" s="2">
        <v>1</v>
      </c>
      <c r="D18" t="s">
        <v>250</v>
      </c>
      <c r="E18" s="3" t="s">
        <v>251</v>
      </c>
      <c r="F18" s="11"/>
      <c r="G18" s="3" t="s">
        <v>251</v>
      </c>
      <c r="H18" s="17">
        <v>34637</v>
      </c>
      <c r="I18" s="72">
        <f>1994-1912</f>
        <v>82</v>
      </c>
      <c r="J18" s="17" t="s">
        <v>254</v>
      </c>
      <c r="K18" s="80"/>
      <c r="M18" s="29" t="s">
        <v>255</v>
      </c>
    </row>
    <row r="19" spans="2:14" x14ac:dyDescent="0.2">
      <c r="B19" s="2" t="s">
        <v>256</v>
      </c>
      <c r="C19" s="2">
        <v>1</v>
      </c>
      <c r="D19" s="3" t="s">
        <v>257</v>
      </c>
      <c r="E19" s="3" t="s">
        <v>258</v>
      </c>
      <c r="F19" s="11"/>
      <c r="G19" s="3" t="s">
        <v>259</v>
      </c>
      <c r="H19" s="28">
        <v>37978</v>
      </c>
      <c r="I19" s="72">
        <v>66</v>
      </c>
      <c r="J19" s="17">
        <v>37982</v>
      </c>
      <c r="K19" s="80">
        <v>140</v>
      </c>
      <c r="L19" s="11" t="s">
        <v>236</v>
      </c>
      <c r="M19" s="8"/>
      <c r="N19" t="s">
        <v>260</v>
      </c>
    </row>
    <row r="20" spans="2:14" x14ac:dyDescent="0.2">
      <c r="B20" s="2" t="s">
        <v>256</v>
      </c>
      <c r="C20" s="2">
        <v>2</v>
      </c>
      <c r="D20" s="3" t="s">
        <v>257</v>
      </c>
      <c r="E20" s="3" t="s">
        <v>258</v>
      </c>
      <c r="F20" s="11"/>
      <c r="G20" s="3" t="s">
        <v>261</v>
      </c>
      <c r="H20" s="28">
        <v>43013</v>
      </c>
      <c r="I20" s="72">
        <v>63</v>
      </c>
      <c r="J20" s="17">
        <v>43018</v>
      </c>
      <c r="K20" s="80">
        <v>515</v>
      </c>
      <c r="L20" s="11"/>
      <c r="M20" s="8"/>
      <c r="N20" t="s">
        <v>262</v>
      </c>
    </row>
    <row r="21" spans="2:14" x14ac:dyDescent="0.2">
      <c r="B21" s="2" t="s">
        <v>256</v>
      </c>
      <c r="C21" s="2">
        <v>3</v>
      </c>
      <c r="D21" t="s">
        <v>257</v>
      </c>
      <c r="E21" s="3" t="s">
        <v>258</v>
      </c>
      <c r="F21" s="11"/>
      <c r="G21" s="3" t="s">
        <v>258</v>
      </c>
      <c r="H21" s="41">
        <v>30897</v>
      </c>
      <c r="I21" s="72">
        <v>53</v>
      </c>
      <c r="J21" s="16" t="s">
        <v>263</v>
      </c>
      <c r="K21" s="80"/>
      <c r="L21" s="11" t="s">
        <v>236</v>
      </c>
      <c r="M21" s="8"/>
      <c r="N21" t="s">
        <v>264</v>
      </c>
    </row>
    <row r="22" spans="2:14" x14ac:dyDescent="0.2">
      <c r="B22" s="2">
        <v>4</v>
      </c>
      <c r="C22" s="2">
        <v>1</v>
      </c>
      <c r="D22" t="s">
        <v>265</v>
      </c>
      <c r="E22" s="3" t="s">
        <v>266</v>
      </c>
      <c r="F22" s="11"/>
      <c r="G22" s="3" t="s">
        <v>267</v>
      </c>
      <c r="H22" s="22" t="s">
        <v>268</v>
      </c>
      <c r="J22" s="12" t="s">
        <v>269</v>
      </c>
      <c r="K22" s="53"/>
      <c r="M22" s="8"/>
    </row>
    <row r="23" spans="2:14" x14ac:dyDescent="0.2">
      <c r="B23" s="2">
        <v>4</v>
      </c>
      <c r="C23" s="2">
        <v>2</v>
      </c>
      <c r="D23" t="s">
        <v>265</v>
      </c>
      <c r="E23" s="3" t="s">
        <v>266</v>
      </c>
      <c r="F23" s="11"/>
      <c r="G23" s="3" t="s">
        <v>270</v>
      </c>
      <c r="H23" s="28">
        <v>36496</v>
      </c>
      <c r="I23" s="72">
        <v>74</v>
      </c>
      <c r="J23" s="14">
        <v>36501</v>
      </c>
      <c r="K23" s="53" t="s">
        <v>271</v>
      </c>
      <c r="M23" s="8"/>
    </row>
    <row r="24" spans="2:14" x14ac:dyDescent="0.2">
      <c r="B24" s="2">
        <v>4</v>
      </c>
      <c r="C24" s="2">
        <v>3</v>
      </c>
      <c r="D24" t="s">
        <v>265</v>
      </c>
      <c r="E24" s="3" t="s">
        <v>266</v>
      </c>
      <c r="F24" s="11"/>
      <c r="G24" s="3" t="s">
        <v>272</v>
      </c>
      <c r="H24" s="41">
        <v>36201</v>
      </c>
      <c r="I24" s="72">
        <v>42</v>
      </c>
      <c r="J24" s="14">
        <v>36204</v>
      </c>
      <c r="K24" s="53"/>
      <c r="M24" s="8"/>
      <c r="N24" t="s">
        <v>242</v>
      </c>
    </row>
    <row r="25" spans="2:14" x14ac:dyDescent="0.2">
      <c r="B25" s="2" t="s">
        <v>273</v>
      </c>
      <c r="C25" s="2">
        <v>1</v>
      </c>
      <c r="D25" t="s">
        <v>274</v>
      </c>
      <c r="E25" s="3" t="s">
        <v>275</v>
      </c>
      <c r="F25" s="11"/>
      <c r="G25" s="3" t="s">
        <v>276</v>
      </c>
      <c r="H25" s="41">
        <v>30729</v>
      </c>
      <c r="I25" s="72">
        <v>64</v>
      </c>
      <c r="J25" s="14">
        <v>30730</v>
      </c>
      <c r="K25" s="53"/>
      <c r="M25" s="10" t="s">
        <v>277</v>
      </c>
    </row>
    <row r="26" spans="2:14" x14ac:dyDescent="0.2">
      <c r="B26" s="2" t="s">
        <v>273</v>
      </c>
      <c r="C26" s="2">
        <v>2</v>
      </c>
      <c r="D26" t="s">
        <v>274</v>
      </c>
      <c r="E26" s="3" t="s">
        <v>275</v>
      </c>
      <c r="F26" s="11"/>
      <c r="G26" s="3" t="s">
        <v>278</v>
      </c>
      <c r="H26" s="28">
        <v>42482</v>
      </c>
      <c r="I26" s="72">
        <v>92</v>
      </c>
      <c r="J26" s="13">
        <v>42504</v>
      </c>
      <c r="M26" s="10" t="s">
        <v>244</v>
      </c>
    </row>
    <row r="27" spans="2:14" x14ac:dyDescent="0.2">
      <c r="B27" s="2" t="s">
        <v>279</v>
      </c>
      <c r="C27" s="2">
        <v>1</v>
      </c>
      <c r="D27" t="s">
        <v>280</v>
      </c>
      <c r="E27" t="s">
        <v>137</v>
      </c>
      <c r="G27" s="3" t="s">
        <v>281</v>
      </c>
      <c r="H27" s="41">
        <v>36144</v>
      </c>
      <c r="I27" s="72">
        <v>85</v>
      </c>
      <c r="J27" s="14">
        <v>36148</v>
      </c>
      <c r="K27" s="53"/>
      <c r="M27" s="122" t="s">
        <v>282</v>
      </c>
    </row>
    <row r="28" spans="2:14" x14ac:dyDescent="0.2">
      <c r="B28" s="2" t="s">
        <v>279</v>
      </c>
      <c r="C28" s="2">
        <v>1</v>
      </c>
      <c r="D28" t="s">
        <v>280</v>
      </c>
      <c r="E28" t="s">
        <v>137</v>
      </c>
      <c r="G28" s="3" t="s">
        <v>283</v>
      </c>
      <c r="H28" s="28">
        <v>38124</v>
      </c>
      <c r="I28" s="72">
        <v>63</v>
      </c>
      <c r="J28" s="14">
        <v>38127</v>
      </c>
      <c r="K28" s="53">
        <v>145</v>
      </c>
      <c r="M28" s="122"/>
    </row>
    <row r="29" spans="2:14" x14ac:dyDescent="0.2">
      <c r="B29" s="2" t="s">
        <v>279</v>
      </c>
      <c r="C29" s="2">
        <v>2</v>
      </c>
      <c r="D29" t="s">
        <v>280</v>
      </c>
      <c r="E29" t="s">
        <v>137</v>
      </c>
      <c r="G29" s="3" t="s">
        <v>284</v>
      </c>
      <c r="H29" s="41">
        <v>34906</v>
      </c>
      <c r="I29" s="72">
        <v>80</v>
      </c>
      <c r="J29" s="14">
        <v>34909</v>
      </c>
      <c r="K29" s="53"/>
      <c r="M29" s="122"/>
    </row>
    <row r="30" spans="2:14" x14ac:dyDescent="0.2">
      <c r="B30" s="2">
        <v>5</v>
      </c>
      <c r="C30" s="2">
        <v>1</v>
      </c>
      <c r="D30" t="s">
        <v>285</v>
      </c>
      <c r="E30" s="3" t="s">
        <v>286</v>
      </c>
      <c r="F30" s="11"/>
      <c r="G30" s="3" t="s">
        <v>287</v>
      </c>
      <c r="H30" s="22" t="s">
        <v>288</v>
      </c>
      <c r="I30" s="53" t="s">
        <v>289</v>
      </c>
      <c r="J30" s="12" t="s">
        <v>290</v>
      </c>
      <c r="K30" s="53"/>
      <c r="M30" s="122" t="s">
        <v>291</v>
      </c>
    </row>
    <row r="31" spans="2:14" x14ac:dyDescent="0.2">
      <c r="B31" s="2">
        <v>5</v>
      </c>
      <c r="C31" s="2">
        <v>2</v>
      </c>
      <c r="D31" t="s">
        <v>285</v>
      </c>
      <c r="E31" s="3" t="s">
        <v>286</v>
      </c>
      <c r="F31" s="11"/>
      <c r="G31" s="3" t="s">
        <v>292</v>
      </c>
      <c r="H31" s="22" t="s">
        <v>293</v>
      </c>
      <c r="I31" s="53" t="s">
        <v>294</v>
      </c>
      <c r="J31" s="12" t="s">
        <v>175</v>
      </c>
      <c r="K31" s="53"/>
      <c r="M31" s="122"/>
    </row>
    <row r="32" spans="2:14" x14ac:dyDescent="0.2">
      <c r="B32" s="2">
        <v>6</v>
      </c>
      <c r="C32" s="2">
        <v>1</v>
      </c>
      <c r="D32" s="3" t="s">
        <v>280</v>
      </c>
      <c r="E32" s="3" t="s">
        <v>295</v>
      </c>
      <c r="F32" s="11"/>
      <c r="G32" s="3" t="s">
        <v>296</v>
      </c>
      <c r="H32" s="22" t="s">
        <v>297</v>
      </c>
      <c r="I32" s="53" t="s">
        <v>298</v>
      </c>
      <c r="J32" s="12" t="s">
        <v>297</v>
      </c>
      <c r="K32" s="53"/>
      <c r="M32" s="121" t="s">
        <v>299</v>
      </c>
    </row>
    <row r="33" spans="2:14" x14ac:dyDescent="0.2">
      <c r="B33" s="2">
        <v>6</v>
      </c>
      <c r="C33" s="2">
        <v>2</v>
      </c>
      <c r="D33" s="3" t="s">
        <v>280</v>
      </c>
      <c r="E33" s="3" t="s">
        <v>295</v>
      </c>
      <c r="F33" s="11"/>
      <c r="G33" s="3" t="s">
        <v>300</v>
      </c>
      <c r="H33" s="41">
        <v>7290</v>
      </c>
      <c r="I33" s="72">
        <v>76</v>
      </c>
      <c r="J33" s="13">
        <v>7293</v>
      </c>
      <c r="M33" s="121"/>
    </row>
    <row r="34" spans="2:14" x14ac:dyDescent="0.2">
      <c r="B34" s="2">
        <v>6</v>
      </c>
      <c r="C34" s="2">
        <v>3</v>
      </c>
      <c r="D34" s="3" t="s">
        <v>280</v>
      </c>
      <c r="E34" s="3" t="s">
        <v>295</v>
      </c>
      <c r="F34" s="11"/>
      <c r="G34" s="3"/>
      <c r="J34" s="12"/>
      <c r="K34" s="53"/>
      <c r="M34" s="23"/>
    </row>
    <row r="35" spans="2:14" x14ac:dyDescent="0.2">
      <c r="B35" s="2">
        <v>6</v>
      </c>
      <c r="C35" s="2">
        <v>4</v>
      </c>
      <c r="D35" s="3" t="s">
        <v>280</v>
      </c>
      <c r="E35" s="3" t="s">
        <v>295</v>
      </c>
      <c r="F35" s="11"/>
      <c r="G35" s="3"/>
      <c r="J35" s="12"/>
      <c r="K35" s="53"/>
      <c r="M35" s="23"/>
    </row>
    <row r="36" spans="2:14" x14ac:dyDescent="0.2">
      <c r="B36" s="2">
        <v>6</v>
      </c>
      <c r="C36" s="2">
        <v>5</v>
      </c>
      <c r="D36" s="3" t="s">
        <v>280</v>
      </c>
      <c r="E36" s="3" t="s">
        <v>295</v>
      </c>
      <c r="F36" s="11"/>
      <c r="G36" s="3"/>
      <c r="J36" s="13"/>
      <c r="M36" s="23"/>
    </row>
    <row r="37" spans="2:14" x14ac:dyDescent="0.2">
      <c r="B37" s="2">
        <v>7</v>
      </c>
      <c r="C37" s="2">
        <v>1</v>
      </c>
      <c r="D37" t="s">
        <v>280</v>
      </c>
      <c r="E37" s="3" t="s">
        <v>301</v>
      </c>
      <c r="F37" s="11"/>
      <c r="G37" s="3" t="s">
        <v>104</v>
      </c>
      <c r="H37" s="12" t="s">
        <v>302</v>
      </c>
      <c r="J37" s="12" t="s">
        <v>302</v>
      </c>
      <c r="K37" s="53"/>
      <c r="L37" s="11" t="s">
        <v>236</v>
      </c>
      <c r="M37" s="121" t="s">
        <v>303</v>
      </c>
    </row>
    <row r="38" spans="2:14" x14ac:dyDescent="0.2">
      <c r="B38" s="2">
        <v>7</v>
      </c>
      <c r="C38" s="2">
        <v>2</v>
      </c>
      <c r="D38" t="s">
        <v>280</v>
      </c>
      <c r="E38" s="3" t="s">
        <v>301</v>
      </c>
      <c r="F38" s="11"/>
      <c r="G38" s="3" t="s">
        <v>166</v>
      </c>
      <c r="H38" s="12" t="s">
        <v>304</v>
      </c>
      <c r="J38" s="12" t="s">
        <v>304</v>
      </c>
      <c r="K38" s="53"/>
      <c r="M38" s="121"/>
    </row>
    <row r="39" spans="2:14" x14ac:dyDescent="0.2">
      <c r="B39" s="2">
        <v>7</v>
      </c>
      <c r="C39" s="2">
        <v>3</v>
      </c>
      <c r="D39" t="s">
        <v>280</v>
      </c>
      <c r="E39" s="3" t="s">
        <v>301</v>
      </c>
      <c r="F39" s="11"/>
      <c r="G39" s="3" t="s">
        <v>305</v>
      </c>
      <c r="H39" s="28">
        <v>38201</v>
      </c>
      <c r="I39" s="72">
        <v>65</v>
      </c>
      <c r="J39" s="13">
        <v>38939</v>
      </c>
      <c r="K39" s="72">
        <v>348</v>
      </c>
      <c r="M39" t="s">
        <v>244</v>
      </c>
      <c r="N39" s="122" t="s">
        <v>306</v>
      </c>
    </row>
    <row r="40" spans="2:14" x14ac:dyDescent="0.2">
      <c r="B40" s="2">
        <v>7</v>
      </c>
      <c r="C40" s="2">
        <v>3</v>
      </c>
      <c r="D40" t="s">
        <v>280</v>
      </c>
      <c r="E40" s="3" t="s">
        <v>301</v>
      </c>
      <c r="F40" s="11"/>
      <c r="G40" s="3" t="s">
        <v>307</v>
      </c>
      <c r="H40" s="28">
        <v>38933</v>
      </c>
      <c r="I40" s="72">
        <v>73</v>
      </c>
      <c r="J40" s="13">
        <v>38939</v>
      </c>
      <c r="K40" s="72">
        <v>348</v>
      </c>
      <c r="M40" t="s">
        <v>308</v>
      </c>
      <c r="N40" s="122"/>
    </row>
    <row r="41" spans="2:14" x14ac:dyDescent="0.2">
      <c r="B41" s="2">
        <v>7</v>
      </c>
      <c r="C41" s="2">
        <v>4</v>
      </c>
      <c r="D41" t="s">
        <v>280</v>
      </c>
      <c r="E41" s="3" t="s">
        <v>301</v>
      </c>
      <c r="F41" s="11"/>
      <c r="G41" s="3" t="s">
        <v>137</v>
      </c>
      <c r="H41" s="12" t="s">
        <v>309</v>
      </c>
      <c r="J41" s="12" t="s">
        <v>309</v>
      </c>
      <c r="K41" s="53"/>
      <c r="L41" s="11" t="s">
        <v>236</v>
      </c>
      <c r="M41" t="s">
        <v>310</v>
      </c>
    </row>
    <row r="42" spans="2:14" x14ac:dyDescent="0.2">
      <c r="B42" s="2">
        <v>7</v>
      </c>
      <c r="C42" s="2">
        <v>5</v>
      </c>
      <c r="D42" t="s">
        <v>280</v>
      </c>
      <c r="E42" s="3" t="s">
        <v>301</v>
      </c>
      <c r="F42" s="11"/>
      <c r="G42" s="3" t="s">
        <v>20</v>
      </c>
      <c r="H42" s="12" t="s">
        <v>311</v>
      </c>
      <c r="J42" s="12" t="s">
        <v>311</v>
      </c>
      <c r="K42" s="53"/>
      <c r="M42" t="s">
        <v>312</v>
      </c>
    </row>
    <row r="43" spans="2:14" x14ac:dyDescent="0.2">
      <c r="B43" s="2">
        <v>7</v>
      </c>
      <c r="C43" s="2">
        <v>6</v>
      </c>
      <c r="D43" t="s">
        <v>280</v>
      </c>
      <c r="E43" s="3" t="s">
        <v>301</v>
      </c>
      <c r="F43" s="11"/>
      <c r="G43" s="3" t="s">
        <v>313</v>
      </c>
      <c r="H43" s="12" t="s">
        <v>314</v>
      </c>
      <c r="J43" s="12" t="s">
        <v>314</v>
      </c>
      <c r="K43" s="53"/>
    </row>
    <row r="44" spans="2:14" x14ac:dyDescent="0.2">
      <c r="B44" s="2">
        <v>8</v>
      </c>
      <c r="C44" s="2">
        <v>1</v>
      </c>
      <c r="D44" t="s">
        <v>315</v>
      </c>
      <c r="E44" t="s">
        <v>316</v>
      </c>
      <c r="G44" s="3" t="s">
        <v>317</v>
      </c>
      <c r="H44" s="12" t="s">
        <v>318</v>
      </c>
      <c r="J44" s="12" t="s">
        <v>318</v>
      </c>
      <c r="K44" s="53"/>
      <c r="M44" s="122" t="s">
        <v>319</v>
      </c>
    </row>
    <row r="45" spans="2:14" x14ac:dyDescent="0.2">
      <c r="B45" s="2">
        <v>8</v>
      </c>
      <c r="C45" s="2">
        <v>2</v>
      </c>
      <c r="D45" t="s">
        <v>315</v>
      </c>
      <c r="E45" t="s">
        <v>316</v>
      </c>
      <c r="G45" s="3" t="s">
        <v>320</v>
      </c>
      <c r="H45" s="12" t="s">
        <v>321</v>
      </c>
      <c r="J45" s="12" t="s">
        <v>321</v>
      </c>
      <c r="K45" s="53"/>
      <c r="M45" s="122"/>
    </row>
    <row r="46" spans="2:14" x14ac:dyDescent="0.2">
      <c r="B46" s="2">
        <v>8</v>
      </c>
      <c r="C46" s="2">
        <v>2</v>
      </c>
      <c r="D46" t="s">
        <v>315</v>
      </c>
      <c r="E46" t="s">
        <v>316</v>
      </c>
      <c r="G46" s="3"/>
      <c r="H46" s="12"/>
      <c r="J46" s="12"/>
      <c r="K46" s="53"/>
      <c r="M46" s="122"/>
    </row>
    <row r="47" spans="2:14" x14ac:dyDescent="0.2">
      <c r="B47" s="2" t="s">
        <v>322</v>
      </c>
      <c r="C47" s="2">
        <v>1</v>
      </c>
      <c r="D47" t="s">
        <v>149</v>
      </c>
      <c r="E47" s="3" t="s">
        <v>323</v>
      </c>
      <c r="F47" s="11"/>
      <c r="G47" s="3" t="s">
        <v>324</v>
      </c>
      <c r="H47" s="28">
        <v>36174</v>
      </c>
      <c r="I47" s="72">
        <v>83</v>
      </c>
      <c r="J47" s="14">
        <v>36180</v>
      </c>
      <c r="K47" s="53">
        <v>822</v>
      </c>
    </row>
    <row r="48" spans="2:14" x14ac:dyDescent="0.2">
      <c r="B48" s="2" t="s">
        <v>322</v>
      </c>
      <c r="C48" s="2">
        <v>2</v>
      </c>
      <c r="D48" t="s">
        <v>149</v>
      </c>
      <c r="E48" s="3" t="s">
        <v>323</v>
      </c>
      <c r="F48" s="11"/>
      <c r="G48" s="3" t="s">
        <v>325</v>
      </c>
      <c r="H48" s="12" t="s">
        <v>268</v>
      </c>
      <c r="I48" s="53" t="s">
        <v>326</v>
      </c>
      <c r="J48" s="12" t="s">
        <v>268</v>
      </c>
      <c r="K48" s="53"/>
    </row>
    <row r="49" spans="2:14" x14ac:dyDescent="0.2">
      <c r="B49" s="2">
        <v>9</v>
      </c>
      <c r="C49" s="2">
        <v>1</v>
      </c>
      <c r="D49" t="s">
        <v>327</v>
      </c>
      <c r="E49" s="3" t="s">
        <v>328</v>
      </c>
      <c r="F49" s="11"/>
      <c r="G49" s="3" t="s">
        <v>329</v>
      </c>
      <c r="H49" s="12" t="s">
        <v>330</v>
      </c>
      <c r="I49" s="53" t="s">
        <v>331</v>
      </c>
      <c r="J49" s="12" t="s">
        <v>330</v>
      </c>
      <c r="K49" s="53"/>
      <c r="M49" s="121" t="s">
        <v>332</v>
      </c>
    </row>
    <row r="50" spans="2:14" x14ac:dyDescent="0.2">
      <c r="B50" s="2">
        <v>9</v>
      </c>
      <c r="C50" s="2">
        <v>2</v>
      </c>
      <c r="D50" t="s">
        <v>327</v>
      </c>
      <c r="E50" s="3" t="s">
        <v>328</v>
      </c>
      <c r="F50" s="11"/>
      <c r="G50" s="3" t="s">
        <v>325</v>
      </c>
      <c r="H50" s="12" t="s">
        <v>333</v>
      </c>
      <c r="I50" s="53" t="s">
        <v>334</v>
      </c>
      <c r="J50" s="12" t="s">
        <v>333</v>
      </c>
      <c r="K50" s="53"/>
      <c r="M50" s="121"/>
    </row>
    <row r="51" spans="2:14" x14ac:dyDescent="0.2">
      <c r="B51" s="2">
        <v>9</v>
      </c>
      <c r="C51" s="2">
        <v>3</v>
      </c>
      <c r="D51" t="s">
        <v>327</v>
      </c>
      <c r="E51" s="3" t="s">
        <v>328</v>
      </c>
      <c r="F51" s="11"/>
      <c r="G51" s="3"/>
      <c r="M51" s="121"/>
    </row>
    <row r="52" spans="2:14" x14ac:dyDescent="0.2">
      <c r="B52" s="2">
        <v>10</v>
      </c>
      <c r="C52" s="2">
        <v>1</v>
      </c>
      <c r="D52" t="s">
        <v>335</v>
      </c>
      <c r="E52" s="3" t="s">
        <v>336</v>
      </c>
      <c r="F52" s="11"/>
      <c r="G52" s="3" t="s">
        <v>337</v>
      </c>
      <c r="H52" s="16" t="s">
        <v>338</v>
      </c>
      <c r="I52" s="72">
        <v>40</v>
      </c>
      <c r="J52" s="12" t="s">
        <v>339</v>
      </c>
      <c r="K52" s="53"/>
      <c r="M52" s="122" t="s">
        <v>340</v>
      </c>
    </row>
    <row r="53" spans="2:14" x14ac:dyDescent="0.2">
      <c r="B53" s="2">
        <v>10</v>
      </c>
      <c r="C53" s="2">
        <v>2</v>
      </c>
      <c r="D53" t="s">
        <v>335</v>
      </c>
      <c r="E53" s="3" t="s">
        <v>336</v>
      </c>
      <c r="F53" s="11"/>
      <c r="G53" s="3" t="s">
        <v>341</v>
      </c>
      <c r="H53" s="16" t="s">
        <v>342</v>
      </c>
      <c r="I53" s="72">
        <v>64</v>
      </c>
      <c r="J53" s="12" t="s">
        <v>343</v>
      </c>
      <c r="K53" s="53"/>
      <c r="M53" s="122"/>
    </row>
    <row r="54" spans="2:14" x14ac:dyDescent="0.2">
      <c r="B54" s="2">
        <v>10</v>
      </c>
      <c r="C54" s="2">
        <v>3</v>
      </c>
      <c r="D54" t="s">
        <v>335</v>
      </c>
      <c r="E54" s="3" t="s">
        <v>336</v>
      </c>
      <c r="F54" s="11"/>
      <c r="G54" s="3" t="s">
        <v>344</v>
      </c>
      <c r="H54" s="16" t="s">
        <v>345</v>
      </c>
      <c r="I54" s="72">
        <v>45</v>
      </c>
      <c r="J54" s="16" t="s">
        <v>346</v>
      </c>
      <c r="K54" s="53"/>
      <c r="M54" s="122"/>
    </row>
    <row r="55" spans="2:14" x14ac:dyDescent="0.2">
      <c r="B55" s="2">
        <v>11</v>
      </c>
      <c r="C55" s="2">
        <v>1</v>
      </c>
      <c r="D55" t="s">
        <v>347</v>
      </c>
      <c r="E55" s="3" t="s">
        <v>348</v>
      </c>
      <c r="F55" s="11"/>
      <c r="G55" s="3" t="s">
        <v>349</v>
      </c>
      <c r="H55" s="28">
        <v>40587</v>
      </c>
      <c r="I55" s="72" t="s">
        <v>72</v>
      </c>
      <c r="J55" s="13">
        <v>40590</v>
      </c>
      <c r="K55" s="72">
        <v>336</v>
      </c>
      <c r="M55" s="121" t="s">
        <v>350</v>
      </c>
      <c r="N55" t="s">
        <v>351</v>
      </c>
    </row>
    <row r="56" spans="2:14" x14ac:dyDescent="0.2">
      <c r="B56" s="2">
        <v>11</v>
      </c>
      <c r="C56" s="2">
        <v>2</v>
      </c>
      <c r="D56" t="s">
        <v>347</v>
      </c>
      <c r="E56" s="3" t="s">
        <v>348</v>
      </c>
      <c r="F56" s="11"/>
      <c r="G56" s="3" t="s">
        <v>352</v>
      </c>
      <c r="H56" s="28">
        <v>39005</v>
      </c>
      <c r="I56" s="72" t="s">
        <v>353</v>
      </c>
      <c r="J56" s="14">
        <v>39010</v>
      </c>
      <c r="K56" s="53"/>
      <c r="M56" s="121"/>
      <c r="N56" t="s">
        <v>354</v>
      </c>
    </row>
    <row r="57" spans="2:14" x14ac:dyDescent="0.2">
      <c r="B57" s="2">
        <v>11</v>
      </c>
      <c r="C57" s="2">
        <v>3</v>
      </c>
      <c r="D57" t="s">
        <v>347</v>
      </c>
      <c r="E57" s="3" t="s">
        <v>348</v>
      </c>
      <c r="F57" s="11"/>
      <c r="G57" s="3" t="s">
        <v>355</v>
      </c>
      <c r="H57" s="12" t="s">
        <v>356</v>
      </c>
      <c r="I57" s="72" t="s">
        <v>72</v>
      </c>
      <c r="J57" s="12" t="s">
        <v>356</v>
      </c>
      <c r="K57" s="53"/>
      <c r="M57" s="121"/>
    </row>
    <row r="58" spans="2:14" x14ac:dyDescent="0.2">
      <c r="B58" s="2">
        <v>11</v>
      </c>
      <c r="C58" s="2">
        <v>4</v>
      </c>
      <c r="D58" t="s">
        <v>347</v>
      </c>
      <c r="E58" s="3" t="s">
        <v>348</v>
      </c>
      <c r="F58" s="11"/>
      <c r="G58" s="3" t="s">
        <v>357</v>
      </c>
      <c r="H58" s="12" t="s">
        <v>358</v>
      </c>
      <c r="J58" s="12" t="s">
        <v>358</v>
      </c>
      <c r="K58" s="53"/>
      <c r="M58" s="121"/>
    </row>
    <row r="59" spans="2:14" x14ac:dyDescent="0.2">
      <c r="B59" s="2">
        <v>11</v>
      </c>
      <c r="C59" s="2">
        <v>5</v>
      </c>
      <c r="D59" t="s">
        <v>347</v>
      </c>
      <c r="E59" s="3" t="s">
        <v>348</v>
      </c>
      <c r="F59" s="11"/>
      <c r="G59" s="3" t="s">
        <v>221</v>
      </c>
      <c r="H59" s="12" t="s">
        <v>302</v>
      </c>
      <c r="J59" s="12" t="s">
        <v>302</v>
      </c>
      <c r="K59" s="53"/>
      <c r="M59" s="121"/>
    </row>
    <row r="60" spans="2:14" x14ac:dyDescent="0.2">
      <c r="B60" s="2">
        <v>11</v>
      </c>
      <c r="C60" s="2">
        <v>6</v>
      </c>
      <c r="D60" t="s">
        <v>347</v>
      </c>
      <c r="E60" s="3" t="s">
        <v>348</v>
      </c>
      <c r="F60" s="11"/>
      <c r="G60" s="3" t="s">
        <v>359</v>
      </c>
      <c r="H60" s="12" t="s">
        <v>360</v>
      </c>
      <c r="I60" s="72" t="s">
        <v>361</v>
      </c>
      <c r="J60" s="12" t="s">
        <v>360</v>
      </c>
      <c r="K60" s="53"/>
      <c r="M60" s="121"/>
    </row>
    <row r="61" spans="2:14" x14ac:dyDescent="0.2">
      <c r="B61" s="2">
        <v>11</v>
      </c>
      <c r="C61" s="2">
        <v>7</v>
      </c>
      <c r="D61" t="s">
        <v>347</v>
      </c>
      <c r="E61" s="3" t="s">
        <v>348</v>
      </c>
      <c r="F61" s="11"/>
      <c r="G61" s="3" t="s">
        <v>166</v>
      </c>
      <c r="H61" s="12" t="s">
        <v>362</v>
      </c>
      <c r="J61" s="12" t="s">
        <v>362</v>
      </c>
      <c r="K61" s="53"/>
      <c r="M61" s="121"/>
    </row>
    <row r="62" spans="2:14" x14ac:dyDescent="0.2">
      <c r="B62" s="2">
        <v>12</v>
      </c>
      <c r="C62" s="2">
        <v>1</v>
      </c>
      <c r="D62" t="s">
        <v>363</v>
      </c>
      <c r="E62" t="s">
        <v>364</v>
      </c>
      <c r="G62" s="3" t="s">
        <v>337</v>
      </c>
      <c r="H62" s="12" t="s">
        <v>365</v>
      </c>
      <c r="J62" s="12" t="s">
        <v>365</v>
      </c>
      <c r="K62" s="53"/>
      <c r="M62" t="s">
        <v>366</v>
      </c>
    </row>
    <row r="63" spans="2:14" x14ac:dyDescent="0.2">
      <c r="B63" s="2">
        <v>13</v>
      </c>
      <c r="H63" s="2"/>
      <c r="M63" s="3" t="s">
        <v>367</v>
      </c>
    </row>
    <row r="64" spans="2:14" x14ac:dyDescent="0.2">
      <c r="B64" s="2">
        <v>14</v>
      </c>
      <c r="C64" s="2">
        <v>1</v>
      </c>
      <c r="D64" t="s">
        <v>368</v>
      </c>
      <c r="E64" s="3" t="s">
        <v>369</v>
      </c>
      <c r="F64" s="11"/>
      <c r="G64" t="s">
        <v>370</v>
      </c>
      <c r="H64" s="12" t="s">
        <v>371</v>
      </c>
      <c r="I64" s="72" t="s">
        <v>75</v>
      </c>
      <c r="J64" s="12" t="s">
        <v>371</v>
      </c>
      <c r="K64" s="53"/>
    </row>
    <row r="65" spans="2:14" x14ac:dyDescent="0.2">
      <c r="B65" s="2">
        <v>14</v>
      </c>
      <c r="C65" s="2">
        <v>1</v>
      </c>
      <c r="D65" t="s">
        <v>368</v>
      </c>
      <c r="E65" s="3" t="s">
        <v>369</v>
      </c>
      <c r="F65" s="11"/>
      <c r="G65" t="s">
        <v>372</v>
      </c>
      <c r="H65" s="12" t="s">
        <v>373</v>
      </c>
      <c r="I65" s="72" t="s">
        <v>75</v>
      </c>
      <c r="J65" s="12" t="s">
        <v>373</v>
      </c>
      <c r="K65" s="53"/>
    </row>
    <row r="66" spans="2:14" x14ac:dyDescent="0.2">
      <c r="B66" s="2">
        <v>15</v>
      </c>
      <c r="C66" s="2">
        <v>1</v>
      </c>
      <c r="D66" t="s">
        <v>374</v>
      </c>
      <c r="E66" s="3" t="s">
        <v>375</v>
      </c>
      <c r="F66" s="11"/>
      <c r="G66" t="s">
        <v>376</v>
      </c>
      <c r="H66" s="12" t="s">
        <v>377</v>
      </c>
      <c r="J66" s="12" t="s">
        <v>377</v>
      </c>
      <c r="K66" s="53"/>
      <c r="M66" s="123" t="s">
        <v>378</v>
      </c>
    </row>
    <row r="67" spans="2:14" x14ac:dyDescent="0.2">
      <c r="B67" s="2">
        <v>15</v>
      </c>
      <c r="C67" s="2">
        <v>2</v>
      </c>
      <c r="D67" t="s">
        <v>374</v>
      </c>
      <c r="E67" s="3" t="s">
        <v>375</v>
      </c>
      <c r="F67" s="11"/>
      <c r="G67" t="s">
        <v>144</v>
      </c>
      <c r="H67" s="12" t="s">
        <v>379</v>
      </c>
      <c r="J67" s="12" t="s">
        <v>379</v>
      </c>
      <c r="K67" s="53"/>
      <c r="M67" s="123"/>
    </row>
    <row r="68" spans="2:14" x14ac:dyDescent="0.2">
      <c r="B68" s="2">
        <v>15</v>
      </c>
      <c r="C68" s="2">
        <v>3</v>
      </c>
      <c r="D68" t="s">
        <v>374</v>
      </c>
      <c r="E68" s="3" t="s">
        <v>375</v>
      </c>
      <c r="F68" s="11"/>
      <c r="G68" t="s">
        <v>380</v>
      </c>
      <c r="H68" s="14">
        <v>36205</v>
      </c>
      <c r="I68" s="72">
        <v>84</v>
      </c>
      <c r="J68" s="14">
        <v>36209</v>
      </c>
      <c r="K68" s="53"/>
      <c r="M68" s="123"/>
    </row>
    <row r="69" spans="2:14" x14ac:dyDescent="0.2">
      <c r="B69" s="2">
        <v>15</v>
      </c>
      <c r="C69" s="2">
        <v>4</v>
      </c>
      <c r="D69" t="s">
        <v>374</v>
      </c>
      <c r="E69" s="3" t="s">
        <v>375</v>
      </c>
      <c r="F69" s="11"/>
      <c r="G69" t="s">
        <v>381</v>
      </c>
      <c r="H69" s="12" t="s">
        <v>382</v>
      </c>
      <c r="J69" s="12" t="s">
        <v>382</v>
      </c>
      <c r="K69" s="53"/>
      <c r="M69" s="123"/>
    </row>
    <row r="70" spans="2:14" x14ac:dyDescent="0.2">
      <c r="B70" s="2">
        <v>15</v>
      </c>
      <c r="C70" s="2">
        <v>4</v>
      </c>
      <c r="D70" s="3" t="s">
        <v>374</v>
      </c>
      <c r="E70" s="3" t="s">
        <v>375</v>
      </c>
      <c r="F70" s="11"/>
      <c r="G70" s="3" t="s">
        <v>383</v>
      </c>
      <c r="H70" s="28">
        <v>40603</v>
      </c>
      <c r="I70" s="72">
        <v>86</v>
      </c>
      <c r="J70" s="14">
        <v>40684</v>
      </c>
      <c r="K70" s="53">
        <v>341</v>
      </c>
      <c r="M70" s="123"/>
    </row>
    <row r="71" spans="2:14" x14ac:dyDescent="0.2">
      <c r="B71" s="2">
        <v>16</v>
      </c>
      <c r="C71" s="2">
        <v>1</v>
      </c>
      <c r="D71" t="s">
        <v>374</v>
      </c>
      <c r="E71" t="s">
        <v>82</v>
      </c>
      <c r="F71" s="2">
        <v>243</v>
      </c>
      <c r="M71" s="121" t="s">
        <v>384</v>
      </c>
    </row>
    <row r="72" spans="2:14" x14ac:dyDescent="0.2">
      <c r="B72" s="2">
        <v>16</v>
      </c>
      <c r="C72" s="2">
        <v>2</v>
      </c>
      <c r="D72" t="s">
        <v>385</v>
      </c>
      <c r="E72" t="s">
        <v>386</v>
      </c>
      <c r="F72" s="2">
        <v>287</v>
      </c>
      <c r="G72" t="s">
        <v>387</v>
      </c>
      <c r="H72" s="28">
        <v>44827</v>
      </c>
      <c r="I72" s="72">
        <v>95</v>
      </c>
      <c r="J72" s="13">
        <v>44834</v>
      </c>
      <c r="K72" s="72">
        <v>696</v>
      </c>
      <c r="M72" s="121"/>
      <c r="N72" s="122" t="s">
        <v>388</v>
      </c>
    </row>
    <row r="73" spans="2:14" x14ac:dyDescent="0.2">
      <c r="B73" s="2">
        <v>16</v>
      </c>
      <c r="C73" s="2">
        <v>3</v>
      </c>
      <c r="D73" t="s">
        <v>385</v>
      </c>
      <c r="E73" t="s">
        <v>386</v>
      </c>
      <c r="F73" s="2">
        <v>287</v>
      </c>
      <c r="G73" t="s">
        <v>389</v>
      </c>
      <c r="H73" s="28">
        <v>44036</v>
      </c>
      <c r="I73" s="72">
        <v>98</v>
      </c>
      <c r="J73" s="13">
        <v>44043</v>
      </c>
      <c r="K73" s="72">
        <v>623</v>
      </c>
      <c r="L73" s="2" t="s">
        <v>236</v>
      </c>
      <c r="M73" s="121"/>
      <c r="N73" s="122"/>
    </row>
    <row r="74" spans="2:14" x14ac:dyDescent="0.2">
      <c r="B74" s="2" t="s">
        <v>390</v>
      </c>
      <c r="C74" s="2">
        <v>1</v>
      </c>
      <c r="M74" s="121" t="s">
        <v>391</v>
      </c>
    </row>
    <row r="75" spans="2:14" x14ac:dyDescent="0.2">
      <c r="B75" s="2" t="s">
        <v>390</v>
      </c>
      <c r="C75" s="2">
        <v>2</v>
      </c>
      <c r="M75" s="121"/>
      <c r="N75" s="8"/>
    </row>
    <row r="76" spans="2:14" x14ac:dyDescent="0.2">
      <c r="B76" s="2">
        <v>17</v>
      </c>
      <c r="C76" s="2">
        <v>1</v>
      </c>
      <c r="D76" t="s">
        <v>114</v>
      </c>
      <c r="E76" s="3" t="s">
        <v>392</v>
      </c>
      <c r="F76" s="11"/>
      <c r="G76" t="s">
        <v>393</v>
      </c>
      <c r="J76" s="14">
        <v>16700</v>
      </c>
      <c r="K76" s="53"/>
      <c r="M76" s="122" t="s">
        <v>394</v>
      </c>
    </row>
    <row r="77" spans="2:14" x14ac:dyDescent="0.2">
      <c r="B77" s="2">
        <v>17</v>
      </c>
      <c r="C77" s="2">
        <v>2</v>
      </c>
      <c r="D77" t="s">
        <v>114</v>
      </c>
      <c r="E77" s="3" t="s">
        <v>392</v>
      </c>
      <c r="F77" s="11"/>
      <c r="G77" t="s">
        <v>395</v>
      </c>
      <c r="H77" s="28">
        <v>19072</v>
      </c>
      <c r="I77" s="72">
        <v>75</v>
      </c>
      <c r="J77" s="13">
        <v>19075</v>
      </c>
      <c r="M77" s="122"/>
    </row>
    <row r="78" spans="2:14" x14ac:dyDescent="0.2">
      <c r="B78" s="2">
        <v>17</v>
      </c>
      <c r="C78" s="2">
        <v>3</v>
      </c>
      <c r="D78" t="s">
        <v>114</v>
      </c>
      <c r="E78" s="3" t="s">
        <v>392</v>
      </c>
      <c r="F78" s="11"/>
      <c r="H78" s="28"/>
      <c r="J78" s="13"/>
      <c r="M78" s="122"/>
    </row>
    <row r="79" spans="2:14" x14ac:dyDescent="0.2">
      <c r="B79" s="2">
        <v>18</v>
      </c>
      <c r="C79" s="2">
        <v>1</v>
      </c>
      <c r="D79" t="s">
        <v>396</v>
      </c>
      <c r="E79" s="3" t="s">
        <v>397</v>
      </c>
      <c r="F79" s="11"/>
      <c r="G79" t="s">
        <v>398</v>
      </c>
      <c r="H79" s="14">
        <v>17585</v>
      </c>
      <c r="I79" s="53" t="s">
        <v>399</v>
      </c>
      <c r="J79" s="14">
        <v>17586</v>
      </c>
      <c r="K79" s="53"/>
      <c r="M79" s="121" t="s">
        <v>400</v>
      </c>
    </row>
    <row r="80" spans="2:14" x14ac:dyDescent="0.2">
      <c r="B80" s="2">
        <v>18</v>
      </c>
      <c r="C80" s="2">
        <v>2</v>
      </c>
      <c r="D80" t="s">
        <v>396</v>
      </c>
      <c r="E80" s="3" t="s">
        <v>397</v>
      </c>
      <c r="F80" s="11"/>
      <c r="G80" t="s">
        <v>41</v>
      </c>
      <c r="H80" s="12" t="s">
        <v>228</v>
      </c>
      <c r="I80" s="53" t="s">
        <v>401</v>
      </c>
      <c r="J80" s="14">
        <v>14944</v>
      </c>
      <c r="K80" s="53"/>
      <c r="M80" s="121"/>
    </row>
    <row r="81" spans="2:13" x14ac:dyDescent="0.2">
      <c r="B81" s="2">
        <v>18</v>
      </c>
      <c r="C81" s="2">
        <v>3</v>
      </c>
      <c r="D81" t="s">
        <v>396</v>
      </c>
      <c r="E81" s="3" t="s">
        <v>397</v>
      </c>
      <c r="F81" s="11"/>
      <c r="G81" t="s">
        <v>402</v>
      </c>
      <c r="H81" s="14">
        <v>18337</v>
      </c>
      <c r="I81" s="53" t="s">
        <v>331</v>
      </c>
      <c r="J81" s="14">
        <v>18339</v>
      </c>
      <c r="K81" s="53"/>
      <c r="M81" s="121"/>
    </row>
    <row r="82" spans="2:13" x14ac:dyDescent="0.2">
      <c r="B82" s="2">
        <v>18</v>
      </c>
      <c r="C82" s="2">
        <v>4</v>
      </c>
      <c r="D82" t="s">
        <v>396</v>
      </c>
      <c r="E82" s="3" t="s">
        <v>397</v>
      </c>
      <c r="F82" s="11"/>
      <c r="G82" t="s">
        <v>403</v>
      </c>
      <c r="H82" s="12" t="s">
        <v>404</v>
      </c>
      <c r="I82" s="72">
        <v>83</v>
      </c>
      <c r="J82" s="12" t="s">
        <v>405</v>
      </c>
      <c r="K82" s="53"/>
      <c r="M82" s="121"/>
    </row>
    <row r="83" spans="2:13" ht="12.75" customHeight="1" x14ac:dyDescent="0.2">
      <c r="B83" s="88">
        <v>18.5</v>
      </c>
      <c r="C83" s="2">
        <v>1</v>
      </c>
      <c r="D83" t="s">
        <v>406</v>
      </c>
      <c r="E83" s="3" t="s">
        <v>115</v>
      </c>
      <c r="F83" s="11"/>
      <c r="G83" s="3" t="s">
        <v>115</v>
      </c>
      <c r="J83" s="17">
        <v>15887</v>
      </c>
      <c r="K83" s="80"/>
      <c r="M83" s="121" t="s">
        <v>407</v>
      </c>
    </row>
    <row r="84" spans="2:13" ht="12.75" customHeight="1" x14ac:dyDescent="0.2">
      <c r="B84" s="88">
        <v>18.5</v>
      </c>
      <c r="C84" s="2">
        <v>2</v>
      </c>
      <c r="D84" t="s">
        <v>406</v>
      </c>
      <c r="E84" s="3" t="s">
        <v>115</v>
      </c>
      <c r="F84" s="11"/>
      <c r="G84" s="3" t="s">
        <v>408</v>
      </c>
      <c r="J84" s="17">
        <v>17986</v>
      </c>
      <c r="K84" s="80"/>
      <c r="M84" s="121"/>
    </row>
    <row r="85" spans="2:13" s="23" customFormat="1" ht="25.5" x14ac:dyDescent="0.2">
      <c r="B85" s="21" t="s">
        <v>409</v>
      </c>
      <c r="C85" s="21">
        <v>1</v>
      </c>
      <c r="D85" s="23" t="s">
        <v>335</v>
      </c>
      <c r="E85" s="23" t="s">
        <v>410</v>
      </c>
      <c r="F85" s="21"/>
      <c r="G85" s="23" t="s">
        <v>410</v>
      </c>
      <c r="H85" s="21"/>
      <c r="I85" s="71"/>
      <c r="J85" s="22" t="s">
        <v>311</v>
      </c>
      <c r="K85" s="82"/>
      <c r="L85" s="21"/>
      <c r="M85" s="91" t="s">
        <v>411</v>
      </c>
    </row>
    <row r="86" spans="2:13" x14ac:dyDescent="0.2">
      <c r="B86" s="2">
        <v>19</v>
      </c>
      <c r="C86" s="2">
        <v>1</v>
      </c>
      <c r="D86" t="s">
        <v>56</v>
      </c>
      <c r="E86" s="3" t="s">
        <v>412</v>
      </c>
      <c r="F86" s="11"/>
      <c r="G86" s="3" t="s">
        <v>413</v>
      </c>
      <c r="H86" s="28">
        <v>30117</v>
      </c>
      <c r="I86" s="53" t="s">
        <v>414</v>
      </c>
      <c r="J86" s="16" t="s">
        <v>415</v>
      </c>
      <c r="K86" s="80"/>
      <c r="M86" s="122" t="s">
        <v>416</v>
      </c>
    </row>
    <row r="87" spans="2:13" x14ac:dyDescent="0.2">
      <c r="B87" s="2">
        <v>19</v>
      </c>
      <c r="C87" s="2">
        <v>2</v>
      </c>
      <c r="D87" t="s">
        <v>56</v>
      </c>
      <c r="E87" s="3" t="s">
        <v>412</v>
      </c>
      <c r="F87" s="11"/>
      <c r="G87" s="3" t="s">
        <v>417</v>
      </c>
      <c r="H87" s="28">
        <v>39676</v>
      </c>
      <c r="I87" s="72">
        <v>91</v>
      </c>
      <c r="J87" s="13">
        <v>39680</v>
      </c>
      <c r="M87" s="122"/>
    </row>
    <row r="88" spans="2:13" x14ac:dyDescent="0.2">
      <c r="B88" s="2" t="s">
        <v>418</v>
      </c>
      <c r="C88" s="2">
        <v>1</v>
      </c>
      <c r="D88" t="s">
        <v>419</v>
      </c>
      <c r="E88" s="3" t="s">
        <v>420</v>
      </c>
      <c r="F88" s="11"/>
      <c r="G88" s="3" t="s">
        <v>137</v>
      </c>
      <c r="H88" s="28">
        <v>30718</v>
      </c>
      <c r="I88" s="53" t="s">
        <v>289</v>
      </c>
      <c r="J88" s="17">
        <v>30719</v>
      </c>
      <c r="K88" s="80"/>
      <c r="L88" s="2" t="s">
        <v>236</v>
      </c>
      <c r="M88" s="121" t="s">
        <v>421</v>
      </c>
    </row>
    <row r="89" spans="2:13" x14ac:dyDescent="0.2">
      <c r="B89" s="2" t="s">
        <v>418</v>
      </c>
      <c r="C89" s="2">
        <v>2</v>
      </c>
      <c r="D89" t="s">
        <v>419</v>
      </c>
      <c r="E89" s="3" t="s">
        <v>420</v>
      </c>
      <c r="F89" s="11"/>
      <c r="G89" s="3" t="s">
        <v>422</v>
      </c>
      <c r="H89" s="28">
        <v>44002</v>
      </c>
      <c r="I89" s="72">
        <v>97</v>
      </c>
      <c r="J89" s="13">
        <v>44008</v>
      </c>
      <c r="K89" s="72">
        <v>615</v>
      </c>
      <c r="M89" s="121"/>
    </row>
    <row r="90" spans="2:13" x14ac:dyDescent="0.2">
      <c r="B90" s="2" t="s">
        <v>423</v>
      </c>
      <c r="C90" s="2">
        <v>1</v>
      </c>
      <c r="D90" s="3" t="s">
        <v>424</v>
      </c>
      <c r="E90" t="s">
        <v>425</v>
      </c>
      <c r="G90" s="3" t="s">
        <v>426</v>
      </c>
      <c r="H90" s="28">
        <v>40488</v>
      </c>
      <c r="I90" s="72">
        <v>95</v>
      </c>
      <c r="J90" s="13">
        <v>40493</v>
      </c>
      <c r="K90" s="72">
        <v>602</v>
      </c>
      <c r="M90" s="122" t="s">
        <v>427</v>
      </c>
    </row>
    <row r="91" spans="2:13" x14ac:dyDescent="0.2">
      <c r="B91" s="2" t="s">
        <v>423</v>
      </c>
      <c r="C91" s="2">
        <v>2</v>
      </c>
      <c r="D91" s="3" t="s">
        <v>424</v>
      </c>
      <c r="E91" t="s">
        <v>425</v>
      </c>
      <c r="G91" s="3" t="s">
        <v>428</v>
      </c>
      <c r="J91" s="16" t="s">
        <v>429</v>
      </c>
      <c r="K91" s="80"/>
      <c r="L91" s="2" t="s">
        <v>236</v>
      </c>
      <c r="M91" s="122"/>
    </row>
    <row r="92" spans="2:13" x14ac:dyDescent="0.2">
      <c r="B92" s="2">
        <v>20</v>
      </c>
      <c r="C92" s="2">
        <v>1</v>
      </c>
      <c r="D92" t="s">
        <v>430</v>
      </c>
      <c r="E92" s="3" t="s">
        <v>431</v>
      </c>
      <c r="F92" s="11"/>
      <c r="G92" s="3" t="s">
        <v>431</v>
      </c>
      <c r="J92" s="16" t="s">
        <v>432</v>
      </c>
      <c r="K92" s="80"/>
      <c r="L92" s="11" t="s">
        <v>236</v>
      </c>
      <c r="M92" s="8"/>
    </row>
    <row r="93" spans="2:13" x14ac:dyDescent="0.2">
      <c r="B93" s="2">
        <v>21</v>
      </c>
      <c r="C93" s="2">
        <v>1</v>
      </c>
      <c r="D93" t="s">
        <v>433</v>
      </c>
      <c r="E93" t="s">
        <v>41</v>
      </c>
      <c r="G93" s="3" t="s">
        <v>434</v>
      </c>
      <c r="J93" s="16" t="s">
        <v>435</v>
      </c>
      <c r="K93" s="80"/>
      <c r="M93" s="121" t="s">
        <v>436</v>
      </c>
    </row>
    <row r="94" spans="2:13" x14ac:dyDescent="0.2">
      <c r="B94" s="2">
        <v>21</v>
      </c>
      <c r="C94" s="2">
        <v>2</v>
      </c>
      <c r="D94" t="s">
        <v>433</v>
      </c>
      <c r="E94" t="s">
        <v>41</v>
      </c>
      <c r="G94" s="3" t="s">
        <v>41</v>
      </c>
      <c r="J94" s="16" t="s">
        <v>437</v>
      </c>
      <c r="K94" s="80"/>
      <c r="M94" s="121"/>
    </row>
    <row r="95" spans="2:13" x14ac:dyDescent="0.2">
      <c r="B95" s="2">
        <v>21</v>
      </c>
      <c r="C95" s="2">
        <v>3</v>
      </c>
      <c r="D95" t="s">
        <v>433</v>
      </c>
      <c r="E95" t="s">
        <v>41</v>
      </c>
      <c r="G95" s="3" t="s">
        <v>438</v>
      </c>
      <c r="J95" s="16" t="s">
        <v>439</v>
      </c>
      <c r="K95" s="80"/>
      <c r="M95" s="121"/>
    </row>
    <row r="96" spans="2:13" x14ac:dyDescent="0.2">
      <c r="B96" s="2">
        <v>21</v>
      </c>
      <c r="C96" s="2">
        <v>4</v>
      </c>
      <c r="D96" t="s">
        <v>433</v>
      </c>
      <c r="E96" t="s">
        <v>41</v>
      </c>
      <c r="G96" s="3" t="s">
        <v>440</v>
      </c>
      <c r="J96" s="16" t="s">
        <v>441</v>
      </c>
      <c r="K96" s="80"/>
      <c r="M96" s="121"/>
    </row>
    <row r="97" spans="2:14" x14ac:dyDescent="0.2">
      <c r="B97" s="2">
        <v>21</v>
      </c>
      <c r="C97" s="2">
        <v>5</v>
      </c>
      <c r="D97" t="s">
        <v>433</v>
      </c>
      <c r="E97" t="s">
        <v>41</v>
      </c>
      <c r="G97" s="3" t="s">
        <v>147</v>
      </c>
      <c r="M97" s="121"/>
    </row>
    <row r="98" spans="2:14" x14ac:dyDescent="0.2">
      <c r="B98" s="2">
        <v>22</v>
      </c>
      <c r="C98" s="2">
        <v>1</v>
      </c>
      <c r="D98" t="s">
        <v>396</v>
      </c>
      <c r="E98" s="3" t="s">
        <v>442</v>
      </c>
      <c r="F98" s="11"/>
      <c r="G98" s="3" t="s">
        <v>443</v>
      </c>
      <c r="J98" s="16" t="s">
        <v>444</v>
      </c>
      <c r="K98" s="80"/>
      <c r="M98" s="121" t="s">
        <v>445</v>
      </c>
    </row>
    <row r="99" spans="2:14" x14ac:dyDescent="0.2">
      <c r="B99" s="2">
        <v>22</v>
      </c>
      <c r="C99" s="2">
        <v>2</v>
      </c>
      <c r="D99" t="s">
        <v>396</v>
      </c>
      <c r="E99" s="3" t="s">
        <v>442</v>
      </c>
      <c r="F99" s="11"/>
      <c r="G99" s="3" t="s">
        <v>41</v>
      </c>
      <c r="J99" s="16" t="s">
        <v>446</v>
      </c>
      <c r="K99" s="80"/>
      <c r="M99" s="121"/>
    </row>
    <row r="100" spans="2:14" x14ac:dyDescent="0.2">
      <c r="B100" s="2">
        <v>22</v>
      </c>
      <c r="C100" s="2">
        <v>3</v>
      </c>
      <c r="D100" t="s">
        <v>396</v>
      </c>
      <c r="E100" s="3" t="s">
        <v>442</v>
      </c>
      <c r="F100" s="11"/>
      <c r="G100" s="3" t="s">
        <v>447</v>
      </c>
      <c r="J100" s="16" t="s">
        <v>448</v>
      </c>
      <c r="K100" s="80"/>
      <c r="M100" s="121"/>
    </row>
    <row r="101" spans="2:14" x14ac:dyDescent="0.2">
      <c r="B101" s="2">
        <v>22</v>
      </c>
      <c r="C101" s="2">
        <v>4</v>
      </c>
      <c r="D101" t="s">
        <v>396</v>
      </c>
      <c r="E101" s="3" t="s">
        <v>442</v>
      </c>
      <c r="F101" s="11"/>
      <c r="G101" s="3" t="s">
        <v>403</v>
      </c>
      <c r="J101" s="16" t="s">
        <v>405</v>
      </c>
      <c r="K101" s="80"/>
      <c r="M101" s="121"/>
    </row>
    <row r="102" spans="2:14" x14ac:dyDescent="0.2">
      <c r="B102" s="88">
        <v>22.5</v>
      </c>
      <c r="C102" s="2">
        <v>1</v>
      </c>
      <c r="D102" t="s">
        <v>88</v>
      </c>
      <c r="E102" s="3" t="s">
        <v>449</v>
      </c>
      <c r="F102" s="11"/>
      <c r="G102" s="3" t="s">
        <v>450</v>
      </c>
      <c r="J102" s="16" t="s">
        <v>451</v>
      </c>
      <c r="K102" s="80"/>
      <c r="M102" s="121" t="s">
        <v>452</v>
      </c>
    </row>
    <row r="103" spans="2:14" x14ac:dyDescent="0.2">
      <c r="B103" s="88">
        <v>22.5</v>
      </c>
      <c r="C103" s="2">
        <v>2</v>
      </c>
      <c r="D103" t="s">
        <v>88</v>
      </c>
      <c r="E103" s="3" t="s">
        <v>449</v>
      </c>
      <c r="F103" s="11"/>
      <c r="G103" s="3" t="s">
        <v>453</v>
      </c>
      <c r="H103" s="28">
        <v>23533</v>
      </c>
      <c r="I103" s="72">
        <v>74</v>
      </c>
      <c r="J103" s="17">
        <v>23537</v>
      </c>
      <c r="K103" s="80"/>
      <c r="M103" s="121"/>
    </row>
    <row r="104" spans="2:14" x14ac:dyDescent="0.2">
      <c r="B104" s="2">
        <v>23</v>
      </c>
      <c r="C104" s="2">
        <v>1</v>
      </c>
      <c r="D104" t="s">
        <v>454</v>
      </c>
      <c r="E104" s="3" t="s">
        <v>455</v>
      </c>
      <c r="F104" s="11"/>
      <c r="G104" s="3" t="s">
        <v>80</v>
      </c>
      <c r="H104" s="107" t="s">
        <v>456</v>
      </c>
      <c r="I104" s="72">
        <v>94</v>
      </c>
      <c r="J104" s="16" t="s">
        <v>456</v>
      </c>
      <c r="K104" s="80"/>
      <c r="N104" s="121" t="s">
        <v>457</v>
      </c>
    </row>
    <row r="105" spans="2:14" x14ac:dyDescent="0.2">
      <c r="B105" s="2">
        <v>23</v>
      </c>
      <c r="C105" s="2">
        <v>1</v>
      </c>
      <c r="D105" t="s">
        <v>454</v>
      </c>
      <c r="E105" s="3" t="s">
        <v>455</v>
      </c>
      <c r="F105" s="11"/>
      <c r="G105" s="3" t="s">
        <v>458</v>
      </c>
      <c r="H105" s="28">
        <v>44356</v>
      </c>
      <c r="I105" s="72">
        <v>95</v>
      </c>
      <c r="J105" s="17">
        <v>44366</v>
      </c>
      <c r="K105" s="80">
        <v>655</v>
      </c>
      <c r="M105" t="s">
        <v>244</v>
      </c>
      <c r="N105" s="121"/>
    </row>
    <row r="106" spans="2:14" x14ac:dyDescent="0.2">
      <c r="B106" s="2">
        <v>23</v>
      </c>
      <c r="C106" s="2">
        <v>1</v>
      </c>
      <c r="D106" t="s">
        <v>454</v>
      </c>
      <c r="E106" s="3" t="s">
        <v>455</v>
      </c>
      <c r="F106" s="11"/>
      <c r="G106" s="3" t="s">
        <v>459</v>
      </c>
      <c r="H106" s="28"/>
      <c r="J106" s="17"/>
      <c r="K106" s="80"/>
      <c r="M106" t="s">
        <v>460</v>
      </c>
      <c r="N106" s="121"/>
    </row>
    <row r="107" spans="2:14" x14ac:dyDescent="0.2">
      <c r="B107" s="2">
        <v>23</v>
      </c>
      <c r="C107" s="2">
        <v>2</v>
      </c>
      <c r="D107" t="s">
        <v>454</v>
      </c>
      <c r="E107" s="3" t="s">
        <v>455</v>
      </c>
      <c r="F107" s="11"/>
      <c r="G107" s="3" t="s">
        <v>461</v>
      </c>
      <c r="H107" s="28">
        <v>28471</v>
      </c>
      <c r="I107" s="72">
        <v>90</v>
      </c>
      <c r="J107" s="17">
        <v>28473</v>
      </c>
      <c r="K107" s="80"/>
      <c r="N107" s="121"/>
    </row>
    <row r="108" spans="2:14" x14ac:dyDescent="0.2">
      <c r="B108" s="2">
        <v>23</v>
      </c>
      <c r="C108" s="2">
        <v>2</v>
      </c>
      <c r="D108" t="s">
        <v>454</v>
      </c>
      <c r="E108" s="3" t="s">
        <v>455</v>
      </c>
      <c r="F108" s="11"/>
      <c r="G108" s="3" t="s">
        <v>462</v>
      </c>
      <c r="H108" s="28">
        <v>44182</v>
      </c>
      <c r="I108" s="72">
        <v>96</v>
      </c>
      <c r="J108" s="17">
        <v>44366</v>
      </c>
      <c r="K108" s="80">
        <v>654</v>
      </c>
      <c r="M108" t="s">
        <v>244</v>
      </c>
      <c r="N108" s="121"/>
    </row>
    <row r="109" spans="2:14" x14ac:dyDescent="0.2">
      <c r="B109" s="2">
        <v>23</v>
      </c>
      <c r="C109" s="2">
        <v>3</v>
      </c>
      <c r="D109" t="s">
        <v>454</v>
      </c>
      <c r="E109" s="3" t="s">
        <v>455</v>
      </c>
      <c r="F109" s="11"/>
      <c r="G109" s="3" t="s">
        <v>337</v>
      </c>
      <c r="H109" s="28">
        <v>40195</v>
      </c>
      <c r="I109" s="72">
        <v>87</v>
      </c>
      <c r="J109" s="13">
        <v>40197</v>
      </c>
      <c r="K109" s="72">
        <v>300</v>
      </c>
    </row>
    <row r="110" spans="2:14" x14ac:dyDescent="0.2">
      <c r="B110" s="2">
        <v>23</v>
      </c>
      <c r="C110" s="2">
        <v>4</v>
      </c>
      <c r="D110" t="s">
        <v>454</v>
      </c>
      <c r="E110" s="3" t="s">
        <v>455</v>
      </c>
      <c r="F110" s="11"/>
      <c r="G110" s="3" t="s">
        <v>463</v>
      </c>
      <c r="H110" s="28">
        <v>30008</v>
      </c>
      <c r="I110" s="72">
        <v>49</v>
      </c>
      <c r="J110" s="16" t="s">
        <v>464</v>
      </c>
      <c r="K110" s="80"/>
    </row>
    <row r="111" spans="2:14" x14ac:dyDescent="0.2">
      <c r="B111" s="2">
        <v>24</v>
      </c>
      <c r="C111" s="2">
        <v>1</v>
      </c>
      <c r="D111" t="s">
        <v>347</v>
      </c>
      <c r="E111" t="s">
        <v>221</v>
      </c>
      <c r="M111" s="123" t="s">
        <v>465</v>
      </c>
    </row>
    <row r="112" spans="2:14" x14ac:dyDescent="0.2">
      <c r="B112" s="2">
        <v>24</v>
      </c>
      <c r="C112" s="2">
        <v>2</v>
      </c>
      <c r="D112" t="s">
        <v>347</v>
      </c>
      <c r="E112" t="s">
        <v>221</v>
      </c>
      <c r="M112" s="123"/>
    </row>
    <row r="113" spans="2:13" x14ac:dyDescent="0.2">
      <c r="B113" s="2">
        <v>24</v>
      </c>
      <c r="C113" s="2">
        <v>3</v>
      </c>
      <c r="D113" t="s">
        <v>347</v>
      </c>
      <c r="E113" t="s">
        <v>221</v>
      </c>
      <c r="M113" s="123"/>
    </row>
    <row r="114" spans="2:13" x14ac:dyDescent="0.2">
      <c r="B114" s="2">
        <v>24</v>
      </c>
      <c r="C114" s="2">
        <v>4</v>
      </c>
      <c r="D114" t="s">
        <v>347</v>
      </c>
      <c r="E114" t="s">
        <v>221</v>
      </c>
      <c r="M114" s="123"/>
    </row>
    <row r="115" spans="2:13" x14ac:dyDescent="0.2">
      <c r="B115" s="2">
        <v>25</v>
      </c>
      <c r="C115" s="2">
        <v>1</v>
      </c>
      <c r="D115" t="s">
        <v>466</v>
      </c>
      <c r="E115" s="3" t="s">
        <v>467</v>
      </c>
      <c r="F115" s="11"/>
      <c r="G115" s="3" t="s">
        <v>47</v>
      </c>
      <c r="J115" s="16" t="s">
        <v>379</v>
      </c>
      <c r="K115" s="80"/>
      <c r="M115" s="121" t="s">
        <v>468</v>
      </c>
    </row>
    <row r="116" spans="2:13" x14ac:dyDescent="0.2">
      <c r="B116" s="2">
        <v>25</v>
      </c>
      <c r="C116" s="2">
        <v>2</v>
      </c>
      <c r="D116" t="s">
        <v>466</v>
      </c>
      <c r="E116" s="3" t="s">
        <v>467</v>
      </c>
      <c r="F116" s="11"/>
      <c r="G116" s="3" t="s">
        <v>469</v>
      </c>
      <c r="J116" s="16" t="s">
        <v>470</v>
      </c>
      <c r="K116" s="80"/>
      <c r="M116" s="121"/>
    </row>
    <row r="117" spans="2:13" x14ac:dyDescent="0.2">
      <c r="B117" s="2">
        <v>25</v>
      </c>
      <c r="C117" s="2">
        <v>3</v>
      </c>
      <c r="D117" t="s">
        <v>466</v>
      </c>
      <c r="E117" s="3" t="s">
        <v>467</v>
      </c>
      <c r="F117" s="11"/>
      <c r="M117" s="121"/>
    </row>
    <row r="118" spans="2:13" x14ac:dyDescent="0.2">
      <c r="B118" s="2">
        <v>25</v>
      </c>
      <c r="C118" s="2">
        <v>4</v>
      </c>
      <c r="D118" t="s">
        <v>466</v>
      </c>
      <c r="E118" s="3" t="s">
        <v>467</v>
      </c>
      <c r="F118" s="11"/>
      <c r="G118" s="3" t="s">
        <v>471</v>
      </c>
      <c r="H118" s="28">
        <v>28078</v>
      </c>
      <c r="I118" s="72">
        <v>84</v>
      </c>
      <c r="J118" s="17">
        <v>28079</v>
      </c>
      <c r="K118" s="80"/>
      <c r="M118" s="121"/>
    </row>
    <row r="119" spans="2:13" x14ac:dyDescent="0.2">
      <c r="B119" s="2">
        <v>25</v>
      </c>
      <c r="C119" s="2">
        <v>5</v>
      </c>
      <c r="D119" t="s">
        <v>466</v>
      </c>
      <c r="E119" s="3" t="s">
        <v>467</v>
      </c>
      <c r="F119" s="11"/>
      <c r="G119" s="3" t="s">
        <v>472</v>
      </c>
      <c r="H119" s="28">
        <v>34251</v>
      </c>
      <c r="I119" s="72">
        <v>83</v>
      </c>
      <c r="J119" s="17">
        <v>34254</v>
      </c>
      <c r="K119" s="80"/>
      <c r="M119" s="121"/>
    </row>
    <row r="120" spans="2:13" x14ac:dyDescent="0.2">
      <c r="B120" s="2">
        <v>25</v>
      </c>
      <c r="C120" s="2">
        <v>6</v>
      </c>
      <c r="D120" t="s">
        <v>466</v>
      </c>
      <c r="E120" s="3" t="s">
        <v>467</v>
      </c>
      <c r="F120" s="11"/>
      <c r="M120" s="121"/>
    </row>
    <row r="121" spans="2:13" x14ac:dyDescent="0.2">
      <c r="B121" s="2">
        <v>26</v>
      </c>
      <c r="C121" s="2">
        <v>1</v>
      </c>
      <c r="D121" t="s">
        <v>473</v>
      </c>
      <c r="E121" s="3" t="s">
        <v>474</v>
      </c>
      <c r="F121" s="11"/>
      <c r="G121" s="3" t="s">
        <v>166</v>
      </c>
      <c r="H121" s="33" t="s">
        <v>475</v>
      </c>
      <c r="I121" s="72">
        <v>72</v>
      </c>
      <c r="J121" s="16" t="s">
        <v>476</v>
      </c>
      <c r="K121" s="80"/>
      <c r="M121" s="122" t="s">
        <v>477</v>
      </c>
    </row>
    <row r="122" spans="2:13" x14ac:dyDescent="0.2">
      <c r="B122" s="2">
        <v>26</v>
      </c>
      <c r="C122" s="2">
        <v>2</v>
      </c>
      <c r="D122" t="s">
        <v>473</v>
      </c>
      <c r="E122" s="3" t="s">
        <v>474</v>
      </c>
      <c r="F122" s="11"/>
      <c r="G122" s="3" t="s">
        <v>478</v>
      </c>
      <c r="H122" s="33" t="s">
        <v>479</v>
      </c>
      <c r="I122" s="72">
        <v>77</v>
      </c>
      <c r="J122" s="16" t="s">
        <v>480</v>
      </c>
      <c r="K122" s="80"/>
      <c r="M122" s="122"/>
    </row>
    <row r="123" spans="2:13" x14ac:dyDescent="0.2">
      <c r="B123" s="2">
        <v>26</v>
      </c>
      <c r="C123" s="2">
        <v>3</v>
      </c>
      <c r="D123" t="s">
        <v>473</v>
      </c>
      <c r="E123" s="3" t="s">
        <v>474</v>
      </c>
      <c r="F123" s="11"/>
      <c r="G123" s="3" t="s">
        <v>481</v>
      </c>
      <c r="H123" s="21" t="s">
        <v>482</v>
      </c>
      <c r="I123" s="11" t="s">
        <v>483</v>
      </c>
      <c r="J123" s="12" t="s">
        <v>484</v>
      </c>
      <c r="M123" s="122"/>
    </row>
    <row r="124" spans="2:13" x14ac:dyDescent="0.2">
      <c r="B124" s="2">
        <v>26</v>
      </c>
      <c r="C124" s="2">
        <v>4</v>
      </c>
      <c r="D124" t="s">
        <v>473</v>
      </c>
      <c r="E124" s="3" t="s">
        <v>474</v>
      </c>
      <c r="F124" s="11"/>
      <c r="G124" s="3" t="s">
        <v>485</v>
      </c>
      <c r="I124" s="11" t="s">
        <v>483</v>
      </c>
      <c r="M124" s="122"/>
    </row>
    <row r="125" spans="2:13" x14ac:dyDescent="0.2">
      <c r="B125" s="2">
        <v>26</v>
      </c>
      <c r="C125" s="2">
        <v>5</v>
      </c>
      <c r="D125" t="s">
        <v>473</v>
      </c>
      <c r="E125" s="3" t="s">
        <v>474</v>
      </c>
      <c r="F125" s="11"/>
      <c r="G125" s="3" t="s">
        <v>41</v>
      </c>
      <c r="I125" s="11" t="s">
        <v>483</v>
      </c>
      <c r="M125" s="122"/>
    </row>
    <row r="126" spans="2:13" x14ac:dyDescent="0.2">
      <c r="B126" s="2">
        <v>26</v>
      </c>
      <c r="C126" s="2">
        <v>6</v>
      </c>
      <c r="D126" t="s">
        <v>473</v>
      </c>
      <c r="E126" s="3" t="s">
        <v>474</v>
      </c>
      <c r="F126" s="11"/>
      <c r="G126" s="3" t="s">
        <v>166</v>
      </c>
      <c r="H126" s="21" t="s">
        <v>486</v>
      </c>
      <c r="I126" s="16" t="s">
        <v>487</v>
      </c>
      <c r="J126" s="12" t="s">
        <v>169</v>
      </c>
      <c r="M126" s="122"/>
    </row>
    <row r="127" spans="2:13" x14ac:dyDescent="0.2">
      <c r="B127" s="11" t="s">
        <v>488</v>
      </c>
      <c r="C127" s="2">
        <v>1</v>
      </c>
      <c r="D127" s="3" t="s">
        <v>473</v>
      </c>
      <c r="E127" s="3" t="s">
        <v>489</v>
      </c>
      <c r="F127" s="11"/>
      <c r="G127" s="3" t="s">
        <v>41</v>
      </c>
      <c r="H127" s="21" t="s">
        <v>490</v>
      </c>
      <c r="I127" s="72">
        <v>54</v>
      </c>
      <c r="J127" s="16" t="s">
        <v>491</v>
      </c>
      <c r="K127" s="80"/>
    </row>
    <row r="128" spans="2:13" x14ac:dyDescent="0.2">
      <c r="B128" s="11" t="s">
        <v>488</v>
      </c>
      <c r="C128" s="2">
        <v>2</v>
      </c>
      <c r="D128" s="3" t="s">
        <v>473</v>
      </c>
      <c r="E128" s="3" t="s">
        <v>489</v>
      </c>
      <c r="F128" s="11"/>
      <c r="G128" s="3" t="s">
        <v>147</v>
      </c>
      <c r="J128" s="16"/>
      <c r="K128" s="80"/>
    </row>
    <row r="129" spans="2:13" x14ac:dyDescent="0.2">
      <c r="B129" s="11" t="s">
        <v>488</v>
      </c>
      <c r="C129" s="2">
        <v>3</v>
      </c>
      <c r="D129" s="3" t="s">
        <v>473</v>
      </c>
      <c r="E129" s="3" t="s">
        <v>489</v>
      </c>
      <c r="F129" s="11"/>
      <c r="G129" s="3" t="s">
        <v>147</v>
      </c>
      <c r="J129" s="16"/>
      <c r="K129" s="80"/>
    </row>
    <row r="130" spans="2:13" x14ac:dyDescent="0.2">
      <c r="B130" s="11" t="s">
        <v>488</v>
      </c>
      <c r="C130" s="2">
        <v>4</v>
      </c>
      <c r="D130" s="3" t="s">
        <v>473</v>
      </c>
      <c r="E130" s="3" t="s">
        <v>489</v>
      </c>
      <c r="F130" s="11"/>
      <c r="G130" s="3" t="s">
        <v>147</v>
      </c>
      <c r="J130" s="16"/>
      <c r="K130" s="80"/>
    </row>
    <row r="131" spans="2:13" x14ac:dyDescent="0.2">
      <c r="B131" s="11" t="s">
        <v>488</v>
      </c>
      <c r="C131" s="2">
        <v>5</v>
      </c>
      <c r="D131" s="3" t="s">
        <v>473</v>
      </c>
      <c r="E131" s="3" t="s">
        <v>489</v>
      </c>
      <c r="F131" s="11"/>
      <c r="G131" s="3" t="s">
        <v>147</v>
      </c>
      <c r="J131" s="16"/>
      <c r="K131" s="80"/>
    </row>
    <row r="132" spans="2:13" x14ac:dyDescent="0.2">
      <c r="B132" s="11" t="s">
        <v>488</v>
      </c>
      <c r="C132" s="2">
        <v>6</v>
      </c>
      <c r="D132" s="3" t="s">
        <v>473</v>
      </c>
      <c r="E132" s="3" t="s">
        <v>489</v>
      </c>
      <c r="F132" s="11"/>
      <c r="G132" s="3" t="s">
        <v>147</v>
      </c>
      <c r="J132" s="16"/>
      <c r="K132" s="80"/>
    </row>
    <row r="133" spans="2:13" x14ac:dyDescent="0.2">
      <c r="B133" s="2">
        <v>27</v>
      </c>
      <c r="C133" s="2">
        <v>1</v>
      </c>
      <c r="D133" t="s">
        <v>492</v>
      </c>
      <c r="E133" t="s">
        <v>493</v>
      </c>
      <c r="G133" s="3" t="s">
        <v>478</v>
      </c>
      <c r="J133" s="17">
        <v>14345</v>
      </c>
      <c r="K133" s="80"/>
      <c r="M133" s="121" t="s">
        <v>494</v>
      </c>
    </row>
    <row r="134" spans="2:13" x14ac:dyDescent="0.2">
      <c r="B134" s="2">
        <v>27</v>
      </c>
      <c r="C134" s="2">
        <v>2</v>
      </c>
      <c r="D134" t="s">
        <v>492</v>
      </c>
      <c r="E134" t="s">
        <v>493</v>
      </c>
      <c r="G134" s="3" t="s">
        <v>495</v>
      </c>
      <c r="J134" s="17">
        <v>15682</v>
      </c>
      <c r="K134" s="80"/>
      <c r="M134" s="121"/>
    </row>
    <row r="135" spans="2:13" x14ac:dyDescent="0.2">
      <c r="B135" s="2">
        <v>27</v>
      </c>
      <c r="C135" s="2">
        <v>3</v>
      </c>
      <c r="D135" t="s">
        <v>492</v>
      </c>
      <c r="E135" t="s">
        <v>493</v>
      </c>
      <c r="G135" s="3" t="s">
        <v>104</v>
      </c>
      <c r="J135" s="17">
        <v>16232</v>
      </c>
      <c r="K135" s="80"/>
      <c r="M135" s="121"/>
    </row>
    <row r="136" spans="2:13" x14ac:dyDescent="0.2">
      <c r="B136" s="88">
        <v>27.5</v>
      </c>
      <c r="M136" t="s">
        <v>496</v>
      </c>
    </row>
    <row r="137" spans="2:13" x14ac:dyDescent="0.2">
      <c r="B137" s="2">
        <v>28</v>
      </c>
      <c r="C137" s="2">
        <v>1</v>
      </c>
      <c r="D137" t="s">
        <v>497</v>
      </c>
      <c r="E137" s="3" t="s">
        <v>498</v>
      </c>
      <c r="F137" s="11"/>
      <c r="G137" s="3" t="s">
        <v>499</v>
      </c>
      <c r="H137" s="28">
        <v>36684</v>
      </c>
      <c r="I137" s="72">
        <v>75</v>
      </c>
      <c r="J137" s="17">
        <v>36689</v>
      </c>
      <c r="K137" s="80" t="s">
        <v>500</v>
      </c>
    </row>
    <row r="138" spans="2:13" x14ac:dyDescent="0.2">
      <c r="B138" s="2">
        <v>28</v>
      </c>
      <c r="C138" s="2">
        <v>2</v>
      </c>
      <c r="D138" t="s">
        <v>497</v>
      </c>
      <c r="E138" s="3" t="s">
        <v>498</v>
      </c>
      <c r="F138" s="11"/>
      <c r="G138" s="3" t="s">
        <v>206</v>
      </c>
      <c r="H138" s="28">
        <v>27623</v>
      </c>
      <c r="I138" s="72">
        <v>51</v>
      </c>
      <c r="J138" s="17">
        <v>27625</v>
      </c>
      <c r="K138" s="80"/>
      <c r="L138" s="11" t="s">
        <v>236</v>
      </c>
    </row>
    <row r="139" spans="2:13" x14ac:dyDescent="0.2">
      <c r="B139" s="88">
        <v>28.5</v>
      </c>
      <c r="C139" s="2">
        <v>1</v>
      </c>
      <c r="D139" t="s">
        <v>501</v>
      </c>
      <c r="E139" s="3" t="s">
        <v>502</v>
      </c>
      <c r="F139" s="11"/>
      <c r="G139" s="3" t="s">
        <v>503</v>
      </c>
      <c r="H139" s="22" t="s">
        <v>504</v>
      </c>
      <c r="I139" s="53" t="s">
        <v>505</v>
      </c>
      <c r="J139" s="17">
        <v>21650</v>
      </c>
      <c r="K139" s="80"/>
      <c r="M139" s="121" t="s">
        <v>506</v>
      </c>
    </row>
    <row r="140" spans="2:13" x14ac:dyDescent="0.2">
      <c r="B140" s="88">
        <v>28.5</v>
      </c>
      <c r="C140" s="2">
        <v>2</v>
      </c>
      <c r="D140" t="s">
        <v>501</v>
      </c>
      <c r="E140" s="3" t="s">
        <v>502</v>
      </c>
      <c r="F140" s="11"/>
      <c r="G140" s="3" t="s">
        <v>115</v>
      </c>
      <c r="H140" s="22" t="s">
        <v>235</v>
      </c>
      <c r="I140" s="53" t="s">
        <v>507</v>
      </c>
      <c r="J140" s="16" t="s">
        <v>235</v>
      </c>
      <c r="K140" s="80"/>
      <c r="M140" s="121"/>
    </row>
    <row r="141" spans="2:13" x14ac:dyDescent="0.2">
      <c r="B141" s="2">
        <v>29</v>
      </c>
      <c r="C141" s="2">
        <v>1</v>
      </c>
      <c r="D141" t="s">
        <v>508</v>
      </c>
      <c r="E141" s="3" t="s">
        <v>41</v>
      </c>
      <c r="F141" s="11"/>
      <c r="G141" s="3" t="s">
        <v>41</v>
      </c>
      <c r="J141" s="16" t="s">
        <v>509</v>
      </c>
      <c r="K141" s="80"/>
      <c r="M141" s="121" t="s">
        <v>291</v>
      </c>
    </row>
    <row r="142" spans="2:13" x14ac:dyDescent="0.2">
      <c r="B142" s="2">
        <v>29</v>
      </c>
      <c r="C142" s="2">
        <v>2</v>
      </c>
      <c r="D142" t="s">
        <v>508</v>
      </c>
      <c r="E142" s="3" t="s">
        <v>41</v>
      </c>
      <c r="F142" s="11"/>
      <c r="G142" s="3" t="s">
        <v>510</v>
      </c>
      <c r="J142" s="16" t="s">
        <v>511</v>
      </c>
      <c r="K142" s="80"/>
      <c r="M142" s="121"/>
    </row>
    <row r="143" spans="2:13" x14ac:dyDescent="0.2">
      <c r="B143" s="2">
        <v>29</v>
      </c>
      <c r="C143" s="2">
        <v>3</v>
      </c>
      <c r="D143" t="s">
        <v>508</v>
      </c>
      <c r="E143" s="3" t="s">
        <v>41</v>
      </c>
      <c r="F143" s="11"/>
      <c r="G143" s="3" t="s">
        <v>221</v>
      </c>
      <c r="I143" s="72" t="s">
        <v>512</v>
      </c>
      <c r="J143" s="16" t="s">
        <v>513</v>
      </c>
      <c r="K143" s="80"/>
      <c r="M143" s="121"/>
    </row>
    <row r="144" spans="2:13" x14ac:dyDescent="0.2">
      <c r="B144" s="2">
        <v>29</v>
      </c>
      <c r="C144" s="2">
        <v>4</v>
      </c>
      <c r="D144" t="s">
        <v>508</v>
      </c>
      <c r="E144" s="3" t="s">
        <v>41</v>
      </c>
      <c r="F144" s="11"/>
      <c r="G144" s="3" t="s">
        <v>80</v>
      </c>
      <c r="I144" s="72" t="s">
        <v>483</v>
      </c>
      <c r="J144" s="16" t="s">
        <v>514</v>
      </c>
      <c r="K144" s="80"/>
      <c r="M144" s="121"/>
    </row>
    <row r="145" spans="2:13" x14ac:dyDescent="0.2">
      <c r="B145" s="88">
        <v>29.5</v>
      </c>
      <c r="C145" s="2">
        <v>1</v>
      </c>
      <c r="D145" t="s">
        <v>515</v>
      </c>
      <c r="E145" s="3" t="s">
        <v>516</v>
      </c>
      <c r="F145" s="11"/>
      <c r="G145" s="3" t="s">
        <v>41</v>
      </c>
      <c r="H145" s="28">
        <v>10875</v>
      </c>
      <c r="J145" s="16" t="s">
        <v>517</v>
      </c>
      <c r="K145" s="80"/>
      <c r="M145" s="3" t="s">
        <v>518</v>
      </c>
    </row>
    <row r="146" spans="2:13" x14ac:dyDescent="0.2">
      <c r="B146" s="2">
        <v>30</v>
      </c>
      <c r="C146" s="2">
        <v>1</v>
      </c>
      <c r="D146" t="s">
        <v>519</v>
      </c>
      <c r="E146" s="3" t="s">
        <v>520</v>
      </c>
      <c r="F146" s="11"/>
      <c r="G146" s="3" t="s">
        <v>521</v>
      </c>
      <c r="H146" s="33" t="s">
        <v>522</v>
      </c>
      <c r="I146" s="72">
        <v>32</v>
      </c>
      <c r="J146" s="16" t="s">
        <v>343</v>
      </c>
      <c r="K146" s="80"/>
      <c r="M146" s="121" t="s">
        <v>523</v>
      </c>
    </row>
    <row r="147" spans="2:13" x14ac:dyDescent="0.2">
      <c r="B147" s="2">
        <v>30</v>
      </c>
      <c r="C147" s="2">
        <v>2</v>
      </c>
      <c r="D147" t="s">
        <v>519</v>
      </c>
      <c r="E147" s="3" t="s">
        <v>520</v>
      </c>
      <c r="F147" s="11"/>
      <c r="G147" s="3" t="s">
        <v>524</v>
      </c>
      <c r="H147" s="33" t="s">
        <v>525</v>
      </c>
      <c r="I147" s="72">
        <v>29</v>
      </c>
      <c r="J147" s="16" t="s">
        <v>526</v>
      </c>
      <c r="K147" s="80"/>
      <c r="M147" s="121"/>
    </row>
    <row r="148" spans="2:13" x14ac:dyDescent="0.2">
      <c r="B148" s="2">
        <v>30</v>
      </c>
      <c r="C148" s="2">
        <v>3</v>
      </c>
      <c r="D148" t="s">
        <v>519</v>
      </c>
      <c r="E148" s="3" t="s">
        <v>520</v>
      </c>
      <c r="F148" s="11"/>
      <c r="G148" s="3" t="s">
        <v>527</v>
      </c>
      <c r="H148" s="21" t="s">
        <v>528</v>
      </c>
      <c r="I148" s="80" t="s">
        <v>326</v>
      </c>
      <c r="J148" s="16" t="s">
        <v>529</v>
      </c>
      <c r="K148" s="80"/>
      <c r="M148" s="121"/>
    </row>
    <row r="149" spans="2:13" x14ac:dyDescent="0.2">
      <c r="B149" s="2">
        <v>30</v>
      </c>
      <c r="C149" s="2">
        <v>4</v>
      </c>
      <c r="D149" t="s">
        <v>519</v>
      </c>
      <c r="E149" s="3" t="s">
        <v>520</v>
      </c>
      <c r="F149" s="11"/>
      <c r="G149" s="3" t="s">
        <v>47</v>
      </c>
      <c r="I149" s="72">
        <v>3</v>
      </c>
      <c r="J149" s="16" t="s">
        <v>530</v>
      </c>
      <c r="K149" s="80"/>
      <c r="M149" s="121"/>
    </row>
    <row r="150" spans="2:13" x14ac:dyDescent="0.2">
      <c r="B150" s="2">
        <v>30</v>
      </c>
      <c r="C150" s="2">
        <v>5</v>
      </c>
      <c r="D150" t="s">
        <v>519</v>
      </c>
      <c r="E150" s="3" t="s">
        <v>520</v>
      </c>
      <c r="F150" s="11"/>
      <c r="G150" s="3" t="s">
        <v>531</v>
      </c>
      <c r="H150" s="33" t="s">
        <v>532</v>
      </c>
      <c r="I150" s="72">
        <v>6</v>
      </c>
      <c r="J150" s="16" t="s">
        <v>533</v>
      </c>
      <c r="K150" s="80"/>
      <c r="M150" s="121"/>
    </row>
    <row r="151" spans="2:13" x14ac:dyDescent="0.2">
      <c r="B151" s="2">
        <v>30</v>
      </c>
      <c r="C151" s="2">
        <v>6</v>
      </c>
      <c r="D151" t="s">
        <v>519</v>
      </c>
      <c r="E151" s="3" t="s">
        <v>520</v>
      </c>
      <c r="F151" s="11"/>
      <c r="G151" s="3" t="s">
        <v>166</v>
      </c>
      <c r="I151" s="72" t="s">
        <v>512</v>
      </c>
      <c r="J151" s="16" t="s">
        <v>534</v>
      </c>
      <c r="K151" s="80"/>
      <c r="M151" s="121"/>
    </row>
    <row r="152" spans="2:13" x14ac:dyDescent="0.2">
      <c r="B152" s="2">
        <v>31</v>
      </c>
      <c r="M152" s="3" t="s">
        <v>496</v>
      </c>
    </row>
    <row r="153" spans="2:13" x14ac:dyDescent="0.2">
      <c r="B153" s="2">
        <v>32</v>
      </c>
      <c r="D153" t="s">
        <v>535</v>
      </c>
      <c r="E153" s="3" t="s">
        <v>536</v>
      </c>
      <c r="F153" s="11"/>
      <c r="M153" s="3" t="s">
        <v>537</v>
      </c>
    </row>
    <row r="154" spans="2:13" x14ac:dyDescent="0.2">
      <c r="B154" s="88">
        <v>32.5</v>
      </c>
      <c r="C154" s="2">
        <v>1</v>
      </c>
      <c r="D154" t="s">
        <v>335</v>
      </c>
      <c r="E154" s="3" t="s">
        <v>538</v>
      </c>
      <c r="F154" s="11"/>
      <c r="G154" t="s">
        <v>539</v>
      </c>
      <c r="J154" s="12" t="s">
        <v>540</v>
      </c>
      <c r="K154" s="53"/>
    </row>
    <row r="155" spans="2:13" x14ac:dyDescent="0.2">
      <c r="B155" s="88">
        <v>32.5</v>
      </c>
      <c r="C155" s="2">
        <v>2</v>
      </c>
      <c r="D155" t="s">
        <v>335</v>
      </c>
      <c r="E155" s="3" t="s">
        <v>538</v>
      </c>
      <c r="F155" s="11"/>
      <c r="G155" t="s">
        <v>541</v>
      </c>
      <c r="J155" s="2" t="s">
        <v>542</v>
      </c>
    </row>
    <row r="156" spans="2:13" x14ac:dyDescent="0.2">
      <c r="B156" s="2">
        <v>33</v>
      </c>
      <c r="C156" s="2">
        <v>1</v>
      </c>
      <c r="D156" t="s">
        <v>543</v>
      </c>
      <c r="E156" t="s">
        <v>137</v>
      </c>
      <c r="G156" t="s">
        <v>544</v>
      </c>
      <c r="H156" s="127" t="s">
        <v>545</v>
      </c>
      <c r="I156" s="127"/>
      <c r="J156" s="127"/>
      <c r="K156" s="53"/>
      <c r="M156" s="121" t="s">
        <v>546</v>
      </c>
    </row>
    <row r="157" spans="2:13" x14ac:dyDescent="0.2">
      <c r="B157" s="2">
        <v>33</v>
      </c>
      <c r="C157" s="2">
        <v>1</v>
      </c>
      <c r="D157" t="s">
        <v>543</v>
      </c>
      <c r="E157" t="s">
        <v>137</v>
      </c>
      <c r="G157" t="s">
        <v>137</v>
      </c>
      <c r="J157" s="12" t="s">
        <v>547</v>
      </c>
      <c r="K157" s="53"/>
      <c r="M157" s="121"/>
    </row>
    <row r="158" spans="2:13" x14ac:dyDescent="0.2">
      <c r="B158" s="2">
        <v>33</v>
      </c>
      <c r="C158" s="2">
        <v>2</v>
      </c>
      <c r="D158" t="s">
        <v>543</v>
      </c>
      <c r="E158" t="s">
        <v>137</v>
      </c>
      <c r="G158" t="s">
        <v>548</v>
      </c>
      <c r="J158" s="12" t="s">
        <v>504</v>
      </c>
      <c r="K158" s="53"/>
      <c r="M158" s="121"/>
    </row>
    <row r="159" spans="2:13" x14ac:dyDescent="0.2">
      <c r="B159" s="2">
        <v>33</v>
      </c>
      <c r="C159" s="2">
        <v>3</v>
      </c>
      <c r="D159" t="s">
        <v>543</v>
      </c>
      <c r="E159" t="s">
        <v>137</v>
      </c>
      <c r="G159" t="s">
        <v>549</v>
      </c>
      <c r="H159" s="28">
        <v>33213</v>
      </c>
      <c r="I159" s="72">
        <v>80</v>
      </c>
      <c r="J159" s="14">
        <v>34780</v>
      </c>
      <c r="K159" s="53"/>
      <c r="M159" s="121"/>
    </row>
    <row r="160" spans="2:13" x14ac:dyDescent="0.2">
      <c r="B160" s="2">
        <v>33</v>
      </c>
      <c r="C160" s="2">
        <v>4</v>
      </c>
      <c r="D160" t="s">
        <v>543</v>
      </c>
      <c r="E160" t="s">
        <v>137</v>
      </c>
      <c r="G160" t="s">
        <v>550</v>
      </c>
      <c r="H160" s="28">
        <v>34777</v>
      </c>
      <c r="I160" s="72">
        <v>84</v>
      </c>
      <c r="J160" s="14">
        <v>34780</v>
      </c>
      <c r="K160" s="53"/>
      <c r="M160" s="121"/>
    </row>
    <row r="161" spans="2:14" x14ac:dyDescent="0.2">
      <c r="B161" s="2">
        <v>33</v>
      </c>
      <c r="C161" s="2">
        <v>5</v>
      </c>
      <c r="D161" t="s">
        <v>543</v>
      </c>
      <c r="E161" t="s">
        <v>137</v>
      </c>
      <c r="G161" t="s">
        <v>7471</v>
      </c>
      <c r="M161" s="121"/>
    </row>
    <row r="162" spans="2:14" x14ac:dyDescent="0.2">
      <c r="B162" s="2">
        <v>33</v>
      </c>
      <c r="C162" s="2">
        <v>6</v>
      </c>
      <c r="D162" t="s">
        <v>543</v>
      </c>
      <c r="E162" t="s">
        <v>137</v>
      </c>
      <c r="G162" t="s">
        <v>7472</v>
      </c>
      <c r="M162" s="121"/>
    </row>
    <row r="163" spans="2:14" x14ac:dyDescent="0.2">
      <c r="B163" s="2">
        <v>34</v>
      </c>
      <c r="C163" s="2">
        <v>1</v>
      </c>
      <c r="D163" t="s">
        <v>543</v>
      </c>
      <c r="E163" t="s">
        <v>551</v>
      </c>
      <c r="G163" t="s">
        <v>20</v>
      </c>
      <c r="H163" s="22" t="s">
        <v>552</v>
      </c>
      <c r="I163" s="53" t="s">
        <v>294</v>
      </c>
      <c r="J163" s="12" t="s">
        <v>552</v>
      </c>
      <c r="K163" s="53"/>
      <c r="M163" s="122" t="s">
        <v>553</v>
      </c>
    </row>
    <row r="164" spans="2:14" x14ac:dyDescent="0.2">
      <c r="B164" s="2">
        <v>34</v>
      </c>
      <c r="C164" s="2">
        <v>2</v>
      </c>
      <c r="D164" t="s">
        <v>543</v>
      </c>
      <c r="E164" t="s">
        <v>551</v>
      </c>
      <c r="J164" s="12"/>
      <c r="K164" s="53"/>
      <c r="M164" s="122"/>
    </row>
    <row r="165" spans="2:14" x14ac:dyDescent="0.2">
      <c r="B165" s="88">
        <v>34.5</v>
      </c>
      <c r="C165" s="2">
        <v>1</v>
      </c>
      <c r="D165" t="s">
        <v>374</v>
      </c>
      <c r="E165" t="s">
        <v>554</v>
      </c>
      <c r="G165" t="s">
        <v>372</v>
      </c>
      <c r="J165" s="12" t="s">
        <v>247</v>
      </c>
      <c r="K165" s="53"/>
      <c r="M165" s="122" t="s">
        <v>555</v>
      </c>
    </row>
    <row r="166" spans="2:14" x14ac:dyDescent="0.2">
      <c r="B166" s="88">
        <v>34.5</v>
      </c>
      <c r="C166" s="2">
        <v>2</v>
      </c>
      <c r="D166" t="s">
        <v>374</v>
      </c>
      <c r="E166" t="s">
        <v>554</v>
      </c>
      <c r="G166" t="s">
        <v>556</v>
      </c>
      <c r="J166" s="12" t="s">
        <v>557</v>
      </c>
      <c r="K166" s="53"/>
      <c r="M166" s="122"/>
    </row>
    <row r="167" spans="2:14" x14ac:dyDescent="0.2">
      <c r="B167" s="2">
        <v>35</v>
      </c>
      <c r="C167" s="2">
        <v>1</v>
      </c>
      <c r="D167" t="s">
        <v>558</v>
      </c>
      <c r="E167" t="s">
        <v>559</v>
      </c>
      <c r="G167" t="s">
        <v>560</v>
      </c>
      <c r="H167" s="28">
        <v>36818</v>
      </c>
      <c r="I167" s="72">
        <v>77</v>
      </c>
      <c r="J167" s="14">
        <v>36827</v>
      </c>
      <c r="K167" s="53" t="s">
        <v>561</v>
      </c>
      <c r="M167" t="s">
        <v>255</v>
      </c>
    </row>
    <row r="168" spans="2:14" x14ac:dyDescent="0.2">
      <c r="B168" s="2">
        <v>35</v>
      </c>
      <c r="C168" s="2">
        <v>2</v>
      </c>
      <c r="D168" t="s">
        <v>558</v>
      </c>
      <c r="E168" t="s">
        <v>559</v>
      </c>
      <c r="G168" t="s">
        <v>562</v>
      </c>
      <c r="J168" s="14">
        <v>17020</v>
      </c>
      <c r="K168" s="53"/>
      <c r="M168" s="121" t="s">
        <v>563</v>
      </c>
    </row>
    <row r="169" spans="2:14" x14ac:dyDescent="0.2">
      <c r="B169" s="2">
        <v>35</v>
      </c>
      <c r="C169" s="2">
        <v>3</v>
      </c>
      <c r="D169" t="s">
        <v>558</v>
      </c>
      <c r="E169" t="s">
        <v>559</v>
      </c>
      <c r="G169" t="s">
        <v>564</v>
      </c>
      <c r="H169" s="28">
        <v>14031</v>
      </c>
      <c r="J169" s="14">
        <v>14034</v>
      </c>
      <c r="K169" s="53"/>
      <c r="M169" s="121"/>
      <c r="N169" t="s">
        <v>565</v>
      </c>
    </row>
    <row r="170" spans="2:14" x14ac:dyDescent="0.2">
      <c r="B170" s="2">
        <v>35</v>
      </c>
      <c r="C170" s="2">
        <v>3</v>
      </c>
      <c r="D170" t="s">
        <v>558</v>
      </c>
      <c r="E170" t="s">
        <v>559</v>
      </c>
      <c r="G170" t="s">
        <v>566</v>
      </c>
      <c r="H170" s="28">
        <v>43731</v>
      </c>
      <c r="I170" s="72">
        <v>71</v>
      </c>
      <c r="J170" s="85" t="s">
        <v>567</v>
      </c>
      <c r="K170" s="53">
        <v>559</v>
      </c>
      <c r="M170" t="s">
        <v>244</v>
      </c>
    </row>
    <row r="171" spans="2:14" x14ac:dyDescent="0.2">
      <c r="B171" s="2">
        <v>35</v>
      </c>
      <c r="C171" s="2">
        <v>4</v>
      </c>
      <c r="D171" t="s">
        <v>558</v>
      </c>
      <c r="E171" t="s">
        <v>559</v>
      </c>
      <c r="G171" t="s">
        <v>568</v>
      </c>
      <c r="J171" s="12" t="s">
        <v>569</v>
      </c>
      <c r="K171" s="53"/>
      <c r="M171" s="126" t="s">
        <v>570</v>
      </c>
    </row>
    <row r="172" spans="2:14" x14ac:dyDescent="0.2">
      <c r="B172" s="2">
        <v>35</v>
      </c>
      <c r="C172" s="2">
        <v>5</v>
      </c>
      <c r="D172" t="s">
        <v>558</v>
      </c>
      <c r="E172" t="s">
        <v>559</v>
      </c>
      <c r="G172" t="s">
        <v>571</v>
      </c>
      <c r="J172" s="12" t="s">
        <v>572</v>
      </c>
      <c r="K172" s="53"/>
      <c r="M172" s="126"/>
    </row>
    <row r="173" spans="2:14" x14ac:dyDescent="0.2">
      <c r="B173" s="2">
        <v>35</v>
      </c>
      <c r="C173" s="2">
        <v>6</v>
      </c>
      <c r="D173" t="s">
        <v>558</v>
      </c>
      <c r="E173" t="s">
        <v>559</v>
      </c>
      <c r="G173" t="s">
        <v>137</v>
      </c>
      <c r="H173" s="28">
        <v>35987</v>
      </c>
      <c r="J173" s="12" t="s">
        <v>573</v>
      </c>
      <c r="K173" s="53"/>
      <c r="M173" t="s">
        <v>574</v>
      </c>
    </row>
    <row r="174" spans="2:14" x14ac:dyDescent="0.2">
      <c r="B174" s="2">
        <v>36</v>
      </c>
      <c r="C174" s="2">
        <v>1</v>
      </c>
      <c r="D174" t="s">
        <v>88</v>
      </c>
      <c r="E174" t="s">
        <v>575</v>
      </c>
      <c r="G174" t="s">
        <v>575</v>
      </c>
      <c r="H174" s="28">
        <v>41587</v>
      </c>
      <c r="I174" s="72">
        <v>88</v>
      </c>
      <c r="J174" s="14">
        <v>41593</v>
      </c>
      <c r="K174" s="53">
        <v>606</v>
      </c>
      <c r="M174" s="121" t="s">
        <v>576</v>
      </c>
      <c r="N174" t="s">
        <v>577</v>
      </c>
    </row>
    <row r="175" spans="2:14" x14ac:dyDescent="0.2">
      <c r="B175" s="2">
        <v>36</v>
      </c>
      <c r="C175" s="2">
        <v>3</v>
      </c>
      <c r="D175" t="s">
        <v>88</v>
      </c>
      <c r="E175" t="s">
        <v>559</v>
      </c>
      <c r="G175" t="s">
        <v>559</v>
      </c>
      <c r="J175" s="12" t="s">
        <v>578</v>
      </c>
      <c r="K175" s="53"/>
      <c r="M175" s="121"/>
    </row>
    <row r="176" spans="2:14" x14ac:dyDescent="0.2">
      <c r="B176" s="2">
        <v>36</v>
      </c>
      <c r="C176" s="2">
        <v>2</v>
      </c>
      <c r="D176" t="s">
        <v>88</v>
      </c>
      <c r="E176" t="s">
        <v>559</v>
      </c>
      <c r="G176" t="s">
        <v>579</v>
      </c>
      <c r="H176" s="28">
        <v>24012</v>
      </c>
      <c r="I176" s="72">
        <v>80</v>
      </c>
      <c r="J176" s="14">
        <v>24015</v>
      </c>
      <c r="K176" s="53"/>
      <c r="M176" s="121"/>
    </row>
    <row r="177" spans="2:13" x14ac:dyDescent="0.2">
      <c r="B177" s="2">
        <v>37</v>
      </c>
      <c r="C177" s="2">
        <v>1</v>
      </c>
      <c r="D177" t="s">
        <v>580</v>
      </c>
      <c r="E177" t="s">
        <v>581</v>
      </c>
      <c r="G177" t="s">
        <v>581</v>
      </c>
      <c r="J177" s="12" t="s">
        <v>582</v>
      </c>
      <c r="K177" s="53"/>
    </row>
    <row r="178" spans="2:13" x14ac:dyDescent="0.2">
      <c r="B178" s="2">
        <v>38</v>
      </c>
      <c r="C178" s="2">
        <v>1</v>
      </c>
      <c r="D178" t="s">
        <v>88</v>
      </c>
      <c r="E178" t="s">
        <v>41</v>
      </c>
      <c r="G178" t="s">
        <v>583</v>
      </c>
      <c r="H178" s="28">
        <v>40444</v>
      </c>
      <c r="I178" s="72">
        <v>89</v>
      </c>
      <c r="J178" s="13">
        <v>40449</v>
      </c>
      <c r="K178" s="72">
        <v>319</v>
      </c>
      <c r="M178" s="122" t="s">
        <v>584</v>
      </c>
    </row>
    <row r="179" spans="2:13" x14ac:dyDescent="0.2">
      <c r="B179" s="2">
        <v>38</v>
      </c>
      <c r="C179" s="2">
        <v>2</v>
      </c>
      <c r="D179" t="s">
        <v>88</v>
      </c>
      <c r="E179" t="s">
        <v>41</v>
      </c>
      <c r="G179" t="s">
        <v>41</v>
      </c>
      <c r="H179" s="28">
        <v>41529</v>
      </c>
      <c r="I179" s="72">
        <v>95</v>
      </c>
      <c r="J179" s="13">
        <v>41536</v>
      </c>
      <c r="M179" s="122"/>
    </row>
    <row r="180" spans="2:13" x14ac:dyDescent="0.2">
      <c r="B180" s="2">
        <v>38</v>
      </c>
      <c r="C180" s="2">
        <v>3</v>
      </c>
      <c r="D180" t="s">
        <v>88</v>
      </c>
      <c r="E180" t="s">
        <v>575</v>
      </c>
      <c r="M180" s="122"/>
    </row>
    <row r="181" spans="2:13" x14ac:dyDescent="0.2">
      <c r="B181" s="2">
        <v>38</v>
      </c>
      <c r="C181" s="2">
        <v>4</v>
      </c>
      <c r="D181" t="s">
        <v>88</v>
      </c>
      <c r="E181" t="s">
        <v>575</v>
      </c>
      <c r="M181" s="122"/>
    </row>
    <row r="182" spans="2:13" ht="12.75" customHeight="1" x14ac:dyDescent="0.2">
      <c r="B182" s="2">
        <v>39</v>
      </c>
      <c r="C182" s="2">
        <v>1</v>
      </c>
      <c r="D182" t="s">
        <v>585</v>
      </c>
      <c r="E182" t="s">
        <v>41</v>
      </c>
      <c r="G182" t="s">
        <v>41</v>
      </c>
      <c r="J182" s="12" t="s">
        <v>586</v>
      </c>
      <c r="K182" s="53"/>
      <c r="M182" s="23" t="s">
        <v>291</v>
      </c>
    </row>
    <row r="183" spans="2:13" x14ac:dyDescent="0.2">
      <c r="B183" s="2">
        <v>40</v>
      </c>
      <c r="C183" s="2">
        <v>1</v>
      </c>
      <c r="D183" t="s">
        <v>515</v>
      </c>
      <c r="E183" s="3" t="s">
        <v>587</v>
      </c>
      <c r="F183" s="11"/>
      <c r="G183" t="s">
        <v>166</v>
      </c>
      <c r="H183" s="28">
        <v>7736</v>
      </c>
      <c r="J183" s="12" t="s">
        <v>588</v>
      </c>
      <c r="K183" s="53"/>
      <c r="M183" s="121" t="s">
        <v>589</v>
      </c>
    </row>
    <row r="184" spans="2:13" x14ac:dyDescent="0.2">
      <c r="B184" s="2">
        <v>40</v>
      </c>
      <c r="C184" s="2">
        <v>2</v>
      </c>
      <c r="D184" t="s">
        <v>515</v>
      </c>
      <c r="E184" s="3" t="s">
        <v>587</v>
      </c>
      <c r="F184" s="11"/>
      <c r="G184" t="s">
        <v>206</v>
      </c>
      <c r="H184" s="33" t="s">
        <v>590</v>
      </c>
      <c r="J184" s="12" t="s">
        <v>591</v>
      </c>
      <c r="K184" s="53"/>
      <c r="M184" s="121"/>
    </row>
    <row r="185" spans="2:13" x14ac:dyDescent="0.2">
      <c r="B185" s="2">
        <v>40</v>
      </c>
      <c r="C185" s="2">
        <v>3</v>
      </c>
      <c r="D185" t="s">
        <v>515</v>
      </c>
      <c r="E185" s="3" t="s">
        <v>587</v>
      </c>
      <c r="F185" s="11"/>
      <c r="G185" t="s">
        <v>592</v>
      </c>
      <c r="H185" s="33" t="s">
        <v>593</v>
      </c>
      <c r="J185" s="12" t="s">
        <v>594</v>
      </c>
      <c r="K185" s="53"/>
      <c r="M185" s="121"/>
    </row>
    <row r="186" spans="2:13" x14ac:dyDescent="0.2">
      <c r="B186" s="2">
        <v>40</v>
      </c>
      <c r="C186" s="2">
        <v>4</v>
      </c>
      <c r="D186" s="3" t="s">
        <v>515</v>
      </c>
      <c r="E186" s="3" t="s">
        <v>587</v>
      </c>
      <c r="F186" s="11"/>
      <c r="G186" s="3" t="s">
        <v>41</v>
      </c>
      <c r="H186" s="33" t="s">
        <v>595</v>
      </c>
      <c r="J186" s="16" t="s">
        <v>595</v>
      </c>
      <c r="K186" s="80"/>
      <c r="M186" s="121"/>
    </row>
    <row r="187" spans="2:13" x14ac:dyDescent="0.2">
      <c r="B187" s="2">
        <v>40</v>
      </c>
      <c r="C187" s="2">
        <v>5</v>
      </c>
      <c r="D187" t="s">
        <v>515</v>
      </c>
      <c r="E187" s="3" t="s">
        <v>587</v>
      </c>
      <c r="F187" s="11"/>
      <c r="G187" t="s">
        <v>596</v>
      </c>
      <c r="H187" s="28">
        <v>9326</v>
      </c>
      <c r="J187" s="16" t="s">
        <v>597</v>
      </c>
      <c r="K187" s="53"/>
      <c r="M187" s="121"/>
    </row>
    <row r="188" spans="2:13" x14ac:dyDescent="0.2">
      <c r="B188" s="2">
        <v>40</v>
      </c>
      <c r="C188" s="2">
        <v>6</v>
      </c>
      <c r="D188" t="s">
        <v>515</v>
      </c>
      <c r="E188" s="3" t="s">
        <v>587</v>
      </c>
      <c r="F188" s="11"/>
      <c r="G188" t="s">
        <v>147</v>
      </c>
      <c r="J188" s="12" t="s">
        <v>598</v>
      </c>
      <c r="K188" s="53"/>
      <c r="M188" s="121"/>
    </row>
    <row r="189" spans="2:13" x14ac:dyDescent="0.2">
      <c r="B189" s="2">
        <v>40</v>
      </c>
      <c r="C189" s="2">
        <v>7</v>
      </c>
      <c r="D189" t="s">
        <v>515</v>
      </c>
      <c r="E189" s="3" t="s">
        <v>587</v>
      </c>
      <c r="F189" s="11"/>
      <c r="G189" t="s">
        <v>80</v>
      </c>
      <c r="J189" s="12" t="s">
        <v>599</v>
      </c>
      <c r="K189" s="53"/>
      <c r="M189" s="121"/>
    </row>
    <row r="190" spans="2:13" ht="38.25" x14ac:dyDescent="0.2">
      <c r="B190" s="21">
        <v>41</v>
      </c>
      <c r="C190" s="21"/>
      <c r="D190" s="23" t="s">
        <v>600</v>
      </c>
      <c r="E190" s="23" t="s">
        <v>601</v>
      </c>
      <c r="M190" s="19" t="s">
        <v>602</v>
      </c>
    </row>
    <row r="191" spans="2:13" x14ac:dyDescent="0.2">
      <c r="B191" s="2">
        <v>42</v>
      </c>
      <c r="M191" s="3" t="s">
        <v>603</v>
      </c>
    </row>
    <row r="192" spans="2:13" x14ac:dyDescent="0.2">
      <c r="B192" s="2">
        <v>43</v>
      </c>
      <c r="C192" s="2">
        <v>1</v>
      </c>
      <c r="D192" t="s">
        <v>406</v>
      </c>
      <c r="E192" s="3" t="s">
        <v>604</v>
      </c>
      <c r="F192" s="11"/>
      <c r="G192" t="s">
        <v>605</v>
      </c>
      <c r="H192" s="28">
        <v>61</v>
      </c>
      <c r="I192" s="72">
        <v>86</v>
      </c>
      <c r="J192" s="12" t="s">
        <v>606</v>
      </c>
      <c r="K192" s="53"/>
      <c r="M192" s="121" t="s">
        <v>607</v>
      </c>
    </row>
    <row r="193" spans="2:13" x14ac:dyDescent="0.2">
      <c r="B193" s="2">
        <v>43</v>
      </c>
      <c r="C193" s="2">
        <v>2</v>
      </c>
      <c r="D193" t="s">
        <v>406</v>
      </c>
      <c r="E193" s="3" t="s">
        <v>604</v>
      </c>
      <c r="F193" s="11"/>
      <c r="G193" t="s">
        <v>608</v>
      </c>
      <c r="H193" s="33" t="s">
        <v>609</v>
      </c>
      <c r="I193" s="72">
        <v>34</v>
      </c>
      <c r="J193" s="16" t="s">
        <v>610</v>
      </c>
      <c r="K193" s="53"/>
      <c r="M193" s="121"/>
    </row>
    <row r="194" spans="2:13" x14ac:dyDescent="0.2">
      <c r="B194" s="2">
        <v>43</v>
      </c>
      <c r="C194" s="2">
        <v>3</v>
      </c>
      <c r="D194" t="s">
        <v>406</v>
      </c>
      <c r="E194" s="3" t="s">
        <v>604</v>
      </c>
      <c r="F194" s="11"/>
      <c r="G194" t="s">
        <v>611</v>
      </c>
      <c r="I194" s="73" t="s">
        <v>612</v>
      </c>
      <c r="J194" s="12" t="s">
        <v>613</v>
      </c>
      <c r="K194" s="53"/>
      <c r="M194" s="121"/>
    </row>
    <row r="195" spans="2:13" x14ac:dyDescent="0.2">
      <c r="B195" s="2">
        <v>43</v>
      </c>
      <c r="C195" s="2">
        <v>4</v>
      </c>
      <c r="D195" t="s">
        <v>406</v>
      </c>
      <c r="E195" s="3" t="s">
        <v>604</v>
      </c>
      <c r="F195" s="11"/>
      <c r="G195" t="s">
        <v>337</v>
      </c>
      <c r="I195" s="72">
        <v>17</v>
      </c>
      <c r="J195" s="12" t="s">
        <v>614</v>
      </c>
      <c r="K195" s="53"/>
      <c r="M195" s="121"/>
    </row>
    <row r="196" spans="2:13" x14ac:dyDescent="0.2">
      <c r="B196" s="2">
        <v>43</v>
      </c>
      <c r="C196" s="2">
        <v>5</v>
      </c>
      <c r="D196" t="s">
        <v>406</v>
      </c>
      <c r="E196" s="3" t="s">
        <v>604</v>
      </c>
      <c r="F196" s="11"/>
      <c r="G196" t="s">
        <v>615</v>
      </c>
      <c r="H196" s="28">
        <v>13442</v>
      </c>
      <c r="I196" s="72">
        <v>77</v>
      </c>
      <c r="J196" s="12" t="s">
        <v>616</v>
      </c>
      <c r="K196" s="53"/>
      <c r="M196" s="121"/>
    </row>
    <row r="197" spans="2:13" x14ac:dyDescent="0.2">
      <c r="B197" s="2">
        <v>43</v>
      </c>
      <c r="C197" s="2">
        <v>6</v>
      </c>
      <c r="D197" t="s">
        <v>406</v>
      </c>
      <c r="E197" s="3" t="s">
        <v>604</v>
      </c>
      <c r="F197" s="11"/>
      <c r="G197" t="s">
        <v>147</v>
      </c>
      <c r="J197" s="12" t="s">
        <v>379</v>
      </c>
      <c r="K197" s="53"/>
      <c r="M197" s="121"/>
    </row>
    <row r="198" spans="2:13" x14ac:dyDescent="0.2">
      <c r="B198" s="2">
        <v>43</v>
      </c>
      <c r="C198" s="2">
        <v>6</v>
      </c>
      <c r="D198" t="s">
        <v>406</v>
      </c>
      <c r="E198" s="3" t="s">
        <v>604</v>
      </c>
      <c r="F198" s="11"/>
      <c r="G198" t="s">
        <v>617</v>
      </c>
      <c r="H198" s="28">
        <v>25199</v>
      </c>
      <c r="I198" s="72">
        <v>75</v>
      </c>
      <c r="J198" s="14">
        <v>25203</v>
      </c>
      <c r="K198" s="53"/>
      <c r="M198" s="121"/>
    </row>
    <row r="199" spans="2:13" x14ac:dyDescent="0.2">
      <c r="B199" s="2">
        <v>44</v>
      </c>
      <c r="C199" s="2">
        <v>1</v>
      </c>
      <c r="D199" t="s">
        <v>618</v>
      </c>
      <c r="E199" s="3" t="s">
        <v>619</v>
      </c>
      <c r="F199" s="11"/>
      <c r="G199" t="s">
        <v>329</v>
      </c>
      <c r="H199" s="33" t="s">
        <v>620</v>
      </c>
      <c r="I199" s="72">
        <v>90</v>
      </c>
      <c r="J199" s="12" t="s">
        <v>621</v>
      </c>
      <c r="K199" s="53"/>
      <c r="M199" s="121" t="s">
        <v>291</v>
      </c>
    </row>
    <row r="200" spans="2:13" x14ac:dyDescent="0.2">
      <c r="B200" s="2">
        <v>44</v>
      </c>
      <c r="C200" s="2">
        <v>2</v>
      </c>
      <c r="D200" t="s">
        <v>618</v>
      </c>
      <c r="E200" s="3" t="s">
        <v>619</v>
      </c>
      <c r="F200" s="11"/>
      <c r="G200" t="s">
        <v>80</v>
      </c>
      <c r="H200" s="33" t="s">
        <v>622</v>
      </c>
      <c r="J200" s="12" t="s">
        <v>623</v>
      </c>
      <c r="K200" s="53"/>
      <c r="M200" s="121"/>
    </row>
    <row r="201" spans="2:13" x14ac:dyDescent="0.2">
      <c r="B201" s="2">
        <v>44</v>
      </c>
      <c r="C201" s="2">
        <v>3</v>
      </c>
      <c r="D201" t="s">
        <v>618</v>
      </c>
      <c r="E201" s="3" t="s">
        <v>619</v>
      </c>
      <c r="F201" s="11"/>
      <c r="G201" t="s">
        <v>559</v>
      </c>
      <c r="I201" s="72" t="s">
        <v>512</v>
      </c>
      <c r="J201" s="12" t="s">
        <v>339</v>
      </c>
      <c r="K201" s="53"/>
      <c r="M201" s="121"/>
    </row>
    <row r="202" spans="2:13" x14ac:dyDescent="0.2">
      <c r="B202" s="2">
        <v>44</v>
      </c>
      <c r="C202" s="2">
        <v>4</v>
      </c>
      <c r="D202" t="s">
        <v>618</v>
      </c>
      <c r="E202" s="3" t="s">
        <v>619</v>
      </c>
      <c r="F202" s="11"/>
      <c r="G202" t="s">
        <v>624</v>
      </c>
      <c r="J202" s="2" t="s">
        <v>625</v>
      </c>
      <c r="M202" s="121"/>
    </row>
    <row r="203" spans="2:13" x14ac:dyDescent="0.2">
      <c r="B203" s="2">
        <v>44</v>
      </c>
      <c r="C203" s="2">
        <v>5</v>
      </c>
      <c r="D203" t="s">
        <v>618</v>
      </c>
      <c r="E203" s="3" t="s">
        <v>619</v>
      </c>
      <c r="F203" s="11"/>
      <c r="G203" t="s">
        <v>592</v>
      </c>
      <c r="J203" s="12" t="s">
        <v>626</v>
      </c>
      <c r="K203" s="53"/>
      <c r="M203" s="121"/>
    </row>
    <row r="204" spans="2:13" x14ac:dyDescent="0.2">
      <c r="B204" s="2">
        <v>45</v>
      </c>
      <c r="C204" s="2">
        <v>1</v>
      </c>
      <c r="D204" t="s">
        <v>627</v>
      </c>
      <c r="E204" t="s">
        <v>258</v>
      </c>
      <c r="G204" t="s">
        <v>258</v>
      </c>
      <c r="H204" s="33" t="s">
        <v>628</v>
      </c>
      <c r="I204" s="72">
        <v>65</v>
      </c>
      <c r="J204" s="12" t="s">
        <v>629</v>
      </c>
      <c r="K204" s="53"/>
    </row>
    <row r="205" spans="2:13" x14ac:dyDescent="0.2">
      <c r="B205" s="2">
        <v>46</v>
      </c>
      <c r="C205" s="2">
        <v>1</v>
      </c>
      <c r="D205" t="s">
        <v>406</v>
      </c>
      <c r="E205" t="s">
        <v>230</v>
      </c>
      <c r="G205" t="s">
        <v>630</v>
      </c>
      <c r="H205" s="28">
        <v>25467</v>
      </c>
      <c r="I205" s="72">
        <v>79</v>
      </c>
      <c r="J205" s="14">
        <v>25469</v>
      </c>
      <c r="K205" s="53"/>
      <c r="M205" s="121" t="s">
        <v>631</v>
      </c>
    </row>
    <row r="206" spans="2:13" x14ac:dyDescent="0.2">
      <c r="B206" s="2">
        <v>46</v>
      </c>
      <c r="C206" s="2">
        <v>2</v>
      </c>
      <c r="D206" t="s">
        <v>406</v>
      </c>
      <c r="E206" t="s">
        <v>230</v>
      </c>
      <c r="G206" t="s">
        <v>230</v>
      </c>
      <c r="H206" s="28">
        <v>30361</v>
      </c>
      <c r="I206" s="72">
        <v>85</v>
      </c>
      <c r="J206" s="14">
        <v>30362</v>
      </c>
      <c r="K206" s="53"/>
      <c r="L206" s="2" t="s">
        <v>236</v>
      </c>
      <c r="M206" s="121"/>
    </row>
    <row r="207" spans="2:13" x14ac:dyDescent="0.2">
      <c r="B207" s="2">
        <v>47</v>
      </c>
      <c r="C207" s="2">
        <v>1</v>
      </c>
      <c r="D207" t="s">
        <v>632</v>
      </c>
      <c r="E207" t="s">
        <v>296</v>
      </c>
      <c r="G207" t="s">
        <v>296</v>
      </c>
      <c r="J207" s="12" t="s">
        <v>633</v>
      </c>
      <c r="K207" s="53"/>
    </row>
    <row r="208" spans="2:13" x14ac:dyDescent="0.2">
      <c r="B208" s="2">
        <v>47</v>
      </c>
      <c r="C208" s="2">
        <v>2</v>
      </c>
      <c r="D208" t="s">
        <v>632</v>
      </c>
      <c r="E208" t="s">
        <v>296</v>
      </c>
      <c r="G208" t="s">
        <v>80</v>
      </c>
      <c r="J208" s="12" t="s">
        <v>634</v>
      </c>
      <c r="K208" s="53"/>
    </row>
    <row r="209" spans="2:13" x14ac:dyDescent="0.2">
      <c r="B209" s="2">
        <v>48</v>
      </c>
      <c r="M209" s="3" t="s">
        <v>603</v>
      </c>
    </row>
    <row r="210" spans="2:13" x14ac:dyDescent="0.2">
      <c r="B210" s="2">
        <v>49</v>
      </c>
      <c r="M210" t="s">
        <v>635</v>
      </c>
    </row>
    <row r="211" spans="2:13" x14ac:dyDescent="0.2">
      <c r="B211" s="2">
        <v>50</v>
      </c>
      <c r="C211" s="2">
        <v>1</v>
      </c>
      <c r="D211" t="s">
        <v>118</v>
      </c>
      <c r="E211" s="3" t="s">
        <v>636</v>
      </c>
      <c r="G211" s="3" t="s">
        <v>637</v>
      </c>
      <c r="H211" s="33" t="s">
        <v>638</v>
      </c>
      <c r="I211" s="72">
        <v>82</v>
      </c>
      <c r="J211" s="12" t="s">
        <v>639</v>
      </c>
      <c r="K211" s="53"/>
      <c r="M211" s="121" t="s">
        <v>640</v>
      </c>
    </row>
    <row r="212" spans="2:13" x14ac:dyDescent="0.2">
      <c r="B212" s="2">
        <v>50</v>
      </c>
      <c r="C212" s="2">
        <v>2</v>
      </c>
      <c r="D212" t="s">
        <v>118</v>
      </c>
      <c r="E212" s="3" t="s">
        <v>636</v>
      </c>
      <c r="G212" t="s">
        <v>641</v>
      </c>
      <c r="H212" s="33" t="s">
        <v>642</v>
      </c>
      <c r="I212" s="72">
        <v>52</v>
      </c>
      <c r="J212" s="12" t="s">
        <v>643</v>
      </c>
      <c r="K212" s="53"/>
      <c r="M212" s="121"/>
    </row>
    <row r="213" spans="2:13" x14ac:dyDescent="0.2">
      <c r="B213" s="2">
        <v>50</v>
      </c>
      <c r="C213" s="2">
        <v>3</v>
      </c>
      <c r="D213" t="s">
        <v>118</v>
      </c>
      <c r="E213" s="3" t="s">
        <v>636</v>
      </c>
      <c r="G213" t="s">
        <v>80</v>
      </c>
      <c r="H213" s="33" t="s">
        <v>644</v>
      </c>
      <c r="I213" s="72">
        <v>49</v>
      </c>
      <c r="J213" s="16" t="s">
        <v>621</v>
      </c>
      <c r="K213" s="53"/>
      <c r="M213" s="121"/>
    </row>
    <row r="214" spans="2:13" x14ac:dyDescent="0.2">
      <c r="B214" s="2">
        <v>50</v>
      </c>
      <c r="C214" s="2">
        <v>4</v>
      </c>
      <c r="D214" t="s">
        <v>118</v>
      </c>
      <c r="E214" s="3" t="s">
        <v>636</v>
      </c>
      <c r="G214" t="s">
        <v>147</v>
      </c>
      <c r="M214" s="121"/>
    </row>
    <row r="215" spans="2:13" x14ac:dyDescent="0.2">
      <c r="B215" s="2">
        <v>51</v>
      </c>
      <c r="C215" s="2">
        <v>1</v>
      </c>
      <c r="D215" t="s">
        <v>645</v>
      </c>
      <c r="E215" t="s">
        <v>646</v>
      </c>
      <c r="G215" t="s">
        <v>646</v>
      </c>
      <c r="H215" s="33" t="s">
        <v>647</v>
      </c>
      <c r="I215" s="80">
        <v>63</v>
      </c>
      <c r="J215" s="2" t="s">
        <v>648</v>
      </c>
      <c r="M215" s="122" t="s">
        <v>340</v>
      </c>
    </row>
    <row r="216" spans="2:13" x14ac:dyDescent="0.2">
      <c r="B216" s="2">
        <v>51</v>
      </c>
      <c r="C216" s="2">
        <v>2</v>
      </c>
      <c r="D216" t="s">
        <v>645</v>
      </c>
      <c r="E216" t="s">
        <v>646</v>
      </c>
      <c r="G216" t="s">
        <v>80</v>
      </c>
      <c r="H216" s="33" t="s">
        <v>649</v>
      </c>
      <c r="I216" s="80">
        <v>48</v>
      </c>
      <c r="J216" s="12" t="s">
        <v>650</v>
      </c>
      <c r="K216" s="53"/>
      <c r="M216" s="122"/>
    </row>
    <row r="217" spans="2:13" x14ac:dyDescent="0.2">
      <c r="B217" s="2">
        <v>52</v>
      </c>
      <c r="C217" s="2">
        <v>1</v>
      </c>
      <c r="D217" t="s">
        <v>651</v>
      </c>
      <c r="E217" t="s">
        <v>13</v>
      </c>
      <c r="G217" t="s">
        <v>13</v>
      </c>
      <c r="M217" s="121" t="s">
        <v>652</v>
      </c>
    </row>
    <row r="218" spans="2:13" x14ac:dyDescent="0.2">
      <c r="B218" s="2">
        <v>52</v>
      </c>
      <c r="C218" s="2">
        <v>2</v>
      </c>
      <c r="D218" t="s">
        <v>651</v>
      </c>
      <c r="E218" t="s">
        <v>13</v>
      </c>
      <c r="M218" s="121"/>
    </row>
    <row r="219" spans="2:13" x14ac:dyDescent="0.2">
      <c r="B219" s="2">
        <v>53</v>
      </c>
      <c r="C219" s="2">
        <v>1</v>
      </c>
      <c r="D219" t="s">
        <v>653</v>
      </c>
      <c r="E219" t="s">
        <v>654</v>
      </c>
      <c r="G219" t="s">
        <v>372</v>
      </c>
      <c r="H219" s="28">
        <v>22288</v>
      </c>
      <c r="I219" s="72">
        <v>92</v>
      </c>
      <c r="J219" s="12" t="s">
        <v>655</v>
      </c>
      <c r="K219" s="53"/>
      <c r="M219" s="121" t="s">
        <v>656</v>
      </c>
    </row>
    <row r="220" spans="2:13" x14ac:dyDescent="0.2">
      <c r="B220" s="2">
        <v>53</v>
      </c>
      <c r="C220" s="2">
        <v>2</v>
      </c>
      <c r="D220" t="s">
        <v>653</v>
      </c>
      <c r="E220" t="s">
        <v>654</v>
      </c>
      <c r="G220" t="s">
        <v>657</v>
      </c>
      <c r="H220" s="28">
        <v>12886</v>
      </c>
      <c r="I220" s="72">
        <v>74</v>
      </c>
      <c r="J220" s="12" t="s">
        <v>658</v>
      </c>
      <c r="K220" s="53"/>
      <c r="M220" s="121"/>
    </row>
    <row r="221" spans="2:13" x14ac:dyDescent="0.2">
      <c r="B221" s="2">
        <v>53</v>
      </c>
      <c r="C221" s="2">
        <v>3</v>
      </c>
      <c r="D221" t="s">
        <v>653</v>
      </c>
      <c r="E221" t="s">
        <v>654</v>
      </c>
      <c r="G221" t="s">
        <v>659</v>
      </c>
      <c r="J221" s="12" t="s">
        <v>660</v>
      </c>
      <c r="K221" s="53"/>
      <c r="M221" s="121"/>
    </row>
    <row r="222" spans="2:13" x14ac:dyDescent="0.2">
      <c r="B222" s="2">
        <v>53</v>
      </c>
      <c r="C222" s="2">
        <v>4</v>
      </c>
      <c r="M222" s="121"/>
    </row>
    <row r="223" spans="2:13" x14ac:dyDescent="0.2">
      <c r="B223" s="2">
        <v>53</v>
      </c>
      <c r="C223" s="2">
        <v>5</v>
      </c>
      <c r="M223" s="121"/>
    </row>
    <row r="224" spans="2:13" x14ac:dyDescent="0.2">
      <c r="B224" s="2">
        <v>53</v>
      </c>
      <c r="C224" s="2">
        <v>6</v>
      </c>
      <c r="M224" s="121"/>
    </row>
    <row r="225" spans="2:13" x14ac:dyDescent="0.2">
      <c r="B225" s="2">
        <v>53</v>
      </c>
      <c r="C225" s="2">
        <v>7</v>
      </c>
      <c r="M225" s="121"/>
    </row>
    <row r="226" spans="2:13" x14ac:dyDescent="0.2">
      <c r="B226" s="2">
        <v>53</v>
      </c>
      <c r="C226" s="2">
        <v>8</v>
      </c>
      <c r="M226" s="121"/>
    </row>
    <row r="227" spans="2:13" x14ac:dyDescent="0.2">
      <c r="B227" s="2">
        <v>53</v>
      </c>
      <c r="C227" s="2">
        <v>9</v>
      </c>
      <c r="M227" s="121"/>
    </row>
    <row r="228" spans="2:13" x14ac:dyDescent="0.2">
      <c r="B228" s="2">
        <v>53</v>
      </c>
      <c r="C228" s="2">
        <v>10</v>
      </c>
      <c r="M228" s="121"/>
    </row>
    <row r="229" spans="2:13" x14ac:dyDescent="0.2">
      <c r="B229" s="2">
        <v>54</v>
      </c>
      <c r="C229" s="2">
        <v>1</v>
      </c>
      <c r="D229" t="s">
        <v>661</v>
      </c>
      <c r="E229" t="s">
        <v>662</v>
      </c>
      <c r="G229" t="s">
        <v>663</v>
      </c>
      <c r="I229" s="72">
        <v>79</v>
      </c>
      <c r="J229" s="12" t="s">
        <v>664</v>
      </c>
      <c r="K229" s="53"/>
      <c r="M229" s="121" t="s">
        <v>665</v>
      </c>
    </row>
    <row r="230" spans="2:13" x14ac:dyDescent="0.2">
      <c r="B230" s="2">
        <v>54</v>
      </c>
      <c r="C230" s="2">
        <v>2</v>
      </c>
      <c r="D230" t="s">
        <v>661</v>
      </c>
      <c r="E230" t="s">
        <v>662</v>
      </c>
      <c r="G230" s="3" t="s">
        <v>666</v>
      </c>
      <c r="H230" s="28">
        <v>21368</v>
      </c>
      <c r="I230" s="72">
        <f>1958-1892</f>
        <v>66</v>
      </c>
      <c r="J230" s="12" t="s">
        <v>667</v>
      </c>
      <c r="K230" s="53"/>
      <c r="L230" s="2" t="s">
        <v>236</v>
      </c>
      <c r="M230" s="121"/>
    </row>
    <row r="231" spans="2:13" x14ac:dyDescent="0.2">
      <c r="B231" s="2">
        <v>54</v>
      </c>
      <c r="C231" s="2">
        <v>3</v>
      </c>
      <c r="D231" t="s">
        <v>661</v>
      </c>
      <c r="E231" t="s">
        <v>662</v>
      </c>
      <c r="G231" t="s">
        <v>668</v>
      </c>
      <c r="H231" s="106" t="s">
        <v>669</v>
      </c>
      <c r="I231" s="72">
        <v>85</v>
      </c>
      <c r="J231" s="14">
        <v>29147</v>
      </c>
      <c r="K231" s="53"/>
      <c r="M231" s="121"/>
    </row>
    <row r="232" spans="2:13" x14ac:dyDescent="0.2">
      <c r="B232" s="2">
        <v>54</v>
      </c>
      <c r="C232" s="2">
        <v>4</v>
      </c>
      <c r="D232" t="s">
        <v>661</v>
      </c>
      <c r="E232" t="s">
        <v>662</v>
      </c>
      <c r="M232" s="121"/>
    </row>
    <row r="233" spans="2:13" x14ac:dyDescent="0.2">
      <c r="B233" s="2">
        <v>54</v>
      </c>
      <c r="C233" s="2">
        <v>5</v>
      </c>
      <c r="D233" t="s">
        <v>661</v>
      </c>
      <c r="E233" t="s">
        <v>662</v>
      </c>
      <c r="M233" s="121"/>
    </row>
    <row r="234" spans="2:13" x14ac:dyDescent="0.2">
      <c r="B234" s="2">
        <v>54</v>
      </c>
      <c r="C234" s="2">
        <v>6</v>
      </c>
      <c r="D234" t="s">
        <v>661</v>
      </c>
      <c r="E234" t="s">
        <v>662</v>
      </c>
      <c r="M234" s="121"/>
    </row>
    <row r="235" spans="2:13" x14ac:dyDescent="0.2">
      <c r="B235" s="2">
        <v>54</v>
      </c>
      <c r="C235" s="2">
        <v>7</v>
      </c>
      <c r="D235" t="s">
        <v>661</v>
      </c>
      <c r="E235" t="s">
        <v>662</v>
      </c>
      <c r="M235" s="121"/>
    </row>
    <row r="236" spans="2:13" x14ac:dyDescent="0.2">
      <c r="B236" s="2">
        <v>54</v>
      </c>
      <c r="C236" s="2">
        <v>8</v>
      </c>
      <c r="D236" t="s">
        <v>661</v>
      </c>
      <c r="E236" t="s">
        <v>662</v>
      </c>
      <c r="M236" s="121"/>
    </row>
    <row r="237" spans="2:13" x14ac:dyDescent="0.2">
      <c r="B237" s="2">
        <v>55</v>
      </c>
      <c r="C237" s="2">
        <v>1</v>
      </c>
      <c r="D237" t="s">
        <v>466</v>
      </c>
      <c r="E237" t="s">
        <v>670</v>
      </c>
      <c r="G237" t="s">
        <v>671</v>
      </c>
      <c r="H237" s="28">
        <v>24170</v>
      </c>
      <c r="I237" s="72">
        <v>91</v>
      </c>
      <c r="J237" s="14">
        <v>24173</v>
      </c>
      <c r="K237" s="53"/>
      <c r="M237" s="121" t="s">
        <v>672</v>
      </c>
    </row>
    <row r="238" spans="2:13" ht="12" customHeight="1" x14ac:dyDescent="0.2">
      <c r="B238" s="2">
        <v>55</v>
      </c>
      <c r="C238" s="2">
        <v>2</v>
      </c>
      <c r="D238" t="s">
        <v>466</v>
      </c>
      <c r="E238" t="s">
        <v>670</v>
      </c>
      <c r="G238" t="s">
        <v>673</v>
      </c>
      <c r="H238" s="22" t="s">
        <v>674</v>
      </c>
      <c r="I238" s="53" t="s">
        <v>675</v>
      </c>
      <c r="J238" s="12" t="s">
        <v>674</v>
      </c>
      <c r="K238" s="53"/>
      <c r="M238" s="121"/>
    </row>
    <row r="239" spans="2:13" x14ac:dyDescent="0.2">
      <c r="B239" s="2">
        <v>55</v>
      </c>
      <c r="C239" s="2">
        <v>3</v>
      </c>
      <c r="D239" t="s">
        <v>466</v>
      </c>
      <c r="E239" t="s">
        <v>670</v>
      </c>
      <c r="G239" t="s">
        <v>556</v>
      </c>
      <c r="H239" s="22" t="s">
        <v>231</v>
      </c>
      <c r="I239" s="53" t="s">
        <v>676</v>
      </c>
      <c r="J239" s="12" t="s">
        <v>231</v>
      </c>
      <c r="K239" s="53"/>
      <c r="M239" s="121"/>
    </row>
    <row r="240" spans="2:13" x14ac:dyDescent="0.2">
      <c r="B240" s="2">
        <v>55</v>
      </c>
      <c r="C240" s="2">
        <v>4</v>
      </c>
      <c r="D240" t="s">
        <v>466</v>
      </c>
      <c r="E240" t="s">
        <v>670</v>
      </c>
      <c r="G240" t="s">
        <v>677</v>
      </c>
      <c r="H240" s="22" t="s">
        <v>186</v>
      </c>
      <c r="I240" s="53" t="s">
        <v>678</v>
      </c>
      <c r="J240" s="12" t="s">
        <v>679</v>
      </c>
      <c r="K240" s="53"/>
      <c r="M240" s="121"/>
    </row>
    <row r="241" spans="2:13" x14ac:dyDescent="0.2">
      <c r="B241" s="2">
        <v>55</v>
      </c>
      <c r="C241" s="2">
        <v>5</v>
      </c>
      <c r="D241" t="s">
        <v>466</v>
      </c>
      <c r="E241" t="s">
        <v>670</v>
      </c>
      <c r="G241" t="s">
        <v>680</v>
      </c>
      <c r="J241" s="13">
        <v>12677</v>
      </c>
      <c r="M241" s="121"/>
    </row>
    <row r="242" spans="2:13" x14ac:dyDescent="0.2">
      <c r="B242" s="2">
        <v>55</v>
      </c>
      <c r="C242" s="2">
        <v>6</v>
      </c>
      <c r="M242" s="121"/>
    </row>
    <row r="243" spans="2:13" x14ac:dyDescent="0.2">
      <c r="B243" s="2">
        <v>55</v>
      </c>
      <c r="C243" s="2">
        <v>7</v>
      </c>
      <c r="M243" s="121"/>
    </row>
    <row r="244" spans="2:13" x14ac:dyDescent="0.2">
      <c r="B244" s="2">
        <v>56</v>
      </c>
      <c r="C244" s="2">
        <v>1</v>
      </c>
      <c r="D244" t="s">
        <v>492</v>
      </c>
      <c r="E244" t="s">
        <v>681</v>
      </c>
      <c r="G244" t="s">
        <v>20</v>
      </c>
      <c r="J244" s="12" t="s">
        <v>682</v>
      </c>
      <c r="K244" s="53"/>
      <c r="M244" s="121" t="s">
        <v>683</v>
      </c>
    </row>
    <row r="245" spans="2:13" x14ac:dyDescent="0.2">
      <c r="B245" s="2">
        <v>56</v>
      </c>
      <c r="C245" s="2">
        <v>2</v>
      </c>
      <c r="D245" t="s">
        <v>492</v>
      </c>
      <c r="E245" t="s">
        <v>681</v>
      </c>
      <c r="G245" t="s">
        <v>684</v>
      </c>
      <c r="J245" s="12" t="s">
        <v>228</v>
      </c>
      <c r="K245" s="53"/>
      <c r="M245" s="121"/>
    </row>
    <row r="246" spans="2:13" x14ac:dyDescent="0.2">
      <c r="B246" s="2">
        <v>56</v>
      </c>
      <c r="C246" s="2">
        <v>3</v>
      </c>
      <c r="D246" t="s">
        <v>492</v>
      </c>
      <c r="E246" t="s">
        <v>681</v>
      </c>
      <c r="G246" t="s">
        <v>684</v>
      </c>
      <c r="J246" s="12" t="s">
        <v>685</v>
      </c>
      <c r="K246" s="53"/>
      <c r="M246" s="121"/>
    </row>
    <row r="247" spans="2:13" x14ac:dyDescent="0.2">
      <c r="B247" s="2">
        <v>56</v>
      </c>
      <c r="C247" s="2">
        <v>4</v>
      </c>
      <c r="D247" t="s">
        <v>492</v>
      </c>
      <c r="E247" t="s">
        <v>681</v>
      </c>
      <c r="G247" t="s">
        <v>329</v>
      </c>
      <c r="J247" s="12" t="s">
        <v>621</v>
      </c>
      <c r="K247" s="53"/>
      <c r="M247" s="121"/>
    </row>
    <row r="248" spans="2:13" x14ac:dyDescent="0.2">
      <c r="B248" s="2">
        <v>56</v>
      </c>
      <c r="C248" s="2">
        <v>5</v>
      </c>
      <c r="D248" t="s">
        <v>492</v>
      </c>
      <c r="E248" t="s">
        <v>681</v>
      </c>
      <c r="G248" t="s">
        <v>686</v>
      </c>
      <c r="J248" s="12" t="s">
        <v>613</v>
      </c>
      <c r="K248" s="53"/>
      <c r="M248" s="121"/>
    </row>
    <row r="249" spans="2:13" x14ac:dyDescent="0.2">
      <c r="B249" s="2">
        <v>56</v>
      </c>
      <c r="C249" s="2">
        <v>6</v>
      </c>
      <c r="D249" t="s">
        <v>492</v>
      </c>
      <c r="E249" t="s">
        <v>681</v>
      </c>
      <c r="G249" t="s">
        <v>687</v>
      </c>
      <c r="J249" s="12" t="s">
        <v>688</v>
      </c>
      <c r="K249" s="53"/>
      <c r="M249" s="121"/>
    </row>
    <row r="250" spans="2:13" x14ac:dyDescent="0.2">
      <c r="B250" s="2">
        <v>56</v>
      </c>
      <c r="C250" s="2">
        <v>7</v>
      </c>
      <c r="D250" t="s">
        <v>492</v>
      </c>
      <c r="E250" t="s">
        <v>681</v>
      </c>
      <c r="G250" t="s">
        <v>493</v>
      </c>
      <c r="J250" s="12" t="s">
        <v>689</v>
      </c>
      <c r="K250" s="53"/>
      <c r="M250" s="121"/>
    </row>
    <row r="251" spans="2:13" x14ac:dyDescent="0.2">
      <c r="B251" s="2">
        <v>57</v>
      </c>
      <c r="C251" s="2">
        <v>1</v>
      </c>
      <c r="D251" t="s">
        <v>690</v>
      </c>
      <c r="E251" t="s">
        <v>691</v>
      </c>
      <c r="G251" t="s">
        <v>596</v>
      </c>
      <c r="J251" s="12" t="s">
        <v>692</v>
      </c>
      <c r="K251" s="53"/>
      <c r="M251" s="122" t="s">
        <v>693</v>
      </c>
    </row>
    <row r="252" spans="2:13" x14ac:dyDescent="0.2">
      <c r="B252" s="2">
        <v>57</v>
      </c>
      <c r="C252" s="2">
        <v>2</v>
      </c>
      <c r="D252" t="s">
        <v>690</v>
      </c>
      <c r="E252" t="s">
        <v>691</v>
      </c>
      <c r="G252" s="3" t="s">
        <v>694</v>
      </c>
      <c r="H252" s="33" t="s">
        <v>695</v>
      </c>
      <c r="I252" s="72">
        <f>1876-1829</f>
        <v>47</v>
      </c>
      <c r="J252" s="12" t="s">
        <v>696</v>
      </c>
      <c r="K252" s="53"/>
      <c r="M252" s="122"/>
    </row>
    <row r="253" spans="2:13" x14ac:dyDescent="0.2">
      <c r="B253" s="2">
        <v>57</v>
      </c>
      <c r="C253" s="2">
        <v>3</v>
      </c>
      <c r="D253" t="s">
        <v>690</v>
      </c>
      <c r="E253" t="s">
        <v>691</v>
      </c>
      <c r="G253" t="s">
        <v>697</v>
      </c>
      <c r="J253" s="12" t="s">
        <v>698</v>
      </c>
      <c r="K253" s="53"/>
      <c r="M253" s="122"/>
    </row>
    <row r="254" spans="2:13" x14ac:dyDescent="0.2">
      <c r="B254" s="2">
        <v>57</v>
      </c>
      <c r="C254" s="2">
        <v>4</v>
      </c>
      <c r="D254" t="s">
        <v>690</v>
      </c>
      <c r="E254" t="s">
        <v>691</v>
      </c>
      <c r="M254" s="122"/>
    </row>
    <row r="255" spans="2:13" x14ac:dyDescent="0.2">
      <c r="B255" s="2">
        <v>57</v>
      </c>
      <c r="C255" s="2">
        <v>5</v>
      </c>
      <c r="D255" t="s">
        <v>690</v>
      </c>
      <c r="E255" t="s">
        <v>691</v>
      </c>
      <c r="G255" s="3" t="s">
        <v>699</v>
      </c>
      <c r="H255" s="77">
        <v>15288</v>
      </c>
      <c r="I255" s="73">
        <v>52</v>
      </c>
      <c r="J255" s="12" t="s">
        <v>682</v>
      </c>
      <c r="K255" s="53"/>
      <c r="L255" s="2" t="s">
        <v>236</v>
      </c>
      <c r="M255" s="122"/>
    </row>
    <row r="256" spans="2:13" x14ac:dyDescent="0.2">
      <c r="B256" s="2">
        <v>57</v>
      </c>
      <c r="C256" s="2">
        <v>6</v>
      </c>
      <c r="D256" t="s">
        <v>690</v>
      </c>
      <c r="E256" t="s">
        <v>691</v>
      </c>
      <c r="M256" s="122"/>
    </row>
    <row r="257" spans="2:13" x14ac:dyDescent="0.2">
      <c r="B257" s="2">
        <v>57</v>
      </c>
      <c r="C257" s="2">
        <v>7</v>
      </c>
      <c r="D257" t="s">
        <v>690</v>
      </c>
      <c r="E257" t="s">
        <v>691</v>
      </c>
      <c r="G257" t="s">
        <v>700</v>
      </c>
      <c r="H257" s="77">
        <v>33698</v>
      </c>
      <c r="I257" s="73">
        <v>90</v>
      </c>
      <c r="J257" s="14">
        <v>33708</v>
      </c>
      <c r="K257" s="53"/>
      <c r="L257" s="2" t="s">
        <v>236</v>
      </c>
      <c r="M257" s="122"/>
    </row>
    <row r="258" spans="2:13" x14ac:dyDescent="0.2">
      <c r="B258" s="2">
        <v>58</v>
      </c>
      <c r="C258" s="2">
        <v>1</v>
      </c>
      <c r="D258" t="s">
        <v>701</v>
      </c>
      <c r="E258" t="s">
        <v>702</v>
      </c>
      <c r="G258" t="s">
        <v>559</v>
      </c>
      <c r="J258" s="12" t="s">
        <v>703</v>
      </c>
      <c r="K258" s="53"/>
      <c r="L258" s="2" t="s">
        <v>236</v>
      </c>
      <c r="M258" s="122" t="s">
        <v>704</v>
      </c>
    </row>
    <row r="259" spans="2:13" x14ac:dyDescent="0.2">
      <c r="B259" s="2">
        <v>58</v>
      </c>
      <c r="C259" s="2">
        <v>2</v>
      </c>
      <c r="D259" t="s">
        <v>701</v>
      </c>
      <c r="E259" t="s">
        <v>702</v>
      </c>
      <c r="G259" t="s">
        <v>80</v>
      </c>
      <c r="H259" s="28">
        <v>25744</v>
      </c>
      <c r="I259" s="72">
        <v>75</v>
      </c>
      <c r="J259" s="13">
        <v>25746</v>
      </c>
      <c r="M259" s="122"/>
    </row>
    <row r="260" spans="2:13" x14ac:dyDescent="0.2">
      <c r="B260" s="2" t="s">
        <v>705</v>
      </c>
      <c r="C260" s="2">
        <v>1</v>
      </c>
      <c r="D260" t="s">
        <v>246</v>
      </c>
      <c r="E260" t="s">
        <v>706</v>
      </c>
      <c r="G260" t="s">
        <v>707</v>
      </c>
      <c r="H260" s="28">
        <v>24206</v>
      </c>
      <c r="I260" s="72">
        <v>80</v>
      </c>
      <c r="J260" s="14">
        <v>24210</v>
      </c>
      <c r="K260" s="53"/>
      <c r="M260" s="122" t="s">
        <v>708</v>
      </c>
    </row>
    <row r="261" spans="2:13" x14ac:dyDescent="0.2">
      <c r="B261" s="2" t="s">
        <v>705</v>
      </c>
      <c r="C261" s="2">
        <v>2</v>
      </c>
      <c r="D261" t="s">
        <v>246</v>
      </c>
      <c r="E261" t="s">
        <v>706</v>
      </c>
      <c r="G261" t="s">
        <v>709</v>
      </c>
      <c r="H261" s="92" t="s">
        <v>655</v>
      </c>
      <c r="I261" s="80" t="s">
        <v>710</v>
      </c>
      <c r="J261" s="12" t="s">
        <v>655</v>
      </c>
      <c r="K261" s="53"/>
      <c r="M261" s="122"/>
    </row>
    <row r="262" spans="2:13" x14ac:dyDescent="0.2">
      <c r="B262" s="2">
        <v>59</v>
      </c>
      <c r="C262" s="2">
        <v>1</v>
      </c>
      <c r="D262" t="s">
        <v>618</v>
      </c>
      <c r="E262" t="s">
        <v>711</v>
      </c>
      <c r="G262" s="3" t="s">
        <v>712</v>
      </c>
      <c r="H262" s="12" t="s">
        <v>713</v>
      </c>
      <c r="I262" s="80" t="s">
        <v>229</v>
      </c>
      <c r="J262" s="12" t="s">
        <v>713</v>
      </c>
      <c r="K262" s="53"/>
      <c r="M262" s="123" t="s">
        <v>714</v>
      </c>
    </row>
    <row r="263" spans="2:13" x14ac:dyDescent="0.2">
      <c r="B263" s="2">
        <v>59</v>
      </c>
      <c r="C263" s="2">
        <v>2</v>
      </c>
      <c r="D263" t="s">
        <v>618</v>
      </c>
      <c r="E263" t="s">
        <v>711</v>
      </c>
      <c r="G263" s="3" t="s">
        <v>715</v>
      </c>
      <c r="H263" s="12" t="s">
        <v>716</v>
      </c>
      <c r="I263" s="80" t="s">
        <v>401</v>
      </c>
      <c r="J263" s="12" t="s">
        <v>716</v>
      </c>
      <c r="K263" s="53"/>
      <c r="M263" s="121"/>
    </row>
    <row r="264" spans="2:13" x14ac:dyDescent="0.2">
      <c r="B264" s="2">
        <v>59</v>
      </c>
      <c r="C264" s="2">
        <v>3</v>
      </c>
      <c r="D264" t="s">
        <v>618</v>
      </c>
      <c r="E264" t="s">
        <v>711</v>
      </c>
      <c r="G264" t="s">
        <v>92</v>
      </c>
      <c r="H264" s="14">
        <v>15288</v>
      </c>
      <c r="I264" s="73">
        <v>52</v>
      </c>
      <c r="J264" s="12" t="s">
        <v>682</v>
      </c>
      <c r="K264" s="53"/>
      <c r="L264" s="2" t="s">
        <v>236</v>
      </c>
      <c r="M264" s="121"/>
    </row>
    <row r="265" spans="2:13" x14ac:dyDescent="0.2">
      <c r="B265" s="2">
        <v>59</v>
      </c>
      <c r="C265" s="2">
        <v>4</v>
      </c>
      <c r="D265" t="s">
        <v>618</v>
      </c>
      <c r="E265" t="s">
        <v>711</v>
      </c>
      <c r="G265" t="s">
        <v>717</v>
      </c>
      <c r="H265" s="14">
        <v>10586</v>
      </c>
      <c r="I265" s="72">
        <v>39</v>
      </c>
      <c r="J265" s="12" t="s">
        <v>178</v>
      </c>
      <c r="K265" s="53"/>
      <c r="L265" s="2" t="s">
        <v>236</v>
      </c>
      <c r="M265" s="121"/>
    </row>
    <row r="266" spans="2:13" x14ac:dyDescent="0.2">
      <c r="B266" s="2">
        <v>59</v>
      </c>
      <c r="C266" s="2">
        <v>5</v>
      </c>
      <c r="D266" t="s">
        <v>618</v>
      </c>
      <c r="E266" t="s">
        <v>711</v>
      </c>
      <c r="H266" s="2"/>
      <c r="I266" s="73"/>
      <c r="M266" s="121"/>
    </row>
    <row r="267" spans="2:13" x14ac:dyDescent="0.2">
      <c r="B267" s="2">
        <v>59</v>
      </c>
      <c r="C267" s="2">
        <v>6</v>
      </c>
      <c r="D267" t="s">
        <v>618</v>
      </c>
      <c r="E267" t="s">
        <v>711</v>
      </c>
      <c r="G267" s="3" t="s">
        <v>718</v>
      </c>
      <c r="H267" s="12" t="s">
        <v>613</v>
      </c>
      <c r="I267" s="80" t="s">
        <v>487</v>
      </c>
      <c r="J267" s="12" t="s">
        <v>613</v>
      </c>
      <c r="K267" s="53"/>
      <c r="M267" s="121"/>
    </row>
    <row r="268" spans="2:13" x14ac:dyDescent="0.2">
      <c r="B268" s="2">
        <v>59</v>
      </c>
      <c r="C268" s="2">
        <v>7</v>
      </c>
      <c r="D268" t="s">
        <v>618</v>
      </c>
      <c r="E268" t="s">
        <v>711</v>
      </c>
      <c r="G268" s="3" t="s">
        <v>719</v>
      </c>
      <c r="H268" s="12" t="s">
        <v>720</v>
      </c>
      <c r="I268" s="80" t="s">
        <v>721</v>
      </c>
      <c r="J268" s="12" t="s">
        <v>720</v>
      </c>
      <c r="K268" s="53"/>
      <c r="M268" s="121"/>
    </row>
    <row r="269" spans="2:13" x14ac:dyDescent="0.2">
      <c r="B269" s="2">
        <v>59</v>
      </c>
      <c r="C269" s="2">
        <v>8</v>
      </c>
      <c r="D269" t="s">
        <v>618</v>
      </c>
      <c r="E269" t="s">
        <v>711</v>
      </c>
      <c r="G269" s="3" t="s">
        <v>722</v>
      </c>
      <c r="H269" s="12" t="s">
        <v>547</v>
      </c>
      <c r="I269" s="80" t="s">
        <v>723</v>
      </c>
      <c r="J269" s="12" t="s">
        <v>547</v>
      </c>
      <c r="K269" s="53"/>
      <c r="M269" s="121"/>
    </row>
    <row r="270" spans="2:13" x14ac:dyDescent="0.2">
      <c r="B270" s="2">
        <v>60</v>
      </c>
      <c r="C270" s="2">
        <v>1</v>
      </c>
      <c r="D270" t="s">
        <v>466</v>
      </c>
      <c r="E270" t="s">
        <v>724</v>
      </c>
      <c r="G270" t="s">
        <v>725</v>
      </c>
      <c r="J270" s="12" t="s">
        <v>726</v>
      </c>
      <c r="K270" s="53"/>
      <c r="M270" s="122" t="s">
        <v>727</v>
      </c>
    </row>
    <row r="271" spans="2:13" x14ac:dyDescent="0.2">
      <c r="B271" s="2">
        <v>60</v>
      </c>
      <c r="C271" s="2">
        <v>2</v>
      </c>
      <c r="D271" t="s">
        <v>466</v>
      </c>
      <c r="E271" t="s">
        <v>724</v>
      </c>
      <c r="G271" t="s">
        <v>715</v>
      </c>
      <c r="H271" s="28">
        <v>36108</v>
      </c>
      <c r="I271" s="72">
        <v>88</v>
      </c>
      <c r="J271" s="14">
        <v>36113</v>
      </c>
      <c r="K271" s="53"/>
      <c r="M271" s="122"/>
    </row>
    <row r="272" spans="2:13" x14ac:dyDescent="0.2">
      <c r="B272" s="2">
        <v>61</v>
      </c>
      <c r="C272" s="2">
        <v>1</v>
      </c>
      <c r="D272" t="s">
        <v>728</v>
      </c>
      <c r="E272" t="s">
        <v>729</v>
      </c>
      <c r="G272" t="s">
        <v>615</v>
      </c>
      <c r="H272" s="33" t="s">
        <v>730</v>
      </c>
      <c r="I272" s="72">
        <v>52</v>
      </c>
      <c r="J272" s="12" t="s">
        <v>731</v>
      </c>
      <c r="K272" s="53"/>
      <c r="M272" s="122" t="s">
        <v>732</v>
      </c>
    </row>
    <row r="273" spans="2:13" x14ac:dyDescent="0.2">
      <c r="B273" s="2">
        <v>61</v>
      </c>
      <c r="C273" s="2">
        <v>2</v>
      </c>
      <c r="D273" t="s">
        <v>728</v>
      </c>
      <c r="E273" t="s">
        <v>729</v>
      </c>
      <c r="G273" t="s">
        <v>733</v>
      </c>
      <c r="H273" s="33" t="s">
        <v>734</v>
      </c>
      <c r="I273" s="72">
        <v>24</v>
      </c>
      <c r="J273" s="12" t="s">
        <v>735</v>
      </c>
      <c r="K273" s="53"/>
      <c r="M273" s="122"/>
    </row>
    <row r="274" spans="2:13" x14ac:dyDescent="0.2">
      <c r="B274" s="2">
        <v>61</v>
      </c>
      <c r="C274" s="2">
        <v>3</v>
      </c>
      <c r="D274" t="s">
        <v>728</v>
      </c>
      <c r="E274" t="s">
        <v>729</v>
      </c>
      <c r="G274" t="s">
        <v>605</v>
      </c>
      <c r="H274" s="33" t="s">
        <v>736</v>
      </c>
      <c r="I274" s="72">
        <v>57</v>
      </c>
      <c r="J274" s="16" t="s">
        <v>737</v>
      </c>
      <c r="K274" s="53"/>
      <c r="M274" s="122"/>
    </row>
    <row r="275" spans="2:13" x14ac:dyDescent="0.2">
      <c r="B275" s="2">
        <v>61</v>
      </c>
      <c r="C275" s="2">
        <v>4</v>
      </c>
      <c r="D275" t="s">
        <v>728</v>
      </c>
      <c r="E275" t="s">
        <v>729</v>
      </c>
      <c r="G275" s="3" t="s">
        <v>738</v>
      </c>
      <c r="H275" s="33" t="s">
        <v>739</v>
      </c>
      <c r="I275" s="72">
        <v>60</v>
      </c>
      <c r="J275" s="12" t="s">
        <v>740</v>
      </c>
      <c r="K275" s="53"/>
      <c r="M275" s="122"/>
    </row>
    <row r="276" spans="2:13" x14ac:dyDescent="0.2">
      <c r="B276" s="2">
        <v>61</v>
      </c>
      <c r="C276" s="2">
        <v>5</v>
      </c>
      <c r="D276" t="s">
        <v>728</v>
      </c>
      <c r="E276" t="s">
        <v>729</v>
      </c>
      <c r="G276" t="s">
        <v>80</v>
      </c>
      <c r="H276" s="33" t="s">
        <v>741</v>
      </c>
      <c r="J276" s="12" t="s">
        <v>742</v>
      </c>
      <c r="K276" s="53"/>
      <c r="M276" s="122"/>
    </row>
    <row r="277" spans="2:13" x14ac:dyDescent="0.2">
      <c r="B277" s="2">
        <v>61</v>
      </c>
      <c r="C277" s="2">
        <v>6</v>
      </c>
      <c r="D277" t="s">
        <v>728</v>
      </c>
      <c r="E277" t="s">
        <v>729</v>
      </c>
      <c r="H277" s="33"/>
      <c r="I277" s="73"/>
      <c r="M277" s="122"/>
    </row>
    <row r="278" spans="2:13" x14ac:dyDescent="0.2">
      <c r="B278" s="2">
        <v>62</v>
      </c>
      <c r="C278" s="2">
        <v>1</v>
      </c>
      <c r="D278" t="s">
        <v>743</v>
      </c>
      <c r="E278" t="s">
        <v>744</v>
      </c>
      <c r="G278" t="s">
        <v>745</v>
      </c>
      <c r="H278" s="77">
        <v>30753</v>
      </c>
      <c r="I278" s="73">
        <v>79</v>
      </c>
      <c r="J278" s="14">
        <v>30756</v>
      </c>
      <c r="K278" s="53"/>
      <c r="M278" s="121" t="s">
        <v>746</v>
      </c>
    </row>
    <row r="279" spans="2:13" x14ac:dyDescent="0.2">
      <c r="B279" s="2">
        <v>62</v>
      </c>
      <c r="C279" s="2">
        <v>2</v>
      </c>
      <c r="D279" t="s">
        <v>743</v>
      </c>
      <c r="E279" t="s">
        <v>744</v>
      </c>
      <c r="G279" t="s">
        <v>747</v>
      </c>
      <c r="H279" s="77">
        <v>28084</v>
      </c>
      <c r="I279" s="73">
        <v>71</v>
      </c>
      <c r="J279" s="12" t="s">
        <v>748</v>
      </c>
      <c r="K279" s="53"/>
      <c r="M279" s="121"/>
    </row>
    <row r="280" spans="2:13" x14ac:dyDescent="0.2">
      <c r="B280" s="2">
        <v>62</v>
      </c>
      <c r="C280" s="2">
        <v>3</v>
      </c>
      <c r="D280" t="s">
        <v>743</v>
      </c>
      <c r="E280" t="s">
        <v>744</v>
      </c>
      <c r="H280" s="33"/>
      <c r="I280" s="73"/>
      <c r="M280" s="121"/>
    </row>
    <row r="281" spans="2:13" x14ac:dyDescent="0.2">
      <c r="B281" s="2">
        <v>63</v>
      </c>
      <c r="C281" s="2">
        <v>1</v>
      </c>
      <c r="D281" t="s">
        <v>749</v>
      </c>
      <c r="E281" t="s">
        <v>455</v>
      </c>
      <c r="G281" t="s">
        <v>750</v>
      </c>
      <c r="H281" s="33" t="s">
        <v>751</v>
      </c>
      <c r="I281" s="80" t="s">
        <v>752</v>
      </c>
      <c r="J281" s="12" t="s">
        <v>753</v>
      </c>
      <c r="K281" s="53"/>
      <c r="M281" s="122" t="s">
        <v>291</v>
      </c>
    </row>
    <row r="282" spans="2:13" x14ac:dyDescent="0.2">
      <c r="B282" s="2">
        <v>63</v>
      </c>
      <c r="C282" s="2">
        <v>2</v>
      </c>
      <c r="D282" t="s">
        <v>749</v>
      </c>
      <c r="E282" t="s">
        <v>455</v>
      </c>
      <c r="H282" s="33"/>
      <c r="I282" s="73"/>
      <c r="M282" s="122"/>
    </row>
    <row r="283" spans="2:13" x14ac:dyDescent="0.2">
      <c r="B283" s="2">
        <v>63</v>
      </c>
      <c r="C283" s="2">
        <v>3</v>
      </c>
      <c r="D283" t="s">
        <v>749</v>
      </c>
      <c r="E283" t="s">
        <v>455</v>
      </c>
      <c r="H283" s="33"/>
      <c r="I283" s="73"/>
      <c r="M283" s="122"/>
    </row>
    <row r="284" spans="2:13" x14ac:dyDescent="0.2">
      <c r="B284" s="2">
        <v>63</v>
      </c>
      <c r="C284" s="2">
        <v>4</v>
      </c>
      <c r="D284" t="s">
        <v>749</v>
      </c>
      <c r="E284" t="s">
        <v>455</v>
      </c>
      <c r="H284" s="33"/>
      <c r="I284" s="73"/>
      <c r="M284" s="122"/>
    </row>
    <row r="285" spans="2:13" x14ac:dyDescent="0.2">
      <c r="B285" s="2">
        <v>64</v>
      </c>
      <c r="C285" s="2">
        <v>1</v>
      </c>
      <c r="D285" t="s">
        <v>754</v>
      </c>
      <c r="E285" t="s">
        <v>295</v>
      </c>
      <c r="G285" t="s">
        <v>296</v>
      </c>
      <c r="I285" s="72">
        <v>71</v>
      </c>
      <c r="J285" s="12" t="s">
        <v>692</v>
      </c>
      <c r="K285" s="53"/>
      <c r="M285" s="121" t="s">
        <v>755</v>
      </c>
    </row>
    <row r="286" spans="2:13" x14ac:dyDescent="0.2">
      <c r="B286" s="2">
        <v>64</v>
      </c>
      <c r="C286" s="2">
        <v>2</v>
      </c>
      <c r="D286" t="s">
        <v>754</v>
      </c>
      <c r="E286" t="s">
        <v>295</v>
      </c>
      <c r="G286" t="s">
        <v>80</v>
      </c>
      <c r="I286" s="72">
        <v>73</v>
      </c>
      <c r="J286" s="12" t="s">
        <v>756</v>
      </c>
      <c r="K286" s="53"/>
      <c r="M286" s="121"/>
    </row>
    <row r="287" spans="2:13" x14ac:dyDescent="0.2">
      <c r="B287" s="2">
        <v>64</v>
      </c>
      <c r="C287" s="2">
        <v>3</v>
      </c>
      <c r="D287" t="s">
        <v>754</v>
      </c>
      <c r="E287" t="s">
        <v>295</v>
      </c>
      <c r="G287" t="s">
        <v>596</v>
      </c>
      <c r="I287" s="72">
        <v>53</v>
      </c>
      <c r="J287" s="12" t="s">
        <v>757</v>
      </c>
      <c r="K287" s="53"/>
      <c r="M287" s="121"/>
    </row>
    <row r="288" spans="2:13" x14ac:dyDescent="0.2">
      <c r="B288" s="2">
        <v>64</v>
      </c>
      <c r="C288" s="2">
        <v>4</v>
      </c>
      <c r="D288" t="s">
        <v>754</v>
      </c>
      <c r="E288" t="s">
        <v>295</v>
      </c>
      <c r="G288" t="s">
        <v>758</v>
      </c>
      <c r="I288" s="72">
        <v>51</v>
      </c>
      <c r="J288" s="12" t="s">
        <v>759</v>
      </c>
      <c r="K288" s="53"/>
      <c r="M288" s="121"/>
    </row>
    <row r="289" spans="2:13" x14ac:dyDescent="0.2">
      <c r="B289" s="2">
        <v>64</v>
      </c>
      <c r="C289" s="2">
        <v>5</v>
      </c>
      <c r="D289" t="s">
        <v>754</v>
      </c>
      <c r="E289" t="s">
        <v>295</v>
      </c>
      <c r="G289" t="s">
        <v>337</v>
      </c>
      <c r="H289" s="28"/>
      <c r="I289" s="72">
        <v>29</v>
      </c>
      <c r="J289" s="12" t="s">
        <v>760</v>
      </c>
      <c r="K289" s="53"/>
      <c r="M289" s="121"/>
    </row>
    <row r="290" spans="2:13" x14ac:dyDescent="0.2">
      <c r="B290" s="2">
        <v>64</v>
      </c>
      <c r="C290" s="2">
        <v>6</v>
      </c>
      <c r="D290" t="s">
        <v>754</v>
      </c>
      <c r="E290" t="s">
        <v>295</v>
      </c>
      <c r="G290" t="s">
        <v>296</v>
      </c>
      <c r="I290" s="72" t="s">
        <v>72</v>
      </c>
      <c r="M290" s="121"/>
    </row>
    <row r="291" spans="2:13" x14ac:dyDescent="0.2">
      <c r="B291" s="2">
        <v>64</v>
      </c>
      <c r="C291" s="2">
        <v>7</v>
      </c>
      <c r="D291" t="s">
        <v>754</v>
      </c>
      <c r="E291" t="s">
        <v>295</v>
      </c>
      <c r="G291" t="s">
        <v>80</v>
      </c>
      <c r="I291" s="72">
        <v>68</v>
      </c>
      <c r="J291" s="12" t="s">
        <v>761</v>
      </c>
      <c r="K291" s="53"/>
      <c r="M291" s="121"/>
    </row>
    <row r="292" spans="2:13" x14ac:dyDescent="0.2">
      <c r="B292" s="2">
        <v>64</v>
      </c>
      <c r="C292" s="2">
        <v>8</v>
      </c>
      <c r="D292" t="s">
        <v>754</v>
      </c>
      <c r="E292" t="s">
        <v>295</v>
      </c>
      <c r="M292" s="121"/>
    </row>
    <row r="293" spans="2:13" x14ac:dyDescent="0.2">
      <c r="B293" s="2">
        <v>65</v>
      </c>
      <c r="C293" s="2">
        <v>1</v>
      </c>
      <c r="D293" t="s">
        <v>508</v>
      </c>
      <c r="E293" t="s">
        <v>762</v>
      </c>
      <c r="M293" s="121" t="s">
        <v>763</v>
      </c>
    </row>
    <row r="294" spans="2:13" x14ac:dyDescent="0.2">
      <c r="B294" s="2">
        <v>65</v>
      </c>
      <c r="C294" s="2">
        <v>2</v>
      </c>
      <c r="D294" t="s">
        <v>508</v>
      </c>
      <c r="E294" t="s">
        <v>762</v>
      </c>
      <c r="H294" s="76"/>
      <c r="M294" s="121"/>
    </row>
    <row r="295" spans="2:13" x14ac:dyDescent="0.2">
      <c r="B295" s="2">
        <v>65</v>
      </c>
      <c r="C295" s="2">
        <v>3</v>
      </c>
      <c r="D295" t="s">
        <v>508</v>
      </c>
      <c r="E295" t="s">
        <v>762</v>
      </c>
      <c r="H295" s="76"/>
      <c r="M295" s="121"/>
    </row>
    <row r="296" spans="2:13" x14ac:dyDescent="0.2">
      <c r="B296" s="2">
        <v>66</v>
      </c>
      <c r="C296" s="2">
        <v>1</v>
      </c>
      <c r="D296" t="s">
        <v>764</v>
      </c>
      <c r="H296" s="76"/>
      <c r="M296" t="s">
        <v>765</v>
      </c>
    </row>
    <row r="297" spans="2:13" x14ac:dyDescent="0.2">
      <c r="B297" s="2">
        <v>66</v>
      </c>
      <c r="C297" s="2">
        <v>2</v>
      </c>
      <c r="D297" t="s">
        <v>764</v>
      </c>
      <c r="H297" s="76"/>
    </row>
    <row r="298" spans="2:13" x14ac:dyDescent="0.2">
      <c r="B298" s="2">
        <v>67</v>
      </c>
      <c r="C298" s="2">
        <v>1</v>
      </c>
      <c r="D298" t="s">
        <v>766</v>
      </c>
      <c r="E298" t="s">
        <v>767</v>
      </c>
      <c r="G298" t="s">
        <v>292</v>
      </c>
      <c r="H298" s="76"/>
      <c r="J298" s="12" t="s">
        <v>768</v>
      </c>
      <c r="K298" s="53"/>
      <c r="M298" s="122" t="s">
        <v>769</v>
      </c>
    </row>
    <row r="299" spans="2:13" x14ac:dyDescent="0.2">
      <c r="B299" s="2">
        <v>67</v>
      </c>
      <c r="C299" s="2">
        <v>2</v>
      </c>
      <c r="D299" t="s">
        <v>766</v>
      </c>
      <c r="E299" t="s">
        <v>767</v>
      </c>
      <c r="G299" t="s">
        <v>41</v>
      </c>
      <c r="H299" s="76"/>
      <c r="J299" s="12" t="s">
        <v>770</v>
      </c>
      <c r="K299" s="53"/>
      <c r="M299" s="122"/>
    </row>
    <row r="300" spans="2:13" x14ac:dyDescent="0.2">
      <c r="B300" s="2">
        <v>67</v>
      </c>
      <c r="C300" s="2">
        <v>3</v>
      </c>
      <c r="H300" s="76"/>
    </row>
    <row r="301" spans="2:13" x14ac:dyDescent="0.2">
      <c r="B301" s="2">
        <v>67</v>
      </c>
      <c r="C301" s="2">
        <v>4</v>
      </c>
      <c r="H301" s="76"/>
    </row>
    <row r="302" spans="2:13" x14ac:dyDescent="0.2">
      <c r="B302" s="2">
        <v>68</v>
      </c>
      <c r="C302" s="2">
        <v>1</v>
      </c>
      <c r="D302" t="s">
        <v>690</v>
      </c>
      <c r="E302" t="s">
        <v>771</v>
      </c>
      <c r="G302" t="s">
        <v>772</v>
      </c>
      <c r="H302" s="76"/>
      <c r="J302" s="12" t="s">
        <v>773</v>
      </c>
      <c r="K302" s="53"/>
      <c r="M302" s="121" t="s">
        <v>774</v>
      </c>
    </row>
    <row r="303" spans="2:13" x14ac:dyDescent="0.2">
      <c r="B303" s="2">
        <v>68</v>
      </c>
      <c r="C303" s="2">
        <v>2</v>
      </c>
      <c r="D303" t="s">
        <v>690</v>
      </c>
      <c r="E303" t="s">
        <v>771</v>
      </c>
      <c r="G303" t="s">
        <v>320</v>
      </c>
      <c r="J303" s="12" t="s">
        <v>775</v>
      </c>
      <c r="K303" s="53"/>
      <c r="M303" s="121"/>
    </row>
    <row r="304" spans="2:13" x14ac:dyDescent="0.2">
      <c r="B304" s="2">
        <v>68</v>
      </c>
      <c r="C304" s="2">
        <v>3</v>
      </c>
      <c r="D304" t="s">
        <v>690</v>
      </c>
      <c r="E304" t="s">
        <v>771</v>
      </c>
      <c r="G304" t="s">
        <v>92</v>
      </c>
      <c r="J304" s="13">
        <v>15308</v>
      </c>
      <c r="M304" s="121"/>
    </row>
    <row r="305" spans="2:13" x14ac:dyDescent="0.2">
      <c r="B305" s="2">
        <v>68</v>
      </c>
      <c r="C305" s="2">
        <v>4</v>
      </c>
      <c r="D305" t="s">
        <v>690</v>
      </c>
      <c r="E305" t="s">
        <v>771</v>
      </c>
      <c r="H305" s="33"/>
      <c r="I305" s="73"/>
      <c r="M305" s="121"/>
    </row>
    <row r="306" spans="2:13" x14ac:dyDescent="0.2">
      <c r="B306" s="2">
        <v>69</v>
      </c>
      <c r="C306" s="2">
        <v>1</v>
      </c>
      <c r="D306" t="s">
        <v>776</v>
      </c>
      <c r="E306" t="s">
        <v>166</v>
      </c>
      <c r="G306" t="s">
        <v>166</v>
      </c>
      <c r="M306" s="121" t="s">
        <v>777</v>
      </c>
    </row>
    <row r="307" spans="2:13" x14ac:dyDescent="0.2">
      <c r="B307" s="2">
        <v>69</v>
      </c>
      <c r="C307" s="2">
        <v>2</v>
      </c>
      <c r="D307" t="s">
        <v>776</v>
      </c>
      <c r="E307" t="s">
        <v>166</v>
      </c>
      <c r="M307" s="121"/>
    </row>
    <row r="308" spans="2:13" x14ac:dyDescent="0.2">
      <c r="B308" s="2">
        <v>69</v>
      </c>
      <c r="C308" s="2">
        <v>3</v>
      </c>
      <c r="D308" t="s">
        <v>776</v>
      </c>
      <c r="E308" t="s">
        <v>166</v>
      </c>
      <c r="M308" s="121"/>
    </row>
    <row r="309" spans="2:13" x14ac:dyDescent="0.2">
      <c r="B309" s="88">
        <v>69.5</v>
      </c>
      <c r="C309" s="2">
        <v>1</v>
      </c>
      <c r="D309" t="s">
        <v>778</v>
      </c>
      <c r="E309" t="s">
        <v>779</v>
      </c>
      <c r="G309" t="s">
        <v>41</v>
      </c>
      <c r="H309" s="33"/>
      <c r="I309" s="73"/>
      <c r="J309" s="2" t="s">
        <v>147</v>
      </c>
      <c r="M309" s="121" t="s">
        <v>780</v>
      </c>
    </row>
    <row r="310" spans="2:13" x14ac:dyDescent="0.2">
      <c r="B310" s="88">
        <v>69.5</v>
      </c>
      <c r="C310" s="2">
        <v>2</v>
      </c>
      <c r="D310" t="s">
        <v>778</v>
      </c>
      <c r="E310" t="s">
        <v>779</v>
      </c>
      <c r="G310" t="s">
        <v>779</v>
      </c>
      <c r="H310" s="33"/>
      <c r="I310" s="73"/>
      <c r="J310" s="12" t="s">
        <v>643</v>
      </c>
      <c r="K310" s="53"/>
      <c r="M310" s="121"/>
    </row>
    <row r="311" spans="2:13" x14ac:dyDescent="0.2">
      <c r="B311" s="88">
        <v>69.5</v>
      </c>
      <c r="C311" s="2">
        <v>3</v>
      </c>
      <c r="D311" t="s">
        <v>778</v>
      </c>
      <c r="E311" t="s">
        <v>779</v>
      </c>
      <c r="H311" s="33"/>
      <c r="I311" s="73"/>
      <c r="M311" s="121"/>
    </row>
    <row r="312" spans="2:13" x14ac:dyDescent="0.2">
      <c r="B312" s="2">
        <v>70</v>
      </c>
      <c r="C312" s="2">
        <v>1</v>
      </c>
      <c r="D312" t="s">
        <v>781</v>
      </c>
      <c r="E312" t="s">
        <v>782</v>
      </c>
      <c r="H312" s="33"/>
      <c r="I312" s="73"/>
      <c r="M312" t="s">
        <v>783</v>
      </c>
    </row>
    <row r="313" spans="2:13" x14ac:dyDescent="0.2">
      <c r="B313" s="2">
        <v>70</v>
      </c>
      <c r="C313" s="2">
        <v>2</v>
      </c>
      <c r="D313" t="s">
        <v>781</v>
      </c>
      <c r="E313" t="s">
        <v>782</v>
      </c>
      <c r="M313" t="s">
        <v>784</v>
      </c>
    </row>
    <row r="314" spans="2:13" x14ac:dyDescent="0.2">
      <c r="B314" s="2">
        <v>70</v>
      </c>
      <c r="C314" s="2">
        <v>3</v>
      </c>
      <c r="D314" t="s">
        <v>781</v>
      </c>
      <c r="E314" t="s">
        <v>782</v>
      </c>
      <c r="H314" s="33"/>
      <c r="I314" s="73"/>
    </row>
    <row r="315" spans="2:13" x14ac:dyDescent="0.2">
      <c r="B315" s="2">
        <v>71</v>
      </c>
      <c r="C315" s="2">
        <v>1</v>
      </c>
      <c r="D315" t="s">
        <v>785</v>
      </c>
      <c r="E315" t="s">
        <v>786</v>
      </c>
      <c r="G315" t="s">
        <v>296</v>
      </c>
      <c r="H315" s="33"/>
      <c r="I315" s="73"/>
      <c r="J315" s="12" t="s">
        <v>787</v>
      </c>
      <c r="K315" s="53"/>
      <c r="M315" s="121" t="s">
        <v>788</v>
      </c>
    </row>
    <row r="316" spans="2:13" x14ac:dyDescent="0.2">
      <c r="B316" s="2">
        <v>71</v>
      </c>
      <c r="C316" s="2">
        <v>2</v>
      </c>
      <c r="D316" t="s">
        <v>785</v>
      </c>
      <c r="E316" t="s">
        <v>786</v>
      </c>
      <c r="G316" t="s">
        <v>217</v>
      </c>
      <c r="H316" s="33"/>
      <c r="I316" s="73"/>
      <c r="J316" s="12" t="s">
        <v>789</v>
      </c>
      <c r="K316" s="53"/>
      <c r="M316" s="121"/>
    </row>
    <row r="317" spans="2:13" x14ac:dyDescent="0.2">
      <c r="B317" s="2">
        <v>71</v>
      </c>
      <c r="C317" s="2">
        <v>3</v>
      </c>
      <c r="D317" t="s">
        <v>785</v>
      </c>
      <c r="E317" t="s">
        <v>786</v>
      </c>
      <c r="G317" t="s">
        <v>337</v>
      </c>
      <c r="H317" s="33"/>
      <c r="I317" s="73"/>
      <c r="J317" s="12" t="s">
        <v>790</v>
      </c>
      <c r="K317" s="53"/>
      <c r="M317" s="121"/>
    </row>
    <row r="318" spans="2:13" x14ac:dyDescent="0.2">
      <c r="B318" s="2">
        <v>71</v>
      </c>
      <c r="C318" s="2">
        <v>4</v>
      </c>
      <c r="D318" t="s">
        <v>785</v>
      </c>
      <c r="E318" t="s">
        <v>786</v>
      </c>
      <c r="G318" t="s">
        <v>637</v>
      </c>
      <c r="H318" s="33"/>
      <c r="I318" s="73"/>
      <c r="J318" s="12" t="s">
        <v>791</v>
      </c>
      <c r="K318" s="53"/>
      <c r="M318" s="121"/>
    </row>
    <row r="319" spans="2:13" x14ac:dyDescent="0.2">
      <c r="B319" s="2">
        <v>71</v>
      </c>
      <c r="C319" s="2">
        <v>5</v>
      </c>
      <c r="D319" t="s">
        <v>785</v>
      </c>
      <c r="E319" t="s">
        <v>786</v>
      </c>
      <c r="G319" t="s">
        <v>792</v>
      </c>
      <c r="H319" s="33"/>
      <c r="I319" s="73"/>
      <c r="J319" s="12" t="s">
        <v>793</v>
      </c>
      <c r="K319" s="53"/>
      <c r="M319" s="121"/>
    </row>
    <row r="320" spans="2:13" x14ac:dyDescent="0.2">
      <c r="B320" s="2">
        <v>71</v>
      </c>
      <c r="C320" s="2">
        <v>6</v>
      </c>
      <c r="D320" t="s">
        <v>785</v>
      </c>
      <c r="E320" t="s">
        <v>786</v>
      </c>
      <c r="H320" s="33"/>
      <c r="I320" s="73"/>
      <c r="M320" s="121"/>
    </row>
    <row r="321" spans="2:13" x14ac:dyDescent="0.2">
      <c r="B321" s="2">
        <v>72</v>
      </c>
      <c r="C321" s="2">
        <v>1</v>
      </c>
      <c r="D321" t="s">
        <v>794</v>
      </c>
      <c r="E321" t="s">
        <v>795</v>
      </c>
      <c r="G321" t="s">
        <v>82</v>
      </c>
      <c r="H321" s="33" t="s">
        <v>796</v>
      </c>
      <c r="I321" s="73">
        <v>53</v>
      </c>
      <c r="J321" s="12" t="s">
        <v>797</v>
      </c>
      <c r="K321" s="53"/>
      <c r="M321" s="122" t="s">
        <v>798</v>
      </c>
    </row>
    <row r="322" spans="2:13" x14ac:dyDescent="0.2">
      <c r="B322" s="2">
        <v>72</v>
      </c>
      <c r="C322" s="2">
        <v>2</v>
      </c>
      <c r="D322" t="s">
        <v>794</v>
      </c>
      <c r="E322" t="s">
        <v>795</v>
      </c>
      <c r="M322" s="122"/>
    </row>
    <row r="323" spans="2:13" x14ac:dyDescent="0.2">
      <c r="B323" s="2">
        <v>72</v>
      </c>
      <c r="C323" s="2">
        <v>3</v>
      </c>
      <c r="D323" t="s">
        <v>794</v>
      </c>
      <c r="E323" t="s">
        <v>795</v>
      </c>
      <c r="H323" s="33"/>
      <c r="I323" s="73"/>
      <c r="M323" s="122"/>
    </row>
    <row r="324" spans="2:13" x14ac:dyDescent="0.2">
      <c r="B324" s="2">
        <v>72</v>
      </c>
      <c r="C324" s="2">
        <v>4</v>
      </c>
      <c r="D324" t="s">
        <v>794</v>
      </c>
      <c r="E324" t="s">
        <v>795</v>
      </c>
      <c r="M324" s="122"/>
    </row>
    <row r="325" spans="2:13" x14ac:dyDescent="0.2">
      <c r="B325" s="2">
        <v>72</v>
      </c>
      <c r="C325" s="2">
        <v>5</v>
      </c>
      <c r="D325" t="s">
        <v>794</v>
      </c>
      <c r="E325" t="s">
        <v>795</v>
      </c>
      <c r="M325" s="122"/>
    </row>
    <row r="326" spans="2:13" x14ac:dyDescent="0.2">
      <c r="B326" s="2">
        <v>72</v>
      </c>
      <c r="C326" s="2">
        <v>6</v>
      </c>
      <c r="D326" t="s">
        <v>794</v>
      </c>
      <c r="E326" t="s">
        <v>795</v>
      </c>
      <c r="M326" s="122"/>
    </row>
    <row r="327" spans="2:13" x14ac:dyDescent="0.2">
      <c r="B327" s="2">
        <v>73</v>
      </c>
      <c r="C327" s="2">
        <v>1</v>
      </c>
      <c r="D327" t="s">
        <v>799</v>
      </c>
      <c r="E327" t="s">
        <v>800</v>
      </c>
      <c r="G327" t="s">
        <v>801</v>
      </c>
      <c r="H327" s="28">
        <v>31183</v>
      </c>
      <c r="I327" s="72">
        <v>70</v>
      </c>
      <c r="J327" s="12" t="s">
        <v>247</v>
      </c>
      <c r="K327" s="53"/>
      <c r="M327" s="121" t="s">
        <v>802</v>
      </c>
    </row>
    <row r="328" spans="2:13" x14ac:dyDescent="0.2">
      <c r="B328" s="2">
        <v>73</v>
      </c>
      <c r="C328" s="2">
        <v>2</v>
      </c>
      <c r="D328" t="s">
        <v>799</v>
      </c>
      <c r="E328" t="s">
        <v>800</v>
      </c>
      <c r="G328" t="s">
        <v>803</v>
      </c>
      <c r="H328" s="28">
        <v>35669</v>
      </c>
      <c r="I328" s="72">
        <v>75</v>
      </c>
      <c r="J328" s="14">
        <v>35672</v>
      </c>
      <c r="K328" s="53"/>
      <c r="M328" s="121"/>
    </row>
    <row r="329" spans="2:13" x14ac:dyDescent="0.2">
      <c r="B329" s="88">
        <v>73.5</v>
      </c>
      <c r="C329" s="2">
        <v>1</v>
      </c>
      <c r="D329" t="s">
        <v>804</v>
      </c>
      <c r="E329" t="s">
        <v>805</v>
      </c>
      <c r="G329" t="s">
        <v>806</v>
      </c>
      <c r="H329" s="28">
        <v>26520</v>
      </c>
      <c r="I329" s="53">
        <v>56</v>
      </c>
      <c r="J329" s="12" t="s">
        <v>807</v>
      </c>
      <c r="K329" s="53"/>
      <c r="M329" s="122" t="s">
        <v>808</v>
      </c>
    </row>
    <row r="330" spans="2:13" x14ac:dyDescent="0.2">
      <c r="B330" s="88">
        <v>73.5</v>
      </c>
      <c r="C330" s="2">
        <v>2</v>
      </c>
      <c r="D330" t="s">
        <v>804</v>
      </c>
      <c r="E330" t="s">
        <v>805</v>
      </c>
      <c r="G330" t="s">
        <v>809</v>
      </c>
      <c r="H330" s="77">
        <v>39213</v>
      </c>
      <c r="I330" s="73">
        <v>89</v>
      </c>
      <c r="J330" s="13">
        <v>39218</v>
      </c>
      <c r="M330" s="122"/>
    </row>
    <row r="331" spans="2:13" x14ac:dyDescent="0.2">
      <c r="B331" s="2">
        <v>74</v>
      </c>
      <c r="C331" s="2">
        <v>1</v>
      </c>
      <c r="D331" t="s">
        <v>810</v>
      </c>
      <c r="E331" t="s">
        <v>811</v>
      </c>
      <c r="G331" t="s">
        <v>296</v>
      </c>
      <c r="H331" s="92" t="s">
        <v>812</v>
      </c>
      <c r="I331" s="73"/>
      <c r="J331" s="12" t="s">
        <v>514</v>
      </c>
      <c r="K331" s="53"/>
      <c r="M331" s="121" t="s">
        <v>813</v>
      </c>
    </row>
    <row r="332" spans="2:13" x14ac:dyDescent="0.2">
      <c r="B332" s="2">
        <v>74</v>
      </c>
      <c r="C332" s="2">
        <v>2</v>
      </c>
      <c r="D332" t="s">
        <v>810</v>
      </c>
      <c r="E332" t="s">
        <v>811</v>
      </c>
      <c r="G332" t="s">
        <v>292</v>
      </c>
      <c r="H332" s="92" t="s">
        <v>814</v>
      </c>
      <c r="I332" s="73"/>
      <c r="J332" s="12" t="s">
        <v>594</v>
      </c>
      <c r="K332" s="53"/>
      <c r="M332" s="121"/>
    </row>
    <row r="333" spans="2:13" x14ac:dyDescent="0.2">
      <c r="B333" s="2">
        <v>74</v>
      </c>
      <c r="C333" s="2">
        <v>3</v>
      </c>
      <c r="D333" t="s">
        <v>810</v>
      </c>
      <c r="E333" t="s">
        <v>811</v>
      </c>
      <c r="G333" t="s">
        <v>707</v>
      </c>
      <c r="H333" s="21" t="s">
        <v>815</v>
      </c>
      <c r="J333" s="12" t="s">
        <v>816</v>
      </c>
      <c r="K333" s="53"/>
      <c r="M333" s="121"/>
    </row>
    <row r="334" spans="2:13" x14ac:dyDescent="0.2">
      <c r="B334" s="2">
        <v>74</v>
      </c>
      <c r="C334" s="2">
        <v>4</v>
      </c>
      <c r="D334" t="s">
        <v>810</v>
      </c>
      <c r="E334" t="s">
        <v>811</v>
      </c>
      <c r="M334" s="121"/>
    </row>
    <row r="335" spans="2:13" x14ac:dyDescent="0.2">
      <c r="B335" s="2">
        <v>74</v>
      </c>
      <c r="C335" s="2">
        <v>5</v>
      </c>
      <c r="D335" t="s">
        <v>810</v>
      </c>
      <c r="E335" t="s">
        <v>811</v>
      </c>
      <c r="M335" s="121"/>
    </row>
    <row r="336" spans="2:13" x14ac:dyDescent="0.2">
      <c r="B336" s="2">
        <v>74</v>
      </c>
      <c r="C336" s="2">
        <v>6</v>
      </c>
      <c r="D336" t="s">
        <v>810</v>
      </c>
      <c r="E336" t="s">
        <v>811</v>
      </c>
      <c r="H336" s="33"/>
      <c r="I336" s="73"/>
      <c r="M336" s="121"/>
    </row>
    <row r="337" spans="2:13" x14ac:dyDescent="0.2">
      <c r="B337" s="2">
        <v>74</v>
      </c>
      <c r="C337" s="2">
        <v>7</v>
      </c>
      <c r="D337" t="s">
        <v>810</v>
      </c>
      <c r="E337" t="s">
        <v>811</v>
      </c>
      <c r="M337" s="121"/>
    </row>
    <row r="338" spans="2:13" x14ac:dyDescent="0.2">
      <c r="B338" s="2">
        <v>74</v>
      </c>
      <c r="C338" s="2">
        <v>8</v>
      </c>
      <c r="D338" t="s">
        <v>810</v>
      </c>
      <c r="E338" t="s">
        <v>811</v>
      </c>
      <c r="M338" s="121"/>
    </row>
    <row r="339" spans="2:13" x14ac:dyDescent="0.2">
      <c r="B339" s="2">
        <v>75</v>
      </c>
      <c r="C339" s="2">
        <v>1</v>
      </c>
      <c r="D339" t="s">
        <v>817</v>
      </c>
      <c r="E339" t="s">
        <v>818</v>
      </c>
      <c r="G339" t="s">
        <v>819</v>
      </c>
      <c r="H339" s="33" t="s">
        <v>820</v>
      </c>
      <c r="I339" s="73"/>
      <c r="J339" s="12" t="s">
        <v>821</v>
      </c>
      <c r="K339" s="53"/>
      <c r="M339" s="121" t="s">
        <v>822</v>
      </c>
    </row>
    <row r="340" spans="2:13" x14ac:dyDescent="0.2">
      <c r="B340" s="2">
        <v>75</v>
      </c>
      <c r="C340" s="2">
        <v>2</v>
      </c>
      <c r="D340" t="s">
        <v>817</v>
      </c>
      <c r="E340" t="s">
        <v>818</v>
      </c>
      <c r="G340" t="s">
        <v>292</v>
      </c>
      <c r="H340" s="33" t="s">
        <v>823</v>
      </c>
      <c r="I340" s="73"/>
      <c r="J340" s="12" t="s">
        <v>824</v>
      </c>
      <c r="K340" s="53"/>
      <c r="M340" s="121"/>
    </row>
    <row r="341" spans="2:13" x14ac:dyDescent="0.2">
      <c r="B341" s="2">
        <v>75</v>
      </c>
      <c r="C341" s="2">
        <v>3</v>
      </c>
      <c r="D341" t="s">
        <v>817</v>
      </c>
      <c r="E341" t="s">
        <v>818</v>
      </c>
      <c r="M341" s="121"/>
    </row>
    <row r="342" spans="2:13" x14ac:dyDescent="0.2">
      <c r="B342" s="2">
        <v>75</v>
      </c>
      <c r="C342" s="2">
        <v>4</v>
      </c>
      <c r="D342" t="s">
        <v>817</v>
      </c>
      <c r="E342" t="s">
        <v>818</v>
      </c>
      <c r="M342" s="121"/>
    </row>
    <row r="343" spans="2:13" x14ac:dyDescent="0.2">
      <c r="B343" s="2">
        <v>75</v>
      </c>
      <c r="C343" s="2">
        <v>5</v>
      </c>
      <c r="D343" t="s">
        <v>817</v>
      </c>
      <c r="E343" t="s">
        <v>818</v>
      </c>
      <c r="M343" s="121"/>
    </row>
    <row r="344" spans="2:13" x14ac:dyDescent="0.2">
      <c r="B344" s="2">
        <v>75</v>
      </c>
      <c r="C344" s="2">
        <v>6</v>
      </c>
      <c r="D344" t="s">
        <v>817</v>
      </c>
      <c r="E344" t="s">
        <v>818</v>
      </c>
      <c r="M344" s="121"/>
    </row>
    <row r="345" spans="2:13" x14ac:dyDescent="0.2">
      <c r="B345" s="2">
        <v>76</v>
      </c>
      <c r="C345" s="2">
        <v>1</v>
      </c>
      <c r="D345" t="s">
        <v>817</v>
      </c>
      <c r="E345" t="s">
        <v>818</v>
      </c>
      <c r="G345" t="s">
        <v>825</v>
      </c>
      <c r="H345" s="28">
        <v>5349</v>
      </c>
      <c r="J345" s="12" t="s">
        <v>826</v>
      </c>
      <c r="K345" s="53"/>
      <c r="M345" s="121"/>
    </row>
    <row r="346" spans="2:13" x14ac:dyDescent="0.2">
      <c r="B346" s="2">
        <v>76</v>
      </c>
      <c r="C346" s="2">
        <v>2</v>
      </c>
      <c r="D346" t="s">
        <v>817</v>
      </c>
      <c r="E346" t="s">
        <v>818</v>
      </c>
      <c r="M346" s="121"/>
    </row>
    <row r="347" spans="2:13" x14ac:dyDescent="0.2">
      <c r="B347" s="2">
        <v>76</v>
      </c>
      <c r="C347" s="2">
        <v>3</v>
      </c>
      <c r="D347" t="s">
        <v>817</v>
      </c>
      <c r="E347" t="s">
        <v>818</v>
      </c>
      <c r="M347" s="121"/>
    </row>
    <row r="348" spans="2:13" x14ac:dyDescent="0.2">
      <c r="B348" s="2">
        <v>77</v>
      </c>
      <c r="C348" s="2">
        <v>1</v>
      </c>
      <c r="D348" t="s">
        <v>285</v>
      </c>
      <c r="E348" t="s">
        <v>80</v>
      </c>
      <c r="G348" t="s">
        <v>80</v>
      </c>
      <c r="J348" s="12" t="s">
        <v>231</v>
      </c>
      <c r="K348" s="53"/>
      <c r="M348" s="121" t="s">
        <v>827</v>
      </c>
    </row>
    <row r="349" spans="2:13" x14ac:dyDescent="0.2">
      <c r="B349" s="2">
        <v>77</v>
      </c>
      <c r="C349" s="2">
        <v>2</v>
      </c>
      <c r="D349" t="s">
        <v>285</v>
      </c>
      <c r="E349" t="s">
        <v>80</v>
      </c>
      <c r="M349" s="121"/>
    </row>
    <row r="350" spans="2:13" x14ac:dyDescent="0.2">
      <c r="B350" s="2">
        <v>77</v>
      </c>
      <c r="C350" s="2">
        <v>3</v>
      </c>
      <c r="D350" t="s">
        <v>285</v>
      </c>
      <c r="E350" t="s">
        <v>80</v>
      </c>
      <c r="M350" s="121"/>
    </row>
    <row r="351" spans="2:13" x14ac:dyDescent="0.2">
      <c r="B351" s="2">
        <v>77</v>
      </c>
      <c r="C351" s="2">
        <v>4</v>
      </c>
      <c r="D351" t="s">
        <v>285</v>
      </c>
      <c r="E351" t="s">
        <v>80</v>
      </c>
      <c r="M351" s="121"/>
    </row>
    <row r="352" spans="2:13" x14ac:dyDescent="0.2">
      <c r="B352" s="2">
        <v>78</v>
      </c>
      <c r="C352" s="2">
        <v>1</v>
      </c>
      <c r="D352" t="s">
        <v>810</v>
      </c>
      <c r="E352" t="s">
        <v>596</v>
      </c>
      <c r="M352" s="121" t="s">
        <v>828</v>
      </c>
    </row>
    <row r="353" spans="2:13" x14ac:dyDescent="0.2">
      <c r="B353" s="2">
        <v>78</v>
      </c>
      <c r="C353" s="2">
        <v>2</v>
      </c>
      <c r="D353" t="s">
        <v>810</v>
      </c>
      <c r="E353" t="s">
        <v>596</v>
      </c>
      <c r="M353" s="121"/>
    </row>
    <row r="354" spans="2:13" x14ac:dyDescent="0.2">
      <c r="B354" s="2">
        <v>78</v>
      </c>
      <c r="C354" s="2">
        <v>3</v>
      </c>
      <c r="D354" t="s">
        <v>810</v>
      </c>
      <c r="E354" t="s">
        <v>596</v>
      </c>
      <c r="H354" s="28"/>
      <c r="M354" s="121"/>
    </row>
    <row r="355" spans="2:13" x14ac:dyDescent="0.2">
      <c r="B355" s="2">
        <v>78</v>
      </c>
      <c r="C355" s="2">
        <v>4</v>
      </c>
      <c r="D355" t="s">
        <v>810</v>
      </c>
      <c r="E355" t="s">
        <v>596</v>
      </c>
      <c r="M355" s="121"/>
    </row>
    <row r="356" spans="2:13" x14ac:dyDescent="0.2">
      <c r="B356" s="2">
        <v>79</v>
      </c>
      <c r="C356" s="2">
        <v>1</v>
      </c>
      <c r="D356" t="s">
        <v>781</v>
      </c>
      <c r="E356" t="s">
        <v>455</v>
      </c>
      <c r="G356" t="s">
        <v>596</v>
      </c>
      <c r="J356" s="12" t="s">
        <v>829</v>
      </c>
      <c r="K356" s="53"/>
      <c r="M356" s="121" t="s">
        <v>830</v>
      </c>
    </row>
    <row r="357" spans="2:13" x14ac:dyDescent="0.2">
      <c r="B357" s="2">
        <v>79</v>
      </c>
      <c r="C357" s="2">
        <v>2</v>
      </c>
      <c r="D357" t="s">
        <v>781</v>
      </c>
      <c r="E357" t="s">
        <v>455</v>
      </c>
      <c r="G357" t="s">
        <v>80</v>
      </c>
      <c r="J357" s="12" t="s">
        <v>759</v>
      </c>
      <c r="K357" s="53"/>
      <c r="M357" s="121"/>
    </row>
    <row r="358" spans="2:13" x14ac:dyDescent="0.2">
      <c r="B358" s="2">
        <v>79</v>
      </c>
      <c r="C358" s="2">
        <v>3</v>
      </c>
      <c r="D358" t="s">
        <v>781</v>
      </c>
      <c r="E358" t="s">
        <v>455</v>
      </c>
      <c r="M358" s="121"/>
    </row>
    <row r="359" spans="2:13" x14ac:dyDescent="0.2">
      <c r="B359" s="2">
        <v>79</v>
      </c>
      <c r="C359" s="2">
        <v>4</v>
      </c>
      <c r="D359" t="s">
        <v>781</v>
      </c>
      <c r="E359" t="s">
        <v>455</v>
      </c>
      <c r="M359" s="121"/>
    </row>
    <row r="360" spans="2:13" x14ac:dyDescent="0.2">
      <c r="B360" s="2">
        <v>79</v>
      </c>
      <c r="C360" s="2">
        <v>5</v>
      </c>
      <c r="D360" t="s">
        <v>781</v>
      </c>
      <c r="E360" t="s">
        <v>455</v>
      </c>
      <c r="M360" s="121"/>
    </row>
    <row r="361" spans="2:13" x14ac:dyDescent="0.2">
      <c r="B361" s="2">
        <v>79</v>
      </c>
      <c r="C361" s="2">
        <v>6</v>
      </c>
      <c r="D361" t="s">
        <v>781</v>
      </c>
      <c r="E361" t="s">
        <v>455</v>
      </c>
      <c r="M361" s="121"/>
    </row>
    <row r="362" spans="2:13" x14ac:dyDescent="0.2">
      <c r="B362" s="2">
        <v>80</v>
      </c>
      <c r="C362" s="2">
        <v>1</v>
      </c>
      <c r="D362" t="s">
        <v>831</v>
      </c>
      <c r="E362" t="s">
        <v>206</v>
      </c>
      <c r="G362" t="s">
        <v>206</v>
      </c>
      <c r="J362" s="12" t="s">
        <v>832</v>
      </c>
      <c r="K362" s="53"/>
      <c r="M362" s="121" t="s">
        <v>833</v>
      </c>
    </row>
    <row r="363" spans="2:13" x14ac:dyDescent="0.2">
      <c r="B363" s="2">
        <v>80</v>
      </c>
      <c r="C363" s="2">
        <v>2</v>
      </c>
      <c r="D363" t="s">
        <v>831</v>
      </c>
      <c r="E363" t="s">
        <v>206</v>
      </c>
      <c r="G363" t="s">
        <v>80</v>
      </c>
      <c r="J363" s="12" t="s">
        <v>834</v>
      </c>
      <c r="K363" s="53"/>
      <c r="M363" s="121"/>
    </row>
    <row r="364" spans="2:13" x14ac:dyDescent="0.2">
      <c r="B364" s="2">
        <v>80</v>
      </c>
      <c r="C364" s="2">
        <v>3</v>
      </c>
      <c r="D364" t="s">
        <v>831</v>
      </c>
      <c r="E364" t="s">
        <v>206</v>
      </c>
      <c r="G364" t="s">
        <v>258</v>
      </c>
      <c r="J364" s="12" t="s">
        <v>835</v>
      </c>
      <c r="K364" s="53"/>
      <c r="M364" s="121"/>
    </row>
    <row r="365" spans="2:13" x14ac:dyDescent="0.2">
      <c r="B365" s="2">
        <v>80</v>
      </c>
      <c r="C365" s="2">
        <v>4</v>
      </c>
      <c r="D365" t="s">
        <v>831</v>
      </c>
      <c r="E365" t="s">
        <v>206</v>
      </c>
      <c r="G365" t="s">
        <v>836</v>
      </c>
      <c r="J365" s="12" t="s">
        <v>231</v>
      </c>
      <c r="K365" s="53"/>
      <c r="M365" s="121"/>
    </row>
    <row r="366" spans="2:13" x14ac:dyDescent="0.2">
      <c r="B366" s="2">
        <v>80</v>
      </c>
      <c r="C366" s="2">
        <v>5</v>
      </c>
      <c r="D366" t="s">
        <v>831</v>
      </c>
      <c r="E366" t="s">
        <v>206</v>
      </c>
      <c r="G366" t="s">
        <v>166</v>
      </c>
      <c r="J366" s="12" t="s">
        <v>616</v>
      </c>
      <c r="K366" s="53"/>
      <c r="M366" s="121"/>
    </row>
    <row r="367" spans="2:13" x14ac:dyDescent="0.2">
      <c r="B367" s="2">
        <v>80</v>
      </c>
      <c r="C367" s="2">
        <v>6</v>
      </c>
      <c r="D367" t="s">
        <v>831</v>
      </c>
      <c r="E367" t="s">
        <v>206</v>
      </c>
      <c r="M367" s="121"/>
    </row>
    <row r="368" spans="2:13" x14ac:dyDescent="0.2">
      <c r="B368" s="2">
        <v>81</v>
      </c>
      <c r="C368" s="2">
        <v>1</v>
      </c>
      <c r="D368" t="s">
        <v>831</v>
      </c>
      <c r="E368" t="s">
        <v>837</v>
      </c>
      <c r="M368" s="121" t="s">
        <v>838</v>
      </c>
    </row>
    <row r="369" spans="1:14" x14ac:dyDescent="0.2">
      <c r="B369" s="2">
        <v>81</v>
      </c>
      <c r="C369" s="2">
        <v>2</v>
      </c>
      <c r="D369" t="s">
        <v>831</v>
      </c>
      <c r="E369" t="s">
        <v>837</v>
      </c>
      <c r="M369" s="121"/>
    </row>
    <row r="370" spans="1:14" x14ac:dyDescent="0.2">
      <c r="B370" s="2">
        <v>81</v>
      </c>
      <c r="C370" s="2">
        <v>3</v>
      </c>
      <c r="D370" t="s">
        <v>831</v>
      </c>
      <c r="E370" t="s">
        <v>837</v>
      </c>
      <c r="M370" s="121"/>
    </row>
    <row r="371" spans="1:14" x14ac:dyDescent="0.2">
      <c r="B371" s="2">
        <v>81</v>
      </c>
      <c r="C371" s="2">
        <v>4</v>
      </c>
      <c r="D371" t="s">
        <v>831</v>
      </c>
      <c r="E371" t="s">
        <v>837</v>
      </c>
      <c r="M371" s="121"/>
    </row>
    <row r="372" spans="1:14" x14ac:dyDescent="0.2">
      <c r="B372" s="2">
        <v>81</v>
      </c>
      <c r="C372" s="2">
        <v>5</v>
      </c>
      <c r="D372" t="s">
        <v>831</v>
      </c>
      <c r="E372" t="s">
        <v>837</v>
      </c>
      <c r="M372" s="121"/>
    </row>
    <row r="373" spans="1:14" x14ac:dyDescent="0.2">
      <c r="B373" s="2">
        <v>81</v>
      </c>
      <c r="C373" s="2">
        <v>6</v>
      </c>
      <c r="D373" t="s">
        <v>831</v>
      </c>
      <c r="E373" t="s">
        <v>837</v>
      </c>
      <c r="M373" s="121"/>
    </row>
    <row r="374" spans="1:14" x14ac:dyDescent="0.2">
      <c r="B374" s="2">
        <v>82</v>
      </c>
      <c r="C374" s="2">
        <v>1</v>
      </c>
      <c r="D374" t="s">
        <v>781</v>
      </c>
      <c r="E374" t="s">
        <v>839</v>
      </c>
      <c r="G374" t="s">
        <v>840</v>
      </c>
      <c r="H374" s="28">
        <v>21094</v>
      </c>
      <c r="I374" s="72">
        <f>1956-1896</f>
        <v>60</v>
      </c>
      <c r="J374" s="13">
        <v>21094</v>
      </c>
      <c r="L374" s="2" t="s">
        <v>236</v>
      </c>
      <c r="M374" s="121" t="s">
        <v>841</v>
      </c>
    </row>
    <row r="375" spans="1:14" x14ac:dyDescent="0.2">
      <c r="B375" s="2">
        <v>82</v>
      </c>
      <c r="C375" s="2">
        <v>2</v>
      </c>
      <c r="D375" t="s">
        <v>781</v>
      </c>
      <c r="E375" t="s">
        <v>839</v>
      </c>
      <c r="G375" t="s">
        <v>842</v>
      </c>
      <c r="J375" s="12" t="s">
        <v>843</v>
      </c>
      <c r="K375" s="53"/>
      <c r="M375" s="121"/>
    </row>
    <row r="376" spans="1:14" x14ac:dyDescent="0.2">
      <c r="B376" s="2">
        <v>82</v>
      </c>
      <c r="C376" s="2">
        <v>3</v>
      </c>
      <c r="D376" t="s">
        <v>781</v>
      </c>
      <c r="E376" t="s">
        <v>839</v>
      </c>
      <c r="G376" t="s">
        <v>559</v>
      </c>
      <c r="J376" s="12" t="s">
        <v>844</v>
      </c>
      <c r="K376" s="53"/>
      <c r="M376" s="121"/>
    </row>
    <row r="377" spans="1:14" x14ac:dyDescent="0.2">
      <c r="B377" s="2">
        <v>82</v>
      </c>
      <c r="C377" s="2">
        <v>4</v>
      </c>
      <c r="D377" t="s">
        <v>781</v>
      </c>
      <c r="E377" t="s">
        <v>839</v>
      </c>
      <c r="G377" t="s">
        <v>845</v>
      </c>
      <c r="J377" s="12" t="s">
        <v>572</v>
      </c>
      <c r="K377" s="53"/>
      <c r="M377" s="121"/>
    </row>
    <row r="378" spans="1:14" x14ac:dyDescent="0.2">
      <c r="B378" s="2">
        <v>82</v>
      </c>
      <c r="C378" s="2">
        <v>5</v>
      </c>
      <c r="D378" t="s">
        <v>781</v>
      </c>
      <c r="E378" t="s">
        <v>839</v>
      </c>
      <c r="G378" t="s">
        <v>846</v>
      </c>
      <c r="J378" s="13">
        <v>27625</v>
      </c>
      <c r="M378" s="121"/>
      <c r="N378" s="122" t="s">
        <v>847</v>
      </c>
    </row>
    <row r="379" spans="1:14" x14ac:dyDescent="0.2">
      <c r="B379" s="2">
        <v>82</v>
      </c>
      <c r="C379" s="2">
        <v>6</v>
      </c>
      <c r="D379" t="s">
        <v>781</v>
      </c>
      <c r="E379" t="s">
        <v>839</v>
      </c>
      <c r="G379" t="s">
        <v>848</v>
      </c>
      <c r="H379" s="28">
        <v>36684</v>
      </c>
      <c r="I379" s="72">
        <v>75</v>
      </c>
      <c r="J379" s="12" t="s">
        <v>849</v>
      </c>
      <c r="K379" s="53">
        <v>20</v>
      </c>
      <c r="M379" s="121"/>
      <c r="N379" s="122"/>
    </row>
    <row r="380" spans="1:14" x14ac:dyDescent="0.2">
      <c r="A380" s="2"/>
      <c r="B380" s="2">
        <v>83</v>
      </c>
      <c r="C380" s="11">
        <v>1</v>
      </c>
      <c r="D380" s="3" t="s">
        <v>850</v>
      </c>
      <c r="E380" s="29" t="s">
        <v>851</v>
      </c>
      <c r="F380" s="11"/>
      <c r="G380" t="s">
        <v>852</v>
      </c>
      <c r="H380" s="28">
        <v>36771</v>
      </c>
      <c r="I380" s="72">
        <v>91</v>
      </c>
      <c r="J380" s="40" t="s">
        <v>853</v>
      </c>
      <c r="K380" s="80" t="s">
        <v>854</v>
      </c>
      <c r="M380" s="121" t="s">
        <v>855</v>
      </c>
    </row>
    <row r="381" spans="1:14" x14ac:dyDescent="0.2">
      <c r="A381" s="2"/>
      <c r="B381" s="2">
        <v>83</v>
      </c>
      <c r="C381" s="11">
        <v>1</v>
      </c>
      <c r="D381" s="3" t="s">
        <v>850</v>
      </c>
      <c r="E381" s="29" t="s">
        <v>851</v>
      </c>
      <c r="F381" s="11"/>
      <c r="G381" t="s">
        <v>856</v>
      </c>
      <c r="H381" s="28">
        <v>37541</v>
      </c>
      <c r="I381" s="72">
        <v>87</v>
      </c>
      <c r="J381" s="27" t="s">
        <v>857</v>
      </c>
      <c r="K381" s="73">
        <v>118</v>
      </c>
      <c r="M381" s="121"/>
    </row>
    <row r="382" spans="1:14" x14ac:dyDescent="0.2">
      <c r="A382" s="2"/>
      <c r="B382" s="2">
        <v>83</v>
      </c>
      <c r="C382" s="11">
        <v>2</v>
      </c>
      <c r="D382" s="3" t="s">
        <v>850</v>
      </c>
      <c r="E382" s="29" t="s">
        <v>851</v>
      </c>
      <c r="F382" s="11"/>
      <c r="G382" t="s">
        <v>858</v>
      </c>
      <c r="J382" s="14" t="s">
        <v>859</v>
      </c>
      <c r="K382" s="53"/>
      <c r="M382" s="121"/>
    </row>
    <row r="383" spans="1:14" x14ac:dyDescent="0.2">
      <c r="A383" s="2"/>
      <c r="B383" s="2">
        <v>83</v>
      </c>
      <c r="C383" s="11">
        <v>3</v>
      </c>
      <c r="D383" s="3" t="s">
        <v>850</v>
      </c>
      <c r="E383" s="29" t="s">
        <v>851</v>
      </c>
      <c r="F383" s="11"/>
      <c r="G383" s="10" t="s">
        <v>860</v>
      </c>
      <c r="H383" s="28">
        <v>44700</v>
      </c>
      <c r="I383" s="72">
        <v>90</v>
      </c>
      <c r="J383" s="14">
        <v>44708</v>
      </c>
      <c r="K383" s="53">
        <v>684</v>
      </c>
      <c r="M383" s="121"/>
    </row>
    <row r="384" spans="1:14" x14ac:dyDescent="0.2">
      <c r="A384" s="2"/>
      <c r="B384" s="2">
        <v>83</v>
      </c>
      <c r="C384" s="11">
        <v>4</v>
      </c>
      <c r="D384" s="3" t="s">
        <v>850</v>
      </c>
      <c r="E384" s="29" t="s">
        <v>851</v>
      </c>
      <c r="F384" s="11"/>
      <c r="G384" t="s">
        <v>861</v>
      </c>
      <c r="H384" s="28">
        <v>32720</v>
      </c>
      <c r="I384" s="72">
        <f>1989-1923</f>
        <v>66</v>
      </c>
      <c r="J384" s="40" t="s">
        <v>862</v>
      </c>
      <c r="K384" s="80"/>
      <c r="M384" s="121"/>
    </row>
    <row r="385" spans="1:13" x14ac:dyDescent="0.2">
      <c r="A385" s="2"/>
      <c r="B385" s="2">
        <v>83</v>
      </c>
      <c r="C385" s="11">
        <v>4</v>
      </c>
      <c r="D385" s="3" t="s">
        <v>850</v>
      </c>
      <c r="E385" s="29" t="s">
        <v>851</v>
      </c>
      <c r="F385" s="11"/>
      <c r="G385" t="s">
        <v>863</v>
      </c>
      <c r="H385" s="28">
        <v>36253</v>
      </c>
      <c r="I385" s="72">
        <v>72</v>
      </c>
      <c r="J385" s="40" t="s">
        <v>864</v>
      </c>
      <c r="K385" s="80"/>
      <c r="M385" s="121"/>
    </row>
    <row r="386" spans="1:13" x14ac:dyDescent="0.2">
      <c r="A386" s="2"/>
      <c r="B386" s="2">
        <v>84</v>
      </c>
      <c r="C386" s="11">
        <v>1</v>
      </c>
      <c r="D386" s="3" t="s">
        <v>865</v>
      </c>
      <c r="E386" s="29" t="s">
        <v>137</v>
      </c>
      <c r="F386" s="11"/>
      <c r="G386" t="s">
        <v>147</v>
      </c>
      <c r="J386" s="40" t="s">
        <v>866</v>
      </c>
      <c r="K386" s="80"/>
      <c r="M386" s="121" t="s">
        <v>867</v>
      </c>
    </row>
    <row r="387" spans="1:13" x14ac:dyDescent="0.2">
      <c r="A387" s="2"/>
      <c r="B387" s="2">
        <v>84</v>
      </c>
      <c r="C387" s="11">
        <v>2</v>
      </c>
      <c r="D387" s="3" t="s">
        <v>865</v>
      </c>
      <c r="E387" s="29" t="s">
        <v>137</v>
      </c>
      <c r="F387" s="11"/>
      <c r="G387" t="s">
        <v>80</v>
      </c>
      <c r="H387" s="28">
        <v>12517</v>
      </c>
      <c r="J387" s="14">
        <v>12521</v>
      </c>
      <c r="K387" s="53"/>
      <c r="M387" s="121"/>
    </row>
    <row r="388" spans="1:13" x14ac:dyDescent="0.2">
      <c r="A388" s="2"/>
      <c r="B388" s="2">
        <v>84</v>
      </c>
      <c r="C388" s="11">
        <v>3</v>
      </c>
      <c r="D388" s="3" t="s">
        <v>865</v>
      </c>
      <c r="E388" s="29" t="s">
        <v>137</v>
      </c>
      <c r="F388" s="11"/>
      <c r="G388" t="s">
        <v>137</v>
      </c>
      <c r="J388" s="40" t="s">
        <v>868</v>
      </c>
      <c r="K388" s="80"/>
      <c r="M388" s="121"/>
    </row>
    <row r="389" spans="1:13" x14ac:dyDescent="0.2">
      <c r="A389" s="2"/>
      <c r="B389" s="2">
        <v>84</v>
      </c>
      <c r="C389" s="11">
        <v>4</v>
      </c>
      <c r="D389" s="3" t="s">
        <v>865</v>
      </c>
      <c r="E389" s="29" t="s">
        <v>137</v>
      </c>
      <c r="F389" s="11"/>
      <c r="J389" s="40"/>
      <c r="K389" s="80"/>
      <c r="M389" s="121"/>
    </row>
    <row r="390" spans="1:13" x14ac:dyDescent="0.2">
      <c r="B390" s="2">
        <v>85</v>
      </c>
      <c r="M390" t="s">
        <v>869</v>
      </c>
    </row>
    <row r="391" spans="1:13" x14ac:dyDescent="0.2">
      <c r="A391" s="2"/>
      <c r="B391" s="2">
        <v>86</v>
      </c>
      <c r="C391" s="2">
        <v>1</v>
      </c>
      <c r="D391" s="3" t="s">
        <v>870</v>
      </c>
      <c r="E391" s="29" t="s">
        <v>871</v>
      </c>
      <c r="F391" s="11"/>
      <c r="G391" t="s">
        <v>624</v>
      </c>
      <c r="H391" s="22" t="s">
        <v>682</v>
      </c>
      <c r="J391" s="14" t="s">
        <v>682</v>
      </c>
      <c r="K391" s="53"/>
      <c r="M391" s="123" t="s">
        <v>872</v>
      </c>
    </row>
    <row r="392" spans="1:13" x14ac:dyDescent="0.2">
      <c r="A392" s="2"/>
      <c r="B392" s="2">
        <v>86</v>
      </c>
      <c r="C392" s="2">
        <v>2</v>
      </c>
      <c r="D392" s="3" t="s">
        <v>870</v>
      </c>
      <c r="E392" s="29" t="s">
        <v>871</v>
      </c>
      <c r="F392" s="11"/>
      <c r="G392" t="s">
        <v>873</v>
      </c>
      <c r="J392" s="14">
        <v>15998</v>
      </c>
      <c r="K392" s="53"/>
      <c r="M392" s="123"/>
    </row>
    <row r="393" spans="1:13" x14ac:dyDescent="0.2">
      <c r="A393" s="2"/>
      <c r="B393" s="2">
        <v>87</v>
      </c>
      <c r="C393" s="2">
        <v>1</v>
      </c>
      <c r="D393" s="3" t="s">
        <v>817</v>
      </c>
      <c r="E393" s="29" t="s">
        <v>874</v>
      </c>
      <c r="F393" s="11"/>
      <c r="G393" t="s">
        <v>874</v>
      </c>
      <c r="H393" s="28">
        <v>31702</v>
      </c>
      <c r="J393" s="27" t="s">
        <v>875</v>
      </c>
      <c r="K393" s="73"/>
      <c r="M393" s="10" t="s">
        <v>876</v>
      </c>
    </row>
    <row r="394" spans="1:13" x14ac:dyDescent="0.2">
      <c r="A394" s="2"/>
      <c r="B394" s="2">
        <v>88</v>
      </c>
      <c r="C394" s="11">
        <v>1</v>
      </c>
      <c r="D394" s="3" t="s">
        <v>877</v>
      </c>
      <c r="E394" s="29" t="s">
        <v>878</v>
      </c>
      <c r="F394" s="11"/>
      <c r="G394" t="s">
        <v>292</v>
      </c>
      <c r="H394" s="21" t="s">
        <v>879</v>
      </c>
      <c r="I394" s="72">
        <v>18</v>
      </c>
      <c r="J394" s="14" t="s">
        <v>770</v>
      </c>
      <c r="K394" s="53"/>
      <c r="M394" s="125" t="s">
        <v>477</v>
      </c>
    </row>
    <row r="395" spans="1:13" x14ac:dyDescent="0.2">
      <c r="A395" s="2"/>
      <c r="B395" s="2">
        <v>88</v>
      </c>
      <c r="C395" s="11">
        <v>2</v>
      </c>
      <c r="D395" s="3" t="s">
        <v>877</v>
      </c>
      <c r="E395" s="29" t="s">
        <v>878</v>
      </c>
      <c r="F395" s="11"/>
      <c r="G395" t="s">
        <v>41</v>
      </c>
      <c r="H395" s="21" t="s">
        <v>880</v>
      </c>
      <c r="I395" s="72">
        <v>21</v>
      </c>
      <c r="J395" s="40" t="s">
        <v>881</v>
      </c>
      <c r="K395" s="80"/>
      <c r="M395" s="125"/>
    </row>
    <row r="396" spans="1:13" x14ac:dyDescent="0.2">
      <c r="A396" s="2"/>
      <c r="B396" s="2">
        <v>88</v>
      </c>
      <c r="C396" s="11">
        <v>3</v>
      </c>
      <c r="D396" s="3" t="s">
        <v>877</v>
      </c>
      <c r="E396" s="29" t="s">
        <v>878</v>
      </c>
      <c r="F396" s="11"/>
      <c r="G396" t="s">
        <v>206</v>
      </c>
      <c r="H396" s="21" t="s">
        <v>882</v>
      </c>
      <c r="I396" s="72">
        <v>82</v>
      </c>
      <c r="J396" s="16" t="s">
        <v>791</v>
      </c>
      <c r="K396" s="80"/>
      <c r="M396" s="125"/>
    </row>
    <row r="397" spans="1:13" x14ac:dyDescent="0.2">
      <c r="A397" s="2"/>
      <c r="B397" s="2">
        <v>88</v>
      </c>
      <c r="C397" s="11">
        <v>4</v>
      </c>
      <c r="D397" s="3" t="s">
        <v>877</v>
      </c>
      <c r="E397" s="29" t="s">
        <v>878</v>
      </c>
      <c r="F397" s="11"/>
      <c r="G397" t="s">
        <v>292</v>
      </c>
      <c r="H397" s="28">
        <v>1109</v>
      </c>
      <c r="I397" s="72">
        <v>83</v>
      </c>
      <c r="J397" s="14" t="s">
        <v>883</v>
      </c>
      <c r="K397" s="53"/>
      <c r="M397" s="125"/>
    </row>
    <row r="398" spans="1:13" x14ac:dyDescent="0.2">
      <c r="A398" s="2"/>
      <c r="B398" s="2">
        <v>88</v>
      </c>
      <c r="C398" s="11">
        <v>5</v>
      </c>
      <c r="D398" s="3" t="s">
        <v>877</v>
      </c>
      <c r="E398" s="29" t="s">
        <v>878</v>
      </c>
      <c r="F398" s="11"/>
      <c r="G398" t="s">
        <v>21</v>
      </c>
      <c r="H398" s="21" t="s">
        <v>884</v>
      </c>
      <c r="I398" s="53">
        <v>82</v>
      </c>
      <c r="J398" s="40" t="s">
        <v>692</v>
      </c>
      <c r="K398" s="80"/>
      <c r="M398" s="125"/>
    </row>
    <row r="399" spans="1:13" x14ac:dyDescent="0.2">
      <c r="A399" s="2"/>
      <c r="B399" s="2">
        <v>88</v>
      </c>
      <c r="C399" s="11">
        <v>6</v>
      </c>
      <c r="D399" s="3" t="s">
        <v>877</v>
      </c>
      <c r="E399" s="29" t="s">
        <v>878</v>
      </c>
      <c r="F399" s="11"/>
      <c r="G399" t="s">
        <v>885</v>
      </c>
      <c r="H399" s="21" t="s">
        <v>886</v>
      </c>
      <c r="I399" s="72">
        <f>1879-1856</f>
        <v>23</v>
      </c>
      <c r="J399" s="40" t="s">
        <v>887</v>
      </c>
      <c r="K399" s="80"/>
      <c r="M399" s="125"/>
    </row>
    <row r="400" spans="1:13" x14ac:dyDescent="0.2">
      <c r="A400" s="2"/>
      <c r="B400" s="2">
        <v>88</v>
      </c>
      <c r="C400" s="11">
        <v>7</v>
      </c>
      <c r="D400" s="3" t="s">
        <v>877</v>
      </c>
      <c r="E400" s="29" t="s">
        <v>878</v>
      </c>
      <c r="F400" s="11"/>
      <c r="G400" t="s">
        <v>888</v>
      </c>
      <c r="H400" s="21" t="s">
        <v>889</v>
      </c>
      <c r="I400" s="72">
        <v>42</v>
      </c>
      <c r="J400" s="14" t="s">
        <v>219</v>
      </c>
      <c r="K400" s="53"/>
      <c r="M400" s="125"/>
    </row>
    <row r="401" spans="1:13" x14ac:dyDescent="0.2">
      <c r="A401" s="2"/>
      <c r="B401" s="2">
        <v>89</v>
      </c>
      <c r="C401" s="2">
        <v>1</v>
      </c>
      <c r="D401" s="3" t="s">
        <v>368</v>
      </c>
      <c r="E401" s="29" t="s">
        <v>890</v>
      </c>
      <c r="F401" s="11"/>
      <c r="G401" t="s">
        <v>891</v>
      </c>
      <c r="J401" s="40" t="s">
        <v>892</v>
      </c>
      <c r="K401" s="80"/>
      <c r="M401" s="123" t="s">
        <v>893</v>
      </c>
    </row>
    <row r="402" spans="1:13" x14ac:dyDescent="0.2">
      <c r="A402" s="2"/>
      <c r="B402" s="2">
        <v>89</v>
      </c>
      <c r="C402" s="2">
        <v>2</v>
      </c>
      <c r="D402" s="3" t="s">
        <v>368</v>
      </c>
      <c r="E402" s="29" t="s">
        <v>890</v>
      </c>
      <c r="F402" s="11"/>
      <c r="G402" t="s">
        <v>894</v>
      </c>
      <c r="J402" s="14" t="s">
        <v>895</v>
      </c>
      <c r="K402" s="53"/>
      <c r="M402" s="123"/>
    </row>
    <row r="403" spans="1:13" x14ac:dyDescent="0.2">
      <c r="A403" s="2"/>
      <c r="B403" s="2">
        <v>90</v>
      </c>
      <c r="C403" s="11">
        <v>1</v>
      </c>
      <c r="D403" s="3" t="s">
        <v>896</v>
      </c>
      <c r="E403" s="29" t="s">
        <v>897</v>
      </c>
      <c r="F403" s="11"/>
      <c r="G403" t="s">
        <v>296</v>
      </c>
      <c r="H403" s="21" t="s">
        <v>898</v>
      </c>
      <c r="I403" s="72">
        <v>58</v>
      </c>
      <c r="J403" s="40" t="s">
        <v>899</v>
      </c>
      <c r="K403" s="80"/>
      <c r="M403" s="121" t="s">
        <v>210</v>
      </c>
    </row>
    <row r="404" spans="1:13" x14ac:dyDescent="0.2">
      <c r="A404" s="2"/>
      <c r="B404" s="2">
        <v>90</v>
      </c>
      <c r="C404" s="11">
        <v>2</v>
      </c>
      <c r="D404" s="3" t="s">
        <v>896</v>
      </c>
      <c r="E404" s="29" t="s">
        <v>897</v>
      </c>
      <c r="F404" s="11"/>
      <c r="G404" t="s">
        <v>206</v>
      </c>
      <c r="H404" s="21" t="s">
        <v>900</v>
      </c>
      <c r="I404" s="72">
        <v>56</v>
      </c>
      <c r="J404" s="40" t="s">
        <v>901</v>
      </c>
      <c r="K404" s="80"/>
      <c r="M404" s="121"/>
    </row>
    <row r="405" spans="1:13" x14ac:dyDescent="0.2">
      <c r="A405" s="2"/>
      <c r="B405" s="2">
        <v>90</v>
      </c>
      <c r="C405" s="11">
        <v>3</v>
      </c>
      <c r="D405" s="3" t="s">
        <v>896</v>
      </c>
      <c r="E405" s="29" t="s">
        <v>897</v>
      </c>
      <c r="F405" s="11"/>
      <c r="G405" t="s">
        <v>559</v>
      </c>
      <c r="I405" s="72" t="s">
        <v>85</v>
      </c>
      <c r="J405" s="40"/>
      <c r="K405" s="80"/>
      <c r="M405" s="121"/>
    </row>
    <row r="406" spans="1:13" x14ac:dyDescent="0.2">
      <c r="A406" s="2"/>
      <c r="B406" s="2">
        <v>91</v>
      </c>
      <c r="C406" s="2">
        <v>1</v>
      </c>
      <c r="D406" s="3" t="s">
        <v>902</v>
      </c>
      <c r="E406" s="29" t="s">
        <v>903</v>
      </c>
      <c r="F406" s="11"/>
      <c r="G406" t="s">
        <v>904</v>
      </c>
      <c r="H406" s="28">
        <v>32594</v>
      </c>
      <c r="I406" s="72">
        <v>73</v>
      </c>
      <c r="J406" s="40" t="s">
        <v>905</v>
      </c>
      <c r="K406" s="80"/>
      <c r="M406" s="123" t="s">
        <v>906</v>
      </c>
    </row>
    <row r="407" spans="1:13" x14ac:dyDescent="0.2">
      <c r="A407" s="2"/>
      <c r="B407" s="2">
        <v>91</v>
      </c>
      <c r="C407" s="2">
        <v>2</v>
      </c>
      <c r="D407" s="3" t="s">
        <v>902</v>
      </c>
      <c r="E407" s="29" t="s">
        <v>903</v>
      </c>
      <c r="F407" s="11"/>
      <c r="G407" t="s">
        <v>907</v>
      </c>
      <c r="H407" s="28">
        <v>41960</v>
      </c>
      <c r="I407" s="72">
        <v>90</v>
      </c>
      <c r="J407" s="27" t="s">
        <v>908</v>
      </c>
      <c r="K407" s="73">
        <v>425</v>
      </c>
      <c r="M407" s="123"/>
    </row>
    <row r="408" spans="1:13" x14ac:dyDescent="0.2">
      <c r="A408" s="2"/>
      <c r="B408" s="11" t="s">
        <v>909</v>
      </c>
      <c r="C408" s="2">
        <v>1</v>
      </c>
      <c r="D408" s="3" t="s">
        <v>902</v>
      </c>
      <c r="E408" s="29" t="s">
        <v>910</v>
      </c>
      <c r="F408" s="11"/>
      <c r="G408" t="s">
        <v>911</v>
      </c>
      <c r="H408" s="28">
        <v>21396</v>
      </c>
      <c r="J408" s="17" t="s">
        <v>667</v>
      </c>
      <c r="K408" s="80"/>
      <c r="M408" s="121" t="s">
        <v>912</v>
      </c>
    </row>
    <row r="409" spans="1:13" x14ac:dyDescent="0.2">
      <c r="A409" s="2"/>
      <c r="B409" s="11" t="s">
        <v>909</v>
      </c>
      <c r="C409" s="2">
        <v>2</v>
      </c>
      <c r="D409" s="3" t="s">
        <v>902</v>
      </c>
      <c r="E409" s="29" t="s">
        <v>910</v>
      </c>
      <c r="F409" s="11"/>
      <c r="G409" t="s">
        <v>687</v>
      </c>
      <c r="H409" s="28">
        <v>21292</v>
      </c>
      <c r="J409" s="17" t="s">
        <v>913</v>
      </c>
      <c r="K409" s="80"/>
      <c r="M409" s="121"/>
    </row>
    <row r="410" spans="1:13" x14ac:dyDescent="0.2">
      <c r="A410" s="2"/>
      <c r="B410" s="2">
        <v>92</v>
      </c>
      <c r="C410" s="11">
        <v>1</v>
      </c>
      <c r="D410" s="3" t="s">
        <v>914</v>
      </c>
      <c r="E410" s="29" t="s">
        <v>915</v>
      </c>
      <c r="F410" s="11"/>
      <c r="G410" t="s">
        <v>916</v>
      </c>
      <c r="J410" s="40" t="s">
        <v>917</v>
      </c>
      <c r="K410" s="80"/>
      <c r="M410" s="123" t="s">
        <v>918</v>
      </c>
    </row>
    <row r="411" spans="1:13" x14ac:dyDescent="0.2">
      <c r="A411" s="2"/>
      <c r="B411" s="2">
        <v>92</v>
      </c>
      <c r="C411" s="11">
        <v>2</v>
      </c>
      <c r="D411" s="3" t="s">
        <v>914</v>
      </c>
      <c r="E411" s="29" t="s">
        <v>915</v>
      </c>
      <c r="F411" s="11"/>
      <c r="G411" t="s">
        <v>911</v>
      </c>
      <c r="J411" s="14" t="s">
        <v>919</v>
      </c>
      <c r="K411" s="53"/>
      <c r="M411" s="123"/>
    </row>
    <row r="412" spans="1:13" x14ac:dyDescent="0.2">
      <c r="A412" s="2"/>
      <c r="B412" s="2">
        <v>92</v>
      </c>
      <c r="C412" s="11">
        <v>3</v>
      </c>
      <c r="D412" s="3" t="s">
        <v>914</v>
      </c>
      <c r="E412" s="29" t="s">
        <v>915</v>
      </c>
      <c r="F412" s="11"/>
      <c r="J412" s="14"/>
      <c r="K412" s="53"/>
      <c r="M412" s="123"/>
    </row>
    <row r="413" spans="1:13" x14ac:dyDescent="0.2">
      <c r="A413" s="2"/>
      <c r="B413" s="2">
        <v>92</v>
      </c>
      <c r="C413" s="11">
        <v>4</v>
      </c>
      <c r="D413" s="3" t="s">
        <v>914</v>
      </c>
      <c r="E413" s="29" t="s">
        <v>915</v>
      </c>
      <c r="F413" s="11"/>
      <c r="J413" s="14"/>
      <c r="K413" s="53"/>
      <c r="M413" s="123"/>
    </row>
    <row r="414" spans="1:13" x14ac:dyDescent="0.2">
      <c r="A414" s="2"/>
      <c r="B414" s="2">
        <v>92</v>
      </c>
      <c r="C414" s="11">
        <v>5</v>
      </c>
      <c r="D414" s="3" t="s">
        <v>914</v>
      </c>
      <c r="E414" s="29" t="s">
        <v>915</v>
      </c>
      <c r="F414" s="11"/>
      <c r="J414" s="14"/>
      <c r="K414" s="53"/>
      <c r="M414" s="123"/>
    </row>
    <row r="415" spans="1:13" x14ac:dyDescent="0.2">
      <c r="A415" s="2"/>
      <c r="B415" s="2">
        <v>92</v>
      </c>
      <c r="C415" s="11">
        <v>6</v>
      </c>
      <c r="D415" s="3" t="s">
        <v>914</v>
      </c>
      <c r="E415" s="29" t="s">
        <v>915</v>
      </c>
      <c r="F415" s="11"/>
      <c r="J415" s="14"/>
      <c r="K415" s="53"/>
      <c r="M415" s="123"/>
    </row>
    <row r="416" spans="1:13" ht="12.75" customHeight="1" x14ac:dyDescent="0.2">
      <c r="A416" s="2"/>
      <c r="B416" s="2">
        <v>93</v>
      </c>
      <c r="C416" s="11">
        <v>1</v>
      </c>
      <c r="D416" s="3" t="s">
        <v>920</v>
      </c>
      <c r="E416" s="29" t="s">
        <v>292</v>
      </c>
      <c r="F416" s="11"/>
      <c r="G416" t="s">
        <v>921</v>
      </c>
      <c r="H416" s="21" t="s">
        <v>922</v>
      </c>
      <c r="I416" s="72">
        <v>62</v>
      </c>
      <c r="J416" s="17" t="s">
        <v>213</v>
      </c>
      <c r="K416" s="80"/>
      <c r="M416" s="121" t="s">
        <v>923</v>
      </c>
    </row>
    <row r="417" spans="1:13" x14ac:dyDescent="0.2">
      <c r="A417" s="2"/>
      <c r="B417" s="2">
        <v>93</v>
      </c>
      <c r="C417" s="11">
        <v>2</v>
      </c>
      <c r="D417" s="3" t="s">
        <v>920</v>
      </c>
      <c r="E417" s="29" t="s">
        <v>292</v>
      </c>
      <c r="F417" s="11"/>
      <c r="G417" t="s">
        <v>924</v>
      </c>
      <c r="H417" s="21" t="s">
        <v>925</v>
      </c>
      <c r="I417" s="72">
        <v>29</v>
      </c>
      <c r="J417" s="17" t="s">
        <v>759</v>
      </c>
      <c r="K417" s="80"/>
      <c r="M417" s="121"/>
    </row>
    <row r="418" spans="1:13" x14ac:dyDescent="0.2">
      <c r="A418" s="2"/>
      <c r="B418" s="2">
        <v>93</v>
      </c>
      <c r="C418" s="11">
        <v>3</v>
      </c>
      <c r="D418" s="3"/>
      <c r="E418" s="29"/>
      <c r="F418" s="11"/>
      <c r="J418" s="30"/>
      <c r="K418" s="73"/>
      <c r="M418" s="121" t="s">
        <v>926</v>
      </c>
    </row>
    <row r="419" spans="1:13" x14ac:dyDescent="0.2">
      <c r="A419" s="2"/>
      <c r="B419" s="2">
        <v>93</v>
      </c>
      <c r="C419" s="11">
        <v>4</v>
      </c>
      <c r="D419" s="3"/>
      <c r="E419" s="29"/>
      <c r="F419" s="11"/>
      <c r="J419" s="30"/>
      <c r="K419" s="73"/>
      <c r="M419" s="121"/>
    </row>
    <row r="420" spans="1:13" x14ac:dyDescent="0.2">
      <c r="B420" s="2">
        <v>94</v>
      </c>
      <c r="C420" s="2">
        <v>1</v>
      </c>
      <c r="D420" t="s">
        <v>585</v>
      </c>
      <c r="E420" t="s">
        <v>927</v>
      </c>
      <c r="G420" t="s">
        <v>928</v>
      </c>
      <c r="J420" s="12" t="s">
        <v>929</v>
      </c>
      <c r="K420" s="53"/>
      <c r="M420" s="121" t="s">
        <v>930</v>
      </c>
    </row>
    <row r="421" spans="1:13" x14ac:dyDescent="0.2">
      <c r="A421" s="2"/>
      <c r="B421" s="2">
        <v>94</v>
      </c>
      <c r="C421" s="11">
        <v>2</v>
      </c>
      <c r="D421" s="3" t="s">
        <v>585</v>
      </c>
      <c r="E421" s="29" t="s">
        <v>927</v>
      </c>
      <c r="F421" s="11"/>
      <c r="G421" t="s">
        <v>217</v>
      </c>
      <c r="J421" s="17" t="s">
        <v>931</v>
      </c>
      <c r="K421" s="80"/>
      <c r="M421" s="121"/>
    </row>
    <row r="422" spans="1:13" x14ac:dyDescent="0.2">
      <c r="A422" s="2"/>
      <c r="B422" s="2">
        <v>94</v>
      </c>
      <c r="C422" s="11">
        <v>3</v>
      </c>
      <c r="D422" s="3" t="s">
        <v>585</v>
      </c>
      <c r="E422" s="29" t="s">
        <v>927</v>
      </c>
      <c r="F422" s="11"/>
      <c r="G422" t="s">
        <v>217</v>
      </c>
      <c r="J422" s="30"/>
      <c r="K422" s="73"/>
      <c r="M422" s="121"/>
    </row>
    <row r="423" spans="1:13" x14ac:dyDescent="0.2">
      <c r="A423" s="2"/>
      <c r="B423" s="2">
        <v>94</v>
      </c>
      <c r="C423" s="11">
        <v>4</v>
      </c>
      <c r="D423" s="3" t="s">
        <v>585</v>
      </c>
      <c r="E423" s="29" t="s">
        <v>927</v>
      </c>
      <c r="F423" s="11"/>
      <c r="G423" t="s">
        <v>80</v>
      </c>
      <c r="J423" s="30"/>
      <c r="K423" s="73"/>
      <c r="M423" s="121"/>
    </row>
    <row r="424" spans="1:13" x14ac:dyDescent="0.2">
      <c r="A424" s="2"/>
      <c r="B424" s="2">
        <v>94</v>
      </c>
      <c r="C424" s="11">
        <v>5</v>
      </c>
      <c r="D424" s="3" t="s">
        <v>585</v>
      </c>
      <c r="E424" s="29" t="s">
        <v>927</v>
      </c>
      <c r="F424" s="11"/>
      <c r="G424" t="s">
        <v>481</v>
      </c>
      <c r="J424" s="30"/>
      <c r="K424" s="73"/>
      <c r="M424" s="121"/>
    </row>
    <row r="425" spans="1:13" x14ac:dyDescent="0.2">
      <c r="A425" s="2"/>
      <c r="B425" s="2">
        <v>94</v>
      </c>
      <c r="C425" s="11">
        <v>6</v>
      </c>
      <c r="D425" s="3" t="s">
        <v>585</v>
      </c>
      <c r="E425" s="29" t="s">
        <v>927</v>
      </c>
      <c r="F425" s="11"/>
      <c r="J425" s="30"/>
      <c r="K425" s="73"/>
      <c r="M425" s="121"/>
    </row>
    <row r="426" spans="1:13" x14ac:dyDescent="0.2">
      <c r="B426" s="2">
        <v>95</v>
      </c>
      <c r="C426" s="2">
        <v>1</v>
      </c>
      <c r="D426" t="s">
        <v>932</v>
      </c>
      <c r="E426" t="s">
        <v>933</v>
      </c>
      <c r="G426" t="s">
        <v>934</v>
      </c>
      <c r="J426" s="12" t="s">
        <v>935</v>
      </c>
      <c r="K426" s="53"/>
      <c r="M426" s="121" t="s">
        <v>936</v>
      </c>
    </row>
    <row r="427" spans="1:13" x14ac:dyDescent="0.2">
      <c r="B427" s="2">
        <v>95</v>
      </c>
      <c r="C427" s="2">
        <v>2</v>
      </c>
      <c r="D427" t="s">
        <v>932</v>
      </c>
      <c r="E427" t="s">
        <v>933</v>
      </c>
      <c r="G427" t="s">
        <v>937</v>
      </c>
      <c r="H427" s="28">
        <v>18790</v>
      </c>
      <c r="J427" s="12" t="s">
        <v>225</v>
      </c>
      <c r="K427" s="53"/>
      <c r="M427" s="121"/>
    </row>
    <row r="428" spans="1:13" x14ac:dyDescent="0.2">
      <c r="A428" s="2"/>
      <c r="B428" s="2">
        <v>95</v>
      </c>
      <c r="C428" s="2">
        <v>3</v>
      </c>
      <c r="D428" s="3" t="s">
        <v>938</v>
      </c>
      <c r="E428" s="29" t="s">
        <v>939</v>
      </c>
      <c r="F428" s="11"/>
      <c r="G428" t="s">
        <v>940</v>
      </c>
      <c r="J428" s="14" t="s">
        <v>941</v>
      </c>
      <c r="K428" s="53"/>
      <c r="M428" s="124" t="s">
        <v>942</v>
      </c>
    </row>
    <row r="429" spans="1:13" x14ac:dyDescent="0.2">
      <c r="A429" s="2"/>
      <c r="B429" s="2">
        <v>95</v>
      </c>
      <c r="C429" s="2">
        <v>4</v>
      </c>
      <c r="D429" s="3" t="s">
        <v>938</v>
      </c>
      <c r="E429" s="29" t="s">
        <v>939</v>
      </c>
      <c r="F429" s="11"/>
      <c r="G429" t="s">
        <v>943</v>
      </c>
      <c r="H429" s="28">
        <v>33768</v>
      </c>
      <c r="I429" s="72">
        <v>100</v>
      </c>
      <c r="J429" s="14">
        <v>33771</v>
      </c>
      <c r="K429" s="53"/>
      <c r="M429" s="124"/>
    </row>
    <row r="430" spans="1:13" x14ac:dyDescent="0.2">
      <c r="B430" s="88">
        <v>95.5</v>
      </c>
      <c r="C430" s="2">
        <v>1</v>
      </c>
      <c r="D430" t="s">
        <v>368</v>
      </c>
      <c r="E430" t="s">
        <v>944</v>
      </c>
      <c r="G430" t="s">
        <v>945</v>
      </c>
      <c r="J430" s="12" t="s">
        <v>941</v>
      </c>
      <c r="K430" s="53"/>
      <c r="M430" s="121" t="s">
        <v>946</v>
      </c>
    </row>
    <row r="431" spans="1:13" x14ac:dyDescent="0.2">
      <c r="A431" s="2"/>
      <c r="B431" s="88">
        <v>95.5</v>
      </c>
      <c r="C431" s="11">
        <v>2</v>
      </c>
      <c r="D431" s="3" t="s">
        <v>368</v>
      </c>
      <c r="E431" s="29" t="s">
        <v>944</v>
      </c>
      <c r="F431" s="11"/>
      <c r="G431" t="s">
        <v>300</v>
      </c>
      <c r="J431" s="14" t="s">
        <v>947</v>
      </c>
      <c r="K431" s="53"/>
      <c r="M431" s="121"/>
    </row>
    <row r="432" spans="1:13" x14ac:dyDescent="0.2">
      <c r="A432" s="2"/>
      <c r="B432" s="88">
        <v>95.5</v>
      </c>
      <c r="C432" s="2">
        <v>3</v>
      </c>
      <c r="D432" s="3" t="s">
        <v>368</v>
      </c>
      <c r="E432" s="29" t="s">
        <v>944</v>
      </c>
      <c r="F432" s="11"/>
      <c r="G432" t="s">
        <v>41</v>
      </c>
      <c r="J432" s="14" t="s">
        <v>373</v>
      </c>
      <c r="K432" s="53"/>
      <c r="M432" s="121"/>
    </row>
    <row r="433" spans="1:13" x14ac:dyDescent="0.2">
      <c r="A433" s="2"/>
      <c r="B433" s="88">
        <v>95.5</v>
      </c>
      <c r="C433" s="11">
        <v>4</v>
      </c>
      <c r="D433" s="3" t="s">
        <v>368</v>
      </c>
      <c r="E433" s="29" t="s">
        <v>944</v>
      </c>
      <c r="F433" s="11"/>
      <c r="G433" t="s">
        <v>398</v>
      </c>
      <c r="J433" s="17" t="s">
        <v>948</v>
      </c>
      <c r="K433" s="80"/>
      <c r="M433" s="121"/>
    </row>
    <row r="434" spans="1:13" x14ac:dyDescent="0.2">
      <c r="A434" s="2"/>
      <c r="B434" s="88">
        <v>95.5</v>
      </c>
      <c r="C434" s="11">
        <v>5</v>
      </c>
      <c r="D434" s="3" t="s">
        <v>368</v>
      </c>
      <c r="E434" s="29" t="s">
        <v>944</v>
      </c>
      <c r="F434" s="11"/>
      <c r="G434" t="s">
        <v>949</v>
      </c>
      <c r="H434" s="28">
        <v>32956</v>
      </c>
      <c r="I434" s="72">
        <v>94</v>
      </c>
      <c r="J434" s="17">
        <v>32960</v>
      </c>
      <c r="K434" s="80"/>
      <c r="L434" s="2" t="s">
        <v>236</v>
      </c>
      <c r="M434" s="121"/>
    </row>
    <row r="435" spans="1:13" x14ac:dyDescent="0.2">
      <c r="A435" s="2"/>
      <c r="B435" s="88">
        <v>95.5</v>
      </c>
      <c r="C435" s="11">
        <v>6</v>
      </c>
      <c r="D435" s="3" t="s">
        <v>368</v>
      </c>
      <c r="E435" s="29" t="s">
        <v>944</v>
      </c>
      <c r="F435" s="11"/>
      <c r="G435" t="s">
        <v>950</v>
      </c>
      <c r="J435" s="40" t="s">
        <v>951</v>
      </c>
      <c r="K435" s="80"/>
      <c r="M435" s="121"/>
    </row>
    <row r="436" spans="1:13" x14ac:dyDescent="0.2">
      <c r="A436" s="2"/>
      <c r="B436" s="88">
        <v>95.5</v>
      </c>
      <c r="C436" s="11">
        <v>7</v>
      </c>
      <c r="D436" s="3" t="s">
        <v>368</v>
      </c>
      <c r="E436" s="29" t="s">
        <v>944</v>
      </c>
      <c r="F436" s="11"/>
      <c r="G436" t="s">
        <v>952</v>
      </c>
      <c r="J436" s="40" t="s">
        <v>892</v>
      </c>
      <c r="K436" s="80"/>
      <c r="M436" s="121"/>
    </row>
    <row r="437" spans="1:13" x14ac:dyDescent="0.2">
      <c r="A437" s="2"/>
      <c r="B437" s="88">
        <v>95.5</v>
      </c>
      <c r="C437" s="11">
        <v>8</v>
      </c>
      <c r="D437" s="3" t="s">
        <v>368</v>
      </c>
      <c r="E437" s="29" t="s">
        <v>944</v>
      </c>
      <c r="F437" s="11"/>
      <c r="G437" t="s">
        <v>894</v>
      </c>
      <c r="I437" s="53" t="s">
        <v>401</v>
      </c>
      <c r="J437" s="40" t="s">
        <v>895</v>
      </c>
      <c r="K437" s="80"/>
      <c r="M437" s="90"/>
    </row>
    <row r="438" spans="1:13" x14ac:dyDescent="0.2">
      <c r="B438" s="2">
        <v>96</v>
      </c>
      <c r="C438" s="11">
        <v>1</v>
      </c>
      <c r="D438" s="3" t="s">
        <v>953</v>
      </c>
      <c r="E438" s="3" t="s">
        <v>954</v>
      </c>
      <c r="F438" s="11"/>
      <c r="G438" t="s">
        <v>955</v>
      </c>
      <c r="J438" s="40" t="s">
        <v>956</v>
      </c>
      <c r="K438" s="53"/>
      <c r="L438" s="2" t="s">
        <v>236</v>
      </c>
      <c r="M438" s="121" t="s">
        <v>957</v>
      </c>
    </row>
    <row r="439" spans="1:13" x14ac:dyDescent="0.2">
      <c r="A439" s="2"/>
      <c r="B439" s="2">
        <v>96</v>
      </c>
      <c r="C439" s="2">
        <v>2</v>
      </c>
      <c r="D439" s="3" t="s">
        <v>953</v>
      </c>
      <c r="E439" s="10" t="s">
        <v>954</v>
      </c>
      <c r="G439" t="s">
        <v>958</v>
      </c>
      <c r="I439" s="53" t="s">
        <v>326</v>
      </c>
      <c r="J439" s="40" t="s">
        <v>959</v>
      </c>
      <c r="K439" s="80"/>
      <c r="M439" s="121"/>
    </row>
    <row r="440" spans="1:13" x14ac:dyDescent="0.2">
      <c r="A440" s="2"/>
      <c r="B440" s="2">
        <v>96</v>
      </c>
      <c r="C440" s="2">
        <v>3</v>
      </c>
      <c r="D440" s="3" t="s">
        <v>953</v>
      </c>
      <c r="E440" s="10" t="s">
        <v>954</v>
      </c>
      <c r="G440" t="s">
        <v>960</v>
      </c>
      <c r="J440" s="12" t="s">
        <v>268</v>
      </c>
      <c r="K440" s="80"/>
      <c r="M440" s="121"/>
    </row>
    <row r="441" spans="1:13" x14ac:dyDescent="0.2">
      <c r="A441" s="2"/>
      <c r="B441" s="2">
        <v>97</v>
      </c>
      <c r="C441" s="2">
        <v>1</v>
      </c>
      <c r="D441" s="3" t="s">
        <v>961</v>
      </c>
      <c r="E441" s="10" t="s">
        <v>962</v>
      </c>
      <c r="G441" t="s">
        <v>963</v>
      </c>
      <c r="J441" s="40" t="s">
        <v>569</v>
      </c>
      <c r="K441" s="80"/>
      <c r="M441" s="124" t="s">
        <v>964</v>
      </c>
    </row>
    <row r="442" spans="1:13" x14ac:dyDescent="0.2">
      <c r="A442" s="2"/>
      <c r="B442" s="2">
        <v>97</v>
      </c>
      <c r="C442" s="2">
        <v>2</v>
      </c>
      <c r="D442" s="3" t="s">
        <v>961</v>
      </c>
      <c r="E442" s="10" t="s">
        <v>962</v>
      </c>
      <c r="G442" t="s">
        <v>965</v>
      </c>
      <c r="J442" s="14" t="s">
        <v>966</v>
      </c>
      <c r="K442" s="53"/>
      <c r="M442" s="124"/>
    </row>
    <row r="443" spans="1:13" x14ac:dyDescent="0.2">
      <c r="A443" s="21"/>
      <c r="B443" s="2">
        <v>97</v>
      </c>
      <c r="C443" s="2">
        <v>3</v>
      </c>
      <c r="D443" s="3" t="s">
        <v>961</v>
      </c>
      <c r="E443" s="10" t="s">
        <v>962</v>
      </c>
      <c r="G443" t="s">
        <v>641</v>
      </c>
      <c r="J443" s="27" t="s">
        <v>967</v>
      </c>
      <c r="K443" s="73"/>
      <c r="M443" s="124"/>
    </row>
    <row r="444" spans="1:13" s="23" customFormat="1" ht="25.5" x14ac:dyDescent="0.2">
      <c r="B444" s="21">
        <v>98</v>
      </c>
      <c r="C444" s="21"/>
      <c r="D444" s="23" t="s">
        <v>794</v>
      </c>
      <c r="E444" s="23" t="s">
        <v>92</v>
      </c>
      <c r="F444" s="21"/>
      <c r="K444" s="71"/>
      <c r="L444" s="21"/>
      <c r="M444" s="91" t="s">
        <v>968</v>
      </c>
    </row>
    <row r="445" spans="1:13" x14ac:dyDescent="0.2">
      <c r="B445" s="2">
        <v>99</v>
      </c>
      <c r="C445" s="2">
        <v>1</v>
      </c>
      <c r="D445" t="s">
        <v>118</v>
      </c>
      <c r="E445" t="s">
        <v>20</v>
      </c>
      <c r="G445" t="s">
        <v>82</v>
      </c>
      <c r="H445" s="21" t="s">
        <v>969</v>
      </c>
      <c r="I445" s="72">
        <f>1893-1859</f>
        <v>34</v>
      </c>
      <c r="J445" s="12" t="s">
        <v>623</v>
      </c>
      <c r="K445" s="53"/>
      <c r="M445" s="122" t="s">
        <v>970</v>
      </c>
    </row>
    <row r="446" spans="1:13" x14ac:dyDescent="0.2">
      <c r="A446" s="21"/>
      <c r="B446" s="2">
        <v>99</v>
      </c>
      <c r="C446" s="2">
        <v>2</v>
      </c>
      <c r="D446" s="3" t="s">
        <v>118</v>
      </c>
      <c r="E446" s="10" t="s">
        <v>20</v>
      </c>
      <c r="G446" t="s">
        <v>92</v>
      </c>
      <c r="J446" s="14" t="s">
        <v>790</v>
      </c>
      <c r="K446" s="53"/>
      <c r="M446" s="122"/>
    </row>
    <row r="447" spans="1:13" x14ac:dyDescent="0.2">
      <c r="A447" s="21"/>
      <c r="B447" s="2">
        <v>99</v>
      </c>
      <c r="C447" s="2">
        <v>3</v>
      </c>
      <c r="D447" s="3" t="s">
        <v>118</v>
      </c>
      <c r="E447" s="10" t="s">
        <v>20</v>
      </c>
      <c r="J447" s="27"/>
      <c r="K447" s="73"/>
      <c r="M447" s="122"/>
    </row>
    <row r="448" spans="1:13" x14ac:dyDescent="0.2">
      <c r="A448" s="21"/>
      <c r="B448" s="2">
        <v>100</v>
      </c>
      <c r="C448" s="2">
        <v>1</v>
      </c>
      <c r="D448" s="3" t="s">
        <v>971</v>
      </c>
      <c r="E448" s="29" t="s">
        <v>972</v>
      </c>
      <c r="F448" s="11"/>
      <c r="G448" s="3" t="s">
        <v>973</v>
      </c>
      <c r="H448" s="33" t="s">
        <v>974</v>
      </c>
      <c r="I448" s="80" t="s">
        <v>975</v>
      </c>
      <c r="J448" s="93" t="s">
        <v>976</v>
      </c>
      <c r="K448" s="82"/>
      <c r="L448" s="21"/>
      <c r="M448" s="122" t="s">
        <v>291</v>
      </c>
    </row>
    <row r="449" spans="1:13" x14ac:dyDescent="0.2">
      <c r="A449" s="21"/>
      <c r="B449" s="2">
        <v>100</v>
      </c>
      <c r="C449" s="2">
        <v>2</v>
      </c>
      <c r="D449" s="3" t="s">
        <v>971</v>
      </c>
      <c r="E449" s="29" t="s">
        <v>972</v>
      </c>
      <c r="F449" s="11"/>
      <c r="G449" s="3" t="s">
        <v>300</v>
      </c>
      <c r="H449" s="92" t="s">
        <v>189</v>
      </c>
      <c r="I449" s="80" t="s">
        <v>977</v>
      </c>
      <c r="J449" s="14" t="s">
        <v>189</v>
      </c>
      <c r="K449" s="53"/>
      <c r="M449" s="122"/>
    </row>
    <row r="450" spans="1:13" x14ac:dyDescent="0.2">
      <c r="A450" s="21"/>
      <c r="B450" s="2">
        <v>101</v>
      </c>
      <c r="C450" s="2">
        <v>1</v>
      </c>
      <c r="D450" s="3" t="s">
        <v>978</v>
      </c>
      <c r="E450" s="29" t="s">
        <v>979</v>
      </c>
      <c r="F450" s="11"/>
      <c r="G450" t="s">
        <v>686</v>
      </c>
      <c r="H450" s="21" t="s">
        <v>980</v>
      </c>
      <c r="I450" s="72">
        <f>1897-1862</f>
        <v>35</v>
      </c>
      <c r="J450" s="14" t="s">
        <v>976</v>
      </c>
      <c r="K450" s="53"/>
      <c r="M450" s="123" t="s">
        <v>981</v>
      </c>
    </row>
    <row r="451" spans="1:13" x14ac:dyDescent="0.2">
      <c r="A451" s="21"/>
      <c r="B451" s="2">
        <v>101</v>
      </c>
      <c r="C451" s="2">
        <v>2</v>
      </c>
      <c r="D451" s="3" t="s">
        <v>978</v>
      </c>
      <c r="E451" s="29" t="s">
        <v>979</v>
      </c>
      <c r="F451" s="11"/>
      <c r="G451" t="s">
        <v>608</v>
      </c>
      <c r="H451" s="28">
        <v>14472</v>
      </c>
      <c r="I451" s="72">
        <v>85</v>
      </c>
      <c r="J451" s="14" t="s">
        <v>982</v>
      </c>
      <c r="K451" s="53"/>
      <c r="M451" s="123"/>
    </row>
    <row r="452" spans="1:13" x14ac:dyDescent="0.2">
      <c r="A452" s="21"/>
      <c r="B452" s="2">
        <v>101</v>
      </c>
      <c r="C452" s="2">
        <v>3</v>
      </c>
      <c r="D452" s="3" t="s">
        <v>978</v>
      </c>
      <c r="E452" s="29" t="s">
        <v>979</v>
      </c>
      <c r="F452" s="11"/>
      <c r="G452" t="s">
        <v>983</v>
      </c>
      <c r="H452" s="28">
        <v>818</v>
      </c>
      <c r="I452" s="72">
        <f>1901-1828</f>
        <v>73</v>
      </c>
      <c r="J452" s="40" t="s">
        <v>984</v>
      </c>
      <c r="K452" s="80"/>
      <c r="M452" s="123"/>
    </row>
    <row r="453" spans="1:13" x14ac:dyDescent="0.2">
      <c r="A453" s="21"/>
      <c r="B453" s="2">
        <v>101</v>
      </c>
      <c r="C453" s="2">
        <v>4</v>
      </c>
      <c r="D453" s="3" t="s">
        <v>978</v>
      </c>
      <c r="E453" s="29" t="s">
        <v>979</v>
      </c>
      <c r="F453" s="11"/>
      <c r="G453" t="s">
        <v>54</v>
      </c>
      <c r="H453" s="21" t="s">
        <v>985</v>
      </c>
      <c r="I453" s="72">
        <f>1892-1835</f>
        <v>57</v>
      </c>
      <c r="J453" s="14" t="s">
        <v>986</v>
      </c>
      <c r="K453" s="53"/>
      <c r="M453" s="123"/>
    </row>
    <row r="454" spans="1:13" x14ac:dyDescent="0.2">
      <c r="B454" s="2">
        <v>102</v>
      </c>
      <c r="C454" s="2">
        <v>1</v>
      </c>
      <c r="D454" t="s">
        <v>781</v>
      </c>
      <c r="E454" t="s">
        <v>987</v>
      </c>
      <c r="G454" t="s">
        <v>988</v>
      </c>
      <c r="J454" s="12" t="s">
        <v>989</v>
      </c>
      <c r="K454" s="53"/>
      <c r="M454" s="121" t="s">
        <v>990</v>
      </c>
    </row>
    <row r="455" spans="1:13" x14ac:dyDescent="0.2">
      <c r="A455" s="21"/>
      <c r="B455" s="2">
        <v>102</v>
      </c>
      <c r="C455" s="2">
        <v>2</v>
      </c>
      <c r="D455" s="3" t="s">
        <v>781</v>
      </c>
      <c r="E455" s="29" t="s">
        <v>987</v>
      </c>
      <c r="F455" s="11"/>
      <c r="G455" t="s">
        <v>991</v>
      </c>
      <c r="J455" s="40" t="s">
        <v>992</v>
      </c>
      <c r="K455" s="80"/>
      <c r="M455" s="121"/>
    </row>
    <row r="456" spans="1:13" x14ac:dyDescent="0.2">
      <c r="A456" s="21"/>
      <c r="B456" s="2">
        <v>102</v>
      </c>
      <c r="C456" s="2">
        <v>3</v>
      </c>
      <c r="D456" s="3" t="s">
        <v>781</v>
      </c>
      <c r="E456" s="29" t="s">
        <v>987</v>
      </c>
      <c r="F456" s="11"/>
      <c r="G456" t="s">
        <v>993</v>
      </c>
      <c r="I456" s="29" t="s">
        <v>512</v>
      </c>
      <c r="J456" s="40" t="s">
        <v>171</v>
      </c>
      <c r="K456" s="80"/>
      <c r="M456" s="121"/>
    </row>
    <row r="457" spans="1:13" x14ac:dyDescent="0.2">
      <c r="A457" s="21"/>
      <c r="B457" s="2">
        <v>102</v>
      </c>
      <c r="C457" s="2">
        <v>4</v>
      </c>
      <c r="D457" s="3" t="s">
        <v>781</v>
      </c>
      <c r="E457" s="29" t="s">
        <v>987</v>
      </c>
      <c r="F457" s="11"/>
      <c r="G457" t="s">
        <v>596</v>
      </c>
      <c r="J457" s="40" t="s">
        <v>994</v>
      </c>
      <c r="K457" s="80"/>
      <c r="M457" s="121"/>
    </row>
    <row r="458" spans="1:13" x14ac:dyDescent="0.2">
      <c r="A458" s="21"/>
      <c r="B458" s="2">
        <v>103</v>
      </c>
      <c r="C458" s="2">
        <v>1</v>
      </c>
      <c r="D458" s="3" t="s">
        <v>454</v>
      </c>
      <c r="E458" s="29" t="s">
        <v>995</v>
      </c>
      <c r="F458" s="11"/>
      <c r="G458" t="s">
        <v>996</v>
      </c>
      <c r="J458" s="40" t="s">
        <v>997</v>
      </c>
      <c r="K458" s="80"/>
      <c r="M458" s="121" t="s">
        <v>998</v>
      </c>
    </row>
    <row r="459" spans="1:13" x14ac:dyDescent="0.2">
      <c r="A459" s="21"/>
      <c r="B459" s="2">
        <v>103</v>
      </c>
      <c r="C459" s="2">
        <v>2</v>
      </c>
      <c r="D459" s="3" t="s">
        <v>454</v>
      </c>
      <c r="E459" s="29" t="s">
        <v>995</v>
      </c>
      <c r="F459" s="11"/>
      <c r="G459" t="s">
        <v>605</v>
      </c>
      <c r="J459" s="40" t="s">
        <v>689</v>
      </c>
      <c r="K459" s="80"/>
      <c r="M459" s="121"/>
    </row>
    <row r="460" spans="1:13" x14ac:dyDescent="0.2">
      <c r="A460" s="21"/>
      <c r="B460" s="2">
        <v>103</v>
      </c>
      <c r="C460" s="2">
        <v>3</v>
      </c>
      <c r="D460" s="3" t="s">
        <v>454</v>
      </c>
      <c r="E460" s="29" t="s">
        <v>995</v>
      </c>
      <c r="F460" s="11"/>
      <c r="G460" t="s">
        <v>541</v>
      </c>
      <c r="J460" s="14" t="s">
        <v>999</v>
      </c>
      <c r="K460" s="53"/>
      <c r="M460" s="121"/>
    </row>
    <row r="461" spans="1:13" x14ac:dyDescent="0.2">
      <c r="B461" s="88">
        <v>104.25</v>
      </c>
      <c r="C461" s="11">
        <v>1</v>
      </c>
      <c r="D461" s="3" t="s">
        <v>1000</v>
      </c>
      <c r="E461" s="3" t="s">
        <v>851</v>
      </c>
      <c r="F461" s="11"/>
      <c r="G461" s="3" t="s">
        <v>1001</v>
      </c>
      <c r="H461" s="28">
        <v>25873</v>
      </c>
      <c r="I461" s="72">
        <v>45</v>
      </c>
      <c r="J461" s="14">
        <v>25876</v>
      </c>
      <c r="K461" s="53"/>
      <c r="L461" s="11" t="s">
        <v>236</v>
      </c>
      <c r="M461" t="s">
        <v>1002</v>
      </c>
    </row>
    <row r="462" spans="1:13" x14ac:dyDescent="0.2">
      <c r="B462" s="88">
        <v>104.5</v>
      </c>
      <c r="C462" s="2">
        <v>1</v>
      </c>
      <c r="D462" t="s">
        <v>145</v>
      </c>
      <c r="E462" t="s">
        <v>1003</v>
      </c>
      <c r="G462" t="s">
        <v>1004</v>
      </c>
      <c r="J462" s="12" t="s">
        <v>1005</v>
      </c>
      <c r="K462" s="53"/>
      <c r="M462" s="121" t="s">
        <v>1006</v>
      </c>
    </row>
    <row r="463" spans="1:13" x14ac:dyDescent="0.2">
      <c r="B463" s="88">
        <v>104.5</v>
      </c>
      <c r="C463" s="2">
        <v>2</v>
      </c>
      <c r="D463" t="s">
        <v>145</v>
      </c>
      <c r="E463" t="s">
        <v>1003</v>
      </c>
      <c r="G463" t="s">
        <v>1003</v>
      </c>
      <c r="H463" s="28">
        <v>25674</v>
      </c>
      <c r="I463" s="72">
        <v>73</v>
      </c>
      <c r="J463" s="14">
        <v>25675</v>
      </c>
      <c r="K463" s="53"/>
      <c r="M463" s="121"/>
    </row>
    <row r="464" spans="1:13" x14ac:dyDescent="0.2">
      <c r="B464" s="88">
        <v>104.75</v>
      </c>
      <c r="C464" s="11">
        <v>1</v>
      </c>
      <c r="D464" s="3" t="s">
        <v>145</v>
      </c>
      <c r="E464" s="3" t="s">
        <v>267</v>
      </c>
      <c r="F464" s="11"/>
      <c r="G464" s="3" t="s">
        <v>1007</v>
      </c>
      <c r="H464" s="28">
        <v>24770</v>
      </c>
      <c r="I464" s="72">
        <v>54</v>
      </c>
      <c r="J464" s="14">
        <v>24775</v>
      </c>
      <c r="K464" s="53"/>
      <c r="M464" s="3" t="s">
        <v>1008</v>
      </c>
    </row>
    <row r="465" spans="1:13" x14ac:dyDescent="0.2">
      <c r="B465" s="2" t="s">
        <v>1009</v>
      </c>
      <c r="C465" s="2">
        <v>1</v>
      </c>
      <c r="D465" t="s">
        <v>1010</v>
      </c>
      <c r="E465" t="s">
        <v>1011</v>
      </c>
      <c r="G465" t="s">
        <v>1011</v>
      </c>
      <c r="H465" s="28">
        <v>29429</v>
      </c>
      <c r="I465" s="53" t="s">
        <v>678</v>
      </c>
      <c r="J465" s="14">
        <v>29434</v>
      </c>
      <c r="K465" s="53"/>
      <c r="M465" s="91" t="s">
        <v>1012</v>
      </c>
    </row>
    <row r="466" spans="1:13" x14ac:dyDescent="0.2">
      <c r="B466" s="2" t="s">
        <v>1013</v>
      </c>
      <c r="C466" s="2">
        <v>1</v>
      </c>
      <c r="D466" t="s">
        <v>37</v>
      </c>
      <c r="E466" t="s">
        <v>1014</v>
      </c>
      <c r="G466" s="3" t="s">
        <v>1015</v>
      </c>
      <c r="H466" s="41">
        <v>29243</v>
      </c>
      <c r="I466" s="72">
        <v>4</v>
      </c>
      <c r="J466" s="14">
        <v>29245</v>
      </c>
      <c r="K466" s="53"/>
      <c r="M466" t="s">
        <v>1016</v>
      </c>
    </row>
    <row r="467" spans="1:13" x14ac:dyDescent="0.2">
      <c r="B467" s="2">
        <v>105</v>
      </c>
      <c r="C467" s="2">
        <v>1</v>
      </c>
      <c r="D467" t="s">
        <v>1017</v>
      </c>
      <c r="E467" t="s">
        <v>287</v>
      </c>
      <c r="G467" t="s">
        <v>287</v>
      </c>
      <c r="H467" s="33" t="s">
        <v>1018</v>
      </c>
      <c r="I467" s="72">
        <v>59</v>
      </c>
      <c r="J467" s="12" t="s">
        <v>1019</v>
      </c>
      <c r="K467" s="53"/>
      <c r="M467" s="3" t="s">
        <v>210</v>
      </c>
    </row>
    <row r="468" spans="1:13" x14ac:dyDescent="0.2">
      <c r="B468" s="2">
        <v>106</v>
      </c>
      <c r="C468" s="2">
        <v>1</v>
      </c>
      <c r="D468" t="s">
        <v>810</v>
      </c>
      <c r="E468" s="3" t="s">
        <v>1020</v>
      </c>
      <c r="F468" s="11"/>
      <c r="G468" t="s">
        <v>1021</v>
      </c>
      <c r="H468" s="28">
        <v>21780</v>
      </c>
      <c r="I468" s="72">
        <v>77</v>
      </c>
      <c r="J468" s="14">
        <v>21782</v>
      </c>
      <c r="K468" s="53"/>
      <c r="M468" s="121" t="s">
        <v>1022</v>
      </c>
    </row>
    <row r="469" spans="1:13" x14ac:dyDescent="0.2">
      <c r="B469" s="2">
        <v>106</v>
      </c>
      <c r="C469" s="2">
        <v>2</v>
      </c>
      <c r="D469" t="s">
        <v>810</v>
      </c>
      <c r="E469" s="3" t="s">
        <v>1020</v>
      </c>
      <c r="F469" s="11"/>
      <c r="G469" t="s">
        <v>1023</v>
      </c>
      <c r="H469" s="28">
        <v>20838</v>
      </c>
      <c r="I469" s="72">
        <v>82</v>
      </c>
      <c r="J469" s="14">
        <v>20840</v>
      </c>
      <c r="K469" s="53"/>
      <c r="M469" s="121"/>
    </row>
    <row r="470" spans="1:13" x14ac:dyDescent="0.2">
      <c r="B470" s="2">
        <v>107</v>
      </c>
      <c r="C470" s="2">
        <v>1</v>
      </c>
      <c r="D470" s="3" t="s">
        <v>1024</v>
      </c>
      <c r="E470" s="3" t="s">
        <v>1025</v>
      </c>
      <c r="F470" s="11"/>
      <c r="G470" t="s">
        <v>41</v>
      </c>
      <c r="H470" s="28">
        <v>473</v>
      </c>
      <c r="I470" s="72">
        <v>74</v>
      </c>
      <c r="J470" s="12" t="s">
        <v>1026</v>
      </c>
      <c r="K470" s="53"/>
      <c r="M470" s="121" t="s">
        <v>1027</v>
      </c>
    </row>
    <row r="471" spans="1:13" x14ac:dyDescent="0.2">
      <c r="B471" s="2">
        <v>107</v>
      </c>
      <c r="C471" s="2">
        <v>2</v>
      </c>
      <c r="D471" s="3" t="s">
        <v>1024</v>
      </c>
      <c r="E471" s="3" t="s">
        <v>1025</v>
      </c>
      <c r="F471" s="11"/>
      <c r="G471" t="s">
        <v>911</v>
      </c>
      <c r="H471" s="28">
        <v>9933</v>
      </c>
      <c r="I471" s="72">
        <v>87</v>
      </c>
      <c r="J471" s="12" t="s">
        <v>1028</v>
      </c>
      <c r="K471" s="53"/>
      <c r="M471" s="121"/>
    </row>
    <row r="472" spans="1:13" x14ac:dyDescent="0.2">
      <c r="B472" s="2">
        <v>108</v>
      </c>
      <c r="M472" s="3" t="s">
        <v>635</v>
      </c>
    </row>
    <row r="473" spans="1:13" x14ac:dyDescent="0.2">
      <c r="B473" s="88">
        <v>108.5</v>
      </c>
      <c r="C473" s="2">
        <v>1</v>
      </c>
      <c r="D473" s="3" t="s">
        <v>1029</v>
      </c>
      <c r="E473" t="s">
        <v>80</v>
      </c>
      <c r="G473" t="s">
        <v>1030</v>
      </c>
      <c r="H473" s="28">
        <v>4158</v>
      </c>
      <c r="I473" s="72">
        <v>74</v>
      </c>
      <c r="J473" s="13">
        <v>4160</v>
      </c>
    </row>
    <row r="474" spans="1:13" x14ac:dyDescent="0.2">
      <c r="B474" s="88">
        <v>108.5</v>
      </c>
      <c r="C474" s="2">
        <v>2</v>
      </c>
      <c r="D474" s="3" t="s">
        <v>1029</v>
      </c>
      <c r="E474" t="s">
        <v>80</v>
      </c>
      <c r="G474" s="3" t="s">
        <v>1031</v>
      </c>
      <c r="H474" s="21" t="s">
        <v>1032</v>
      </c>
      <c r="I474" s="53" t="s">
        <v>1033</v>
      </c>
      <c r="J474" s="12" t="s">
        <v>1034</v>
      </c>
      <c r="K474" s="53"/>
    </row>
    <row r="475" spans="1:13" x14ac:dyDescent="0.2">
      <c r="A475" s="11"/>
      <c r="B475" s="2">
        <v>109</v>
      </c>
      <c r="C475" s="2">
        <v>1</v>
      </c>
      <c r="D475" t="s">
        <v>661</v>
      </c>
      <c r="E475" s="10" t="s">
        <v>41</v>
      </c>
      <c r="G475" t="s">
        <v>337</v>
      </c>
      <c r="J475" s="14" t="s">
        <v>1035</v>
      </c>
      <c r="K475" s="53"/>
      <c r="M475" s="123" t="s">
        <v>1036</v>
      </c>
    </row>
    <row r="476" spans="1:13" x14ac:dyDescent="0.2">
      <c r="A476" s="11"/>
      <c r="B476" s="2">
        <v>109</v>
      </c>
      <c r="C476" s="2">
        <v>2</v>
      </c>
      <c r="D476" t="s">
        <v>661</v>
      </c>
      <c r="E476" s="10" t="s">
        <v>41</v>
      </c>
      <c r="G476" t="s">
        <v>206</v>
      </c>
      <c r="J476" s="14" t="s">
        <v>1037</v>
      </c>
      <c r="K476" s="53"/>
      <c r="M476" s="123"/>
    </row>
    <row r="477" spans="1:13" x14ac:dyDescent="0.2">
      <c r="A477" s="11"/>
      <c r="B477" s="2">
        <v>109</v>
      </c>
      <c r="C477" s="2">
        <v>3</v>
      </c>
      <c r="D477" t="s">
        <v>661</v>
      </c>
      <c r="E477" s="10" t="s">
        <v>41</v>
      </c>
      <c r="G477" t="s">
        <v>80</v>
      </c>
      <c r="J477" s="14" t="s">
        <v>986</v>
      </c>
      <c r="K477" s="53"/>
      <c r="M477" s="123"/>
    </row>
    <row r="478" spans="1:13" x14ac:dyDescent="0.2">
      <c r="A478" s="11"/>
      <c r="B478" s="2">
        <v>109</v>
      </c>
      <c r="C478" s="2">
        <v>4</v>
      </c>
      <c r="D478" t="s">
        <v>661</v>
      </c>
      <c r="E478" s="10" t="s">
        <v>41</v>
      </c>
      <c r="G478" t="s">
        <v>41</v>
      </c>
      <c r="J478" s="14" t="s">
        <v>1038</v>
      </c>
      <c r="K478" s="53"/>
      <c r="M478" s="123"/>
    </row>
    <row r="479" spans="1:13" x14ac:dyDescent="0.2">
      <c r="A479" s="11"/>
      <c r="B479" s="88">
        <v>109.5</v>
      </c>
      <c r="C479" s="2">
        <v>1</v>
      </c>
      <c r="D479" t="s">
        <v>661</v>
      </c>
      <c r="E479" s="10" t="s">
        <v>1039</v>
      </c>
      <c r="G479" t="s">
        <v>1040</v>
      </c>
      <c r="J479" s="14" t="s">
        <v>941</v>
      </c>
      <c r="K479" s="53"/>
      <c r="M479" s="121" t="s">
        <v>1041</v>
      </c>
    </row>
    <row r="480" spans="1:13" x14ac:dyDescent="0.2">
      <c r="A480" s="11"/>
      <c r="B480" s="88">
        <v>109.5</v>
      </c>
      <c r="C480" s="2">
        <v>2</v>
      </c>
      <c r="D480" t="s">
        <v>661</v>
      </c>
      <c r="E480" s="10" t="s">
        <v>1039</v>
      </c>
      <c r="G480" t="s">
        <v>1042</v>
      </c>
      <c r="H480" s="28">
        <v>25471</v>
      </c>
      <c r="I480" s="72">
        <v>52</v>
      </c>
      <c r="J480" s="14">
        <v>25473</v>
      </c>
      <c r="K480" s="53"/>
      <c r="M480" s="121"/>
    </row>
    <row r="481" spans="1:13" x14ac:dyDescent="0.2">
      <c r="A481" s="11"/>
      <c r="B481" s="88">
        <v>109.5</v>
      </c>
      <c r="C481" s="2">
        <v>3</v>
      </c>
      <c r="D481" t="s">
        <v>661</v>
      </c>
      <c r="E481" s="10" t="s">
        <v>1039</v>
      </c>
      <c r="G481" t="s">
        <v>1039</v>
      </c>
      <c r="J481" s="14" t="s">
        <v>379</v>
      </c>
      <c r="K481" s="53"/>
      <c r="M481" s="121"/>
    </row>
    <row r="482" spans="1:13" x14ac:dyDescent="0.2">
      <c r="A482" s="11"/>
      <c r="B482" s="88">
        <v>109.5</v>
      </c>
      <c r="C482" s="2">
        <v>4</v>
      </c>
      <c r="D482" t="s">
        <v>661</v>
      </c>
      <c r="E482" s="10" t="s">
        <v>1039</v>
      </c>
      <c r="G482" t="s">
        <v>82</v>
      </c>
      <c r="J482" s="14" t="s">
        <v>761</v>
      </c>
      <c r="K482" s="53"/>
      <c r="M482" s="121"/>
    </row>
    <row r="483" spans="1:13" x14ac:dyDescent="0.2">
      <c r="B483" s="2">
        <v>110</v>
      </c>
      <c r="C483" s="11">
        <v>1</v>
      </c>
      <c r="D483" s="3" t="s">
        <v>1029</v>
      </c>
      <c r="E483" s="3" t="s">
        <v>1043</v>
      </c>
      <c r="F483" s="11"/>
      <c r="M483" s="121" t="s">
        <v>1044</v>
      </c>
    </row>
    <row r="484" spans="1:13" x14ac:dyDescent="0.2">
      <c r="A484" s="11"/>
      <c r="B484" s="2">
        <v>110</v>
      </c>
      <c r="C484" s="2">
        <v>2</v>
      </c>
      <c r="D484" t="s">
        <v>1045</v>
      </c>
      <c r="E484" s="10" t="s">
        <v>1043</v>
      </c>
      <c r="J484" s="13"/>
      <c r="M484" s="121"/>
    </row>
    <row r="485" spans="1:13" x14ac:dyDescent="0.2">
      <c r="A485" s="11"/>
      <c r="B485" s="2">
        <v>110</v>
      </c>
      <c r="C485" s="2">
        <v>3</v>
      </c>
      <c r="D485" t="s">
        <v>1029</v>
      </c>
      <c r="E485" s="10" t="s">
        <v>1043</v>
      </c>
      <c r="J485" s="13"/>
      <c r="M485" s="121"/>
    </row>
    <row r="486" spans="1:13" x14ac:dyDescent="0.2">
      <c r="A486" s="11"/>
      <c r="B486" s="2">
        <v>110</v>
      </c>
      <c r="C486" s="2">
        <v>4</v>
      </c>
      <c r="D486" t="s">
        <v>1029</v>
      </c>
      <c r="E486" s="10" t="s">
        <v>1043</v>
      </c>
      <c r="J486" s="13" t="s">
        <v>147</v>
      </c>
      <c r="M486" s="121"/>
    </row>
    <row r="487" spans="1:13" x14ac:dyDescent="0.2">
      <c r="A487" s="11"/>
      <c r="B487" s="2">
        <v>111</v>
      </c>
      <c r="C487" s="2">
        <v>1</v>
      </c>
      <c r="D487" t="s">
        <v>1046</v>
      </c>
      <c r="E487" s="10" t="s">
        <v>1047</v>
      </c>
      <c r="G487" t="s">
        <v>1047</v>
      </c>
      <c r="H487" s="22" t="s">
        <v>674</v>
      </c>
      <c r="J487" s="14" t="s">
        <v>674</v>
      </c>
      <c r="K487" s="53"/>
      <c r="M487" s="121" t="s">
        <v>1048</v>
      </c>
    </row>
    <row r="488" spans="1:13" x14ac:dyDescent="0.2">
      <c r="A488" s="11"/>
      <c r="B488" s="2">
        <v>111</v>
      </c>
      <c r="C488" s="2">
        <v>2</v>
      </c>
      <c r="D488" t="s">
        <v>1046</v>
      </c>
      <c r="E488" s="10" t="s">
        <v>1047</v>
      </c>
      <c r="G488" t="s">
        <v>911</v>
      </c>
      <c r="H488" s="22" t="s">
        <v>174</v>
      </c>
      <c r="J488" s="14" t="s">
        <v>174</v>
      </c>
      <c r="K488" s="53"/>
      <c r="M488" s="121"/>
    </row>
    <row r="489" spans="1:13" x14ac:dyDescent="0.2">
      <c r="A489" s="11"/>
      <c r="B489" s="2">
        <v>111</v>
      </c>
      <c r="C489" s="2">
        <v>3</v>
      </c>
      <c r="D489" t="s">
        <v>1046</v>
      </c>
      <c r="E489" s="10" t="s">
        <v>1047</v>
      </c>
      <c r="H489" s="22"/>
      <c r="J489" s="14"/>
      <c r="K489" s="53"/>
      <c r="M489" s="121"/>
    </row>
    <row r="490" spans="1:13" x14ac:dyDescent="0.2">
      <c r="A490" s="11"/>
      <c r="B490" s="2">
        <v>111</v>
      </c>
      <c r="C490" s="2">
        <v>4</v>
      </c>
      <c r="D490" t="s">
        <v>1046</v>
      </c>
      <c r="E490" s="10" t="s">
        <v>1047</v>
      </c>
      <c r="H490" s="22"/>
      <c r="J490" s="14"/>
      <c r="K490" s="53"/>
      <c r="M490" s="121"/>
    </row>
    <row r="491" spans="1:13" x14ac:dyDescent="0.2">
      <c r="B491" s="2">
        <v>112</v>
      </c>
      <c r="D491" t="s">
        <v>1049</v>
      </c>
      <c r="E491" t="s">
        <v>1050</v>
      </c>
      <c r="M491" s="121" t="s">
        <v>1051</v>
      </c>
    </row>
    <row r="492" spans="1:13" x14ac:dyDescent="0.2">
      <c r="B492" s="2">
        <v>113</v>
      </c>
      <c r="C492" s="2">
        <v>1</v>
      </c>
      <c r="D492" t="s">
        <v>1049</v>
      </c>
      <c r="E492" t="s">
        <v>1050</v>
      </c>
      <c r="G492" t="s">
        <v>1050</v>
      </c>
      <c r="H492" s="12" t="s">
        <v>1052</v>
      </c>
      <c r="J492" s="12" t="s">
        <v>1052</v>
      </c>
      <c r="K492" s="53"/>
      <c r="M492" s="121"/>
    </row>
    <row r="493" spans="1:13" x14ac:dyDescent="0.2">
      <c r="A493" s="11"/>
      <c r="B493" s="2">
        <v>113</v>
      </c>
      <c r="C493" s="2">
        <v>2</v>
      </c>
      <c r="D493" t="s">
        <v>1049</v>
      </c>
      <c r="E493" t="s">
        <v>1050</v>
      </c>
      <c r="G493" t="s">
        <v>1053</v>
      </c>
      <c r="H493" s="14" t="s">
        <v>1054</v>
      </c>
      <c r="J493" s="14" t="s">
        <v>1054</v>
      </c>
      <c r="K493" s="53"/>
      <c r="M493" s="121"/>
    </row>
    <row r="494" spans="1:13" x14ac:dyDescent="0.2">
      <c r="A494" s="11"/>
      <c r="B494" s="2">
        <v>113</v>
      </c>
      <c r="C494" s="2">
        <v>3</v>
      </c>
      <c r="D494" t="s">
        <v>1049</v>
      </c>
      <c r="E494" t="s">
        <v>1050</v>
      </c>
      <c r="G494" t="s">
        <v>1055</v>
      </c>
      <c r="H494" s="14" t="s">
        <v>235</v>
      </c>
      <c r="J494" s="14" t="s">
        <v>235</v>
      </c>
      <c r="K494" s="53"/>
      <c r="M494" s="121"/>
    </row>
    <row r="495" spans="1:13" x14ac:dyDescent="0.2">
      <c r="A495" s="11"/>
      <c r="B495" s="2">
        <v>114</v>
      </c>
      <c r="C495" s="2">
        <v>1</v>
      </c>
      <c r="D495" t="s">
        <v>1049</v>
      </c>
      <c r="E495" s="10" t="s">
        <v>166</v>
      </c>
      <c r="G495" t="s">
        <v>166</v>
      </c>
      <c r="H495" s="17" t="s">
        <v>1056</v>
      </c>
      <c r="I495" s="72">
        <v>51</v>
      </c>
      <c r="J495" s="14" t="s">
        <v>177</v>
      </c>
      <c r="K495" s="53"/>
      <c r="M495" s="121" t="s">
        <v>1057</v>
      </c>
    </row>
    <row r="496" spans="1:13" x14ac:dyDescent="0.2">
      <c r="A496" s="11"/>
      <c r="B496" s="2">
        <v>114</v>
      </c>
      <c r="C496" s="2">
        <v>2</v>
      </c>
      <c r="D496" t="s">
        <v>1049</v>
      </c>
      <c r="E496" s="10" t="s">
        <v>166</v>
      </c>
      <c r="G496" t="s">
        <v>41</v>
      </c>
      <c r="H496" s="14" t="s">
        <v>1052</v>
      </c>
      <c r="J496" s="14" t="s">
        <v>1052</v>
      </c>
      <c r="K496" s="53"/>
      <c r="M496" s="121"/>
    </row>
    <row r="497" spans="1:19" x14ac:dyDescent="0.2">
      <c r="A497" s="11"/>
      <c r="B497" s="2">
        <v>114</v>
      </c>
      <c r="C497" s="2">
        <v>3</v>
      </c>
      <c r="D497" t="s">
        <v>1049</v>
      </c>
      <c r="E497" s="10" t="s">
        <v>166</v>
      </c>
      <c r="G497" t="s">
        <v>1058</v>
      </c>
      <c r="H497" s="14" t="s">
        <v>1037</v>
      </c>
      <c r="J497" s="14" t="s">
        <v>1037</v>
      </c>
      <c r="K497" s="53"/>
      <c r="M497" s="121"/>
    </row>
    <row r="498" spans="1:19" x14ac:dyDescent="0.2">
      <c r="A498" s="11"/>
      <c r="B498" s="2">
        <v>114</v>
      </c>
      <c r="C498" s="2">
        <v>4</v>
      </c>
      <c r="D498" t="s">
        <v>1049</v>
      </c>
      <c r="E498" s="10" t="s">
        <v>166</v>
      </c>
      <c r="G498" t="s">
        <v>1059</v>
      </c>
      <c r="H498" s="14" t="s">
        <v>171</v>
      </c>
      <c r="J498" s="14" t="s">
        <v>171</v>
      </c>
      <c r="K498" s="53"/>
      <c r="M498" s="121"/>
    </row>
    <row r="499" spans="1:19" x14ac:dyDescent="0.2">
      <c r="A499" s="11"/>
      <c r="B499" s="2">
        <v>114</v>
      </c>
      <c r="C499" s="2">
        <v>5</v>
      </c>
      <c r="D499" t="s">
        <v>1049</v>
      </c>
      <c r="E499" s="10" t="s">
        <v>166</v>
      </c>
      <c r="G499" t="s">
        <v>1060</v>
      </c>
      <c r="H499" s="28">
        <v>24982</v>
      </c>
      <c r="I499" s="72">
        <v>88</v>
      </c>
      <c r="J499" s="14">
        <v>24985</v>
      </c>
      <c r="K499" s="53"/>
      <c r="M499" s="121"/>
    </row>
    <row r="500" spans="1:19" x14ac:dyDescent="0.2">
      <c r="A500" s="11"/>
      <c r="B500" s="2">
        <v>115</v>
      </c>
      <c r="C500" s="2">
        <v>1</v>
      </c>
      <c r="D500" t="s">
        <v>1049</v>
      </c>
      <c r="E500" s="10" t="s">
        <v>206</v>
      </c>
      <c r="G500" t="s">
        <v>206</v>
      </c>
      <c r="H500" s="28">
        <v>11342</v>
      </c>
      <c r="I500" s="72">
        <v>66</v>
      </c>
      <c r="J500" s="14" t="s">
        <v>1061</v>
      </c>
      <c r="K500" s="53"/>
      <c r="M500" s="121" t="s">
        <v>1062</v>
      </c>
    </row>
    <row r="501" spans="1:19" x14ac:dyDescent="0.2">
      <c r="A501" s="11"/>
      <c r="B501" s="2">
        <v>115</v>
      </c>
      <c r="C501" s="2">
        <v>2</v>
      </c>
      <c r="D501" t="s">
        <v>1049</v>
      </c>
      <c r="E501" s="10" t="s">
        <v>206</v>
      </c>
      <c r="G501" t="s">
        <v>13</v>
      </c>
      <c r="H501" s="22" t="s">
        <v>1063</v>
      </c>
      <c r="I501" s="53" t="s">
        <v>1064</v>
      </c>
      <c r="J501" s="14" t="s">
        <v>1065</v>
      </c>
      <c r="K501" s="53"/>
      <c r="M501" s="121"/>
    </row>
    <row r="502" spans="1:19" x14ac:dyDescent="0.2">
      <c r="A502" s="11"/>
      <c r="B502" s="2">
        <v>115</v>
      </c>
      <c r="C502" s="2">
        <v>3</v>
      </c>
      <c r="D502" t="s">
        <v>1049</v>
      </c>
      <c r="E502" s="10" t="s">
        <v>206</v>
      </c>
      <c r="G502" t="s">
        <v>337</v>
      </c>
      <c r="H502" s="22" t="s">
        <v>895</v>
      </c>
      <c r="I502" s="53" t="s">
        <v>1066</v>
      </c>
      <c r="J502" s="14" t="s">
        <v>895</v>
      </c>
      <c r="K502" s="53"/>
      <c r="M502" s="121"/>
    </row>
    <row r="503" spans="1:19" x14ac:dyDescent="0.2">
      <c r="B503" s="2">
        <v>116</v>
      </c>
      <c r="C503" s="2">
        <v>1</v>
      </c>
      <c r="D503" t="s">
        <v>1067</v>
      </c>
      <c r="E503" t="s">
        <v>1068</v>
      </c>
      <c r="G503" t="s">
        <v>1069</v>
      </c>
      <c r="H503" s="41">
        <v>19310</v>
      </c>
      <c r="I503" s="53" t="s">
        <v>1070</v>
      </c>
      <c r="J503" s="14">
        <v>19313</v>
      </c>
      <c r="K503" s="53"/>
      <c r="M503" s="121" t="s">
        <v>1071</v>
      </c>
      <c r="S503" s="8"/>
    </row>
    <row r="504" spans="1:19" x14ac:dyDescent="0.2">
      <c r="B504" s="2">
        <v>116</v>
      </c>
      <c r="C504" s="2">
        <v>2</v>
      </c>
      <c r="D504" t="s">
        <v>1067</v>
      </c>
      <c r="E504" t="s">
        <v>1068</v>
      </c>
      <c r="G504" t="s">
        <v>1072</v>
      </c>
      <c r="H504" s="41">
        <v>19235</v>
      </c>
      <c r="I504" s="72">
        <v>89</v>
      </c>
      <c r="J504" s="14">
        <v>19242</v>
      </c>
      <c r="K504" s="53"/>
      <c r="M504" s="121"/>
    </row>
    <row r="505" spans="1:19" x14ac:dyDescent="0.2">
      <c r="A505" s="11"/>
      <c r="B505" s="2">
        <v>116</v>
      </c>
      <c r="C505" s="2">
        <v>3</v>
      </c>
      <c r="D505" t="s">
        <v>1067</v>
      </c>
      <c r="E505" s="10" t="s">
        <v>1068</v>
      </c>
      <c r="G505" t="s">
        <v>1073</v>
      </c>
      <c r="H505" s="41">
        <v>17536</v>
      </c>
      <c r="J505" s="14" t="s">
        <v>1074</v>
      </c>
      <c r="K505" s="53"/>
      <c r="M505" s="121"/>
    </row>
    <row r="506" spans="1:19" x14ac:dyDescent="0.2">
      <c r="A506" s="11"/>
      <c r="B506" s="2">
        <v>116</v>
      </c>
      <c r="C506" s="2">
        <v>4</v>
      </c>
      <c r="D506" t="s">
        <v>1067</v>
      </c>
      <c r="E506" s="10" t="s">
        <v>1068</v>
      </c>
      <c r="G506" t="s">
        <v>1075</v>
      </c>
      <c r="H506" s="28">
        <v>25312</v>
      </c>
      <c r="I506" s="72">
        <v>74</v>
      </c>
      <c r="J506" s="14">
        <v>25315</v>
      </c>
      <c r="K506" s="53"/>
      <c r="M506" s="121"/>
    </row>
    <row r="507" spans="1:19" x14ac:dyDescent="0.2">
      <c r="A507" s="11"/>
      <c r="B507" s="2">
        <v>116</v>
      </c>
      <c r="C507" s="2">
        <v>5</v>
      </c>
      <c r="D507" t="s">
        <v>1067</v>
      </c>
      <c r="E507" s="10" t="s">
        <v>1068</v>
      </c>
      <c r="G507" t="s">
        <v>1076</v>
      </c>
      <c r="H507" s="41">
        <v>30652</v>
      </c>
      <c r="I507" s="72">
        <v>88</v>
      </c>
      <c r="J507" s="14">
        <v>30656</v>
      </c>
      <c r="K507" s="53"/>
      <c r="M507" s="121"/>
    </row>
    <row r="508" spans="1:19" x14ac:dyDescent="0.2">
      <c r="A508" s="11"/>
      <c r="B508" s="2">
        <v>116</v>
      </c>
      <c r="C508" s="2">
        <v>6</v>
      </c>
      <c r="D508" t="s">
        <v>1067</v>
      </c>
      <c r="E508" s="10" t="s">
        <v>1068</v>
      </c>
      <c r="G508" t="s">
        <v>1077</v>
      </c>
      <c r="H508" s="28">
        <v>34004</v>
      </c>
      <c r="I508" s="72">
        <v>63</v>
      </c>
      <c r="J508" s="14">
        <v>34009</v>
      </c>
      <c r="K508" s="53"/>
      <c r="M508" s="121"/>
    </row>
    <row r="509" spans="1:19" x14ac:dyDescent="0.2">
      <c r="A509" s="11"/>
      <c r="B509" s="2">
        <v>117</v>
      </c>
      <c r="C509" s="2">
        <v>1</v>
      </c>
      <c r="D509" s="3" t="s">
        <v>1078</v>
      </c>
      <c r="E509" s="10" t="s">
        <v>1079</v>
      </c>
      <c r="G509" t="s">
        <v>707</v>
      </c>
      <c r="H509" s="22" t="s">
        <v>231</v>
      </c>
      <c r="I509" s="72">
        <v>77</v>
      </c>
      <c r="J509" s="14" t="s">
        <v>231</v>
      </c>
      <c r="K509" s="53"/>
      <c r="M509" s="121" t="s">
        <v>1080</v>
      </c>
    </row>
    <row r="510" spans="1:19" x14ac:dyDescent="0.2">
      <c r="A510" s="11"/>
      <c r="B510" s="2">
        <v>117</v>
      </c>
      <c r="C510" s="2">
        <v>2</v>
      </c>
      <c r="D510" s="3" t="s">
        <v>1078</v>
      </c>
      <c r="E510" s="10" t="s">
        <v>1079</v>
      </c>
      <c r="G510" t="s">
        <v>1081</v>
      </c>
      <c r="H510" s="92" t="s">
        <v>1082</v>
      </c>
      <c r="I510" s="72">
        <v>75</v>
      </c>
      <c r="J510" s="14" t="s">
        <v>986</v>
      </c>
      <c r="K510" s="53"/>
      <c r="M510" s="121"/>
    </row>
    <row r="511" spans="1:19" x14ac:dyDescent="0.2">
      <c r="A511" s="11"/>
      <c r="B511" s="2">
        <v>117</v>
      </c>
      <c r="C511" s="2">
        <v>3</v>
      </c>
      <c r="D511" s="3" t="s">
        <v>1078</v>
      </c>
      <c r="E511" s="10" t="s">
        <v>1079</v>
      </c>
      <c r="G511" t="s">
        <v>1083</v>
      </c>
      <c r="H511" s="33" t="s">
        <v>1084</v>
      </c>
      <c r="I511" s="72">
        <v>83</v>
      </c>
      <c r="J511" s="16" t="s">
        <v>986</v>
      </c>
      <c r="M511" s="121"/>
    </row>
    <row r="512" spans="1:19" x14ac:dyDescent="0.2">
      <c r="A512" s="11"/>
      <c r="B512" s="2">
        <v>118</v>
      </c>
      <c r="C512" s="2">
        <v>1</v>
      </c>
      <c r="D512" t="s">
        <v>1085</v>
      </c>
      <c r="E512" s="10" t="s">
        <v>1086</v>
      </c>
      <c r="G512" t="s">
        <v>1087</v>
      </c>
      <c r="H512" s="28">
        <v>44465</v>
      </c>
      <c r="I512" s="72">
        <v>74</v>
      </c>
      <c r="J512" s="13">
        <v>44470</v>
      </c>
      <c r="K512" s="72">
        <v>666</v>
      </c>
      <c r="M512" s="10"/>
      <c r="N512" s="122" t="s">
        <v>1088</v>
      </c>
    </row>
    <row r="513" spans="1:14" x14ac:dyDescent="0.2">
      <c r="A513" s="11"/>
      <c r="B513" s="2">
        <v>118</v>
      </c>
      <c r="C513" s="2">
        <v>2</v>
      </c>
      <c r="D513" t="s">
        <v>1085</v>
      </c>
      <c r="E513" s="10" t="s">
        <v>1086</v>
      </c>
      <c r="G513" s="10" t="s">
        <v>1089</v>
      </c>
      <c r="H513" s="28">
        <v>43018</v>
      </c>
      <c r="I513" s="72">
        <v>73</v>
      </c>
      <c r="J513" s="13">
        <v>43025</v>
      </c>
      <c r="N513" s="122"/>
    </row>
    <row r="514" spans="1:14" x14ac:dyDescent="0.2">
      <c r="B514" s="2" t="s">
        <v>1090</v>
      </c>
      <c r="C514" s="2">
        <v>1</v>
      </c>
      <c r="D514" t="s">
        <v>1091</v>
      </c>
      <c r="E514" t="s">
        <v>1092</v>
      </c>
      <c r="G514" t="s">
        <v>1092</v>
      </c>
      <c r="H514" s="14">
        <v>30007</v>
      </c>
      <c r="I514" s="80">
        <f>1982-1917</f>
        <v>65</v>
      </c>
      <c r="J514" s="12" t="s">
        <v>572</v>
      </c>
      <c r="K514" s="53"/>
      <c r="M514" t="s">
        <v>1093</v>
      </c>
    </row>
    <row r="515" spans="1:14" x14ac:dyDescent="0.2">
      <c r="B515" s="2" t="s">
        <v>1094</v>
      </c>
      <c r="C515" s="2">
        <v>1</v>
      </c>
      <c r="D515" t="s">
        <v>88</v>
      </c>
      <c r="E515" s="10" t="s">
        <v>1095</v>
      </c>
      <c r="G515" t="s">
        <v>102</v>
      </c>
      <c r="H515" s="28">
        <v>41299</v>
      </c>
      <c r="I515" s="72">
        <v>82</v>
      </c>
      <c r="J515" s="13">
        <v>41305</v>
      </c>
      <c r="M515" s="122" t="s">
        <v>1096</v>
      </c>
      <c r="N515" s="122" t="s">
        <v>388</v>
      </c>
    </row>
    <row r="516" spans="1:14" x14ac:dyDescent="0.2">
      <c r="B516" s="2" t="s">
        <v>1094</v>
      </c>
      <c r="C516" s="2">
        <v>2</v>
      </c>
      <c r="D516" t="s">
        <v>88</v>
      </c>
      <c r="E516" s="10" t="s">
        <v>1095</v>
      </c>
      <c r="G516" s="29" t="s">
        <v>1097</v>
      </c>
      <c r="H516" s="28">
        <v>45279</v>
      </c>
      <c r="I516" s="72">
        <v>95</v>
      </c>
      <c r="J516" s="13">
        <v>45290</v>
      </c>
      <c r="K516" s="72">
        <v>726</v>
      </c>
      <c r="L516" s="11" t="s">
        <v>236</v>
      </c>
      <c r="M516" s="122"/>
      <c r="N516" s="122"/>
    </row>
    <row r="517" spans="1:14" x14ac:dyDescent="0.2">
      <c r="B517" s="2">
        <v>119</v>
      </c>
      <c r="C517" s="2">
        <v>1</v>
      </c>
      <c r="D517" t="s">
        <v>1067</v>
      </c>
      <c r="E517" t="s">
        <v>1075</v>
      </c>
      <c r="M517" s="121" t="s">
        <v>1098</v>
      </c>
    </row>
    <row r="518" spans="1:14" x14ac:dyDescent="0.2">
      <c r="A518" s="11"/>
      <c r="B518" s="2">
        <v>119</v>
      </c>
      <c r="C518" s="2">
        <v>2</v>
      </c>
      <c r="D518" t="s">
        <v>1067</v>
      </c>
      <c r="E518" s="10" t="s">
        <v>1075</v>
      </c>
      <c r="M518" s="121"/>
    </row>
    <row r="519" spans="1:14" x14ac:dyDescent="0.2">
      <c r="B519" s="2">
        <v>120</v>
      </c>
      <c r="C519" s="2">
        <v>1</v>
      </c>
      <c r="D519" t="s">
        <v>1099</v>
      </c>
      <c r="E519" t="s">
        <v>1100</v>
      </c>
      <c r="G519" t="s">
        <v>1100</v>
      </c>
      <c r="H519" s="28">
        <v>23812</v>
      </c>
      <c r="I519" s="72">
        <v>84</v>
      </c>
      <c r="J519" s="14">
        <v>23816</v>
      </c>
      <c r="K519" s="53"/>
      <c r="M519" s="121" t="s">
        <v>1101</v>
      </c>
    </row>
    <row r="520" spans="1:14" x14ac:dyDescent="0.2">
      <c r="B520" s="2">
        <v>120</v>
      </c>
      <c r="C520" s="2">
        <v>2</v>
      </c>
      <c r="D520" t="s">
        <v>1099</v>
      </c>
      <c r="E520" t="s">
        <v>1100</v>
      </c>
      <c r="M520" s="121"/>
    </row>
    <row r="521" spans="1:14" x14ac:dyDescent="0.2">
      <c r="B521" s="2">
        <v>121</v>
      </c>
      <c r="C521" s="2">
        <v>1</v>
      </c>
      <c r="D521" t="s">
        <v>1102</v>
      </c>
      <c r="E521" t="s">
        <v>1103</v>
      </c>
      <c r="G521" t="s">
        <v>206</v>
      </c>
      <c r="H521" s="28">
        <v>29004</v>
      </c>
      <c r="I521" s="72">
        <v>56</v>
      </c>
      <c r="J521" s="14">
        <v>29006</v>
      </c>
      <c r="K521" s="53"/>
      <c r="L521" s="2" t="s">
        <v>236</v>
      </c>
      <c r="M521" s="122" t="s">
        <v>1104</v>
      </c>
      <c r="N521" s="121" t="s">
        <v>1105</v>
      </c>
    </row>
    <row r="522" spans="1:14" x14ac:dyDescent="0.2">
      <c r="B522" s="2">
        <v>121</v>
      </c>
      <c r="C522" s="2">
        <v>2</v>
      </c>
      <c r="D522" t="s">
        <v>1102</v>
      </c>
      <c r="E522" t="s">
        <v>1103</v>
      </c>
      <c r="G522" t="s">
        <v>1106</v>
      </c>
      <c r="H522" s="28">
        <v>40890</v>
      </c>
      <c r="I522" s="72">
        <v>87</v>
      </c>
      <c r="J522" s="13">
        <v>40893</v>
      </c>
      <c r="K522" s="72">
        <v>351</v>
      </c>
      <c r="M522" s="122"/>
      <c r="N522" s="121"/>
    </row>
    <row r="523" spans="1:14" x14ac:dyDescent="0.2">
      <c r="A523" s="11"/>
      <c r="B523" s="88">
        <v>121.5</v>
      </c>
      <c r="C523" s="2">
        <v>1</v>
      </c>
      <c r="D523" t="s">
        <v>1107</v>
      </c>
      <c r="E523" s="10" t="s">
        <v>1108</v>
      </c>
      <c r="G523" t="s">
        <v>1109</v>
      </c>
      <c r="J523" s="12" t="s">
        <v>1110</v>
      </c>
      <c r="K523" s="53"/>
      <c r="M523" s="121" t="s">
        <v>1111</v>
      </c>
    </row>
    <row r="524" spans="1:14" x14ac:dyDescent="0.2">
      <c r="A524" s="11"/>
      <c r="B524" s="88">
        <v>121.5</v>
      </c>
      <c r="C524" s="2">
        <v>2</v>
      </c>
      <c r="D524" t="s">
        <v>1107</v>
      </c>
      <c r="E524" s="10" t="s">
        <v>1108</v>
      </c>
      <c r="G524" t="s">
        <v>1112</v>
      </c>
      <c r="H524" s="28">
        <v>32577</v>
      </c>
      <c r="I524" s="72">
        <v>82</v>
      </c>
      <c r="J524" s="14">
        <v>32580</v>
      </c>
      <c r="K524" s="53"/>
      <c r="M524" s="121"/>
    </row>
    <row r="525" spans="1:14" x14ac:dyDescent="0.2">
      <c r="A525" s="11"/>
      <c r="B525" s="2">
        <v>122</v>
      </c>
      <c r="C525" s="2">
        <v>1</v>
      </c>
      <c r="D525" t="s">
        <v>1113</v>
      </c>
      <c r="E525" s="10" t="s">
        <v>1114</v>
      </c>
      <c r="G525" t="s">
        <v>1115</v>
      </c>
      <c r="H525" s="28">
        <v>30060</v>
      </c>
      <c r="I525" s="72">
        <v>65</v>
      </c>
      <c r="J525" s="12" t="s">
        <v>572</v>
      </c>
      <c r="K525" s="53"/>
      <c r="M525" s="121" t="s">
        <v>1116</v>
      </c>
    </row>
    <row r="526" spans="1:14" x14ac:dyDescent="0.2">
      <c r="A526" s="11"/>
      <c r="B526" s="2">
        <v>122</v>
      </c>
      <c r="C526" s="2">
        <v>2</v>
      </c>
      <c r="D526" t="s">
        <v>1113</v>
      </c>
      <c r="E526" s="10" t="s">
        <v>1114</v>
      </c>
      <c r="G526" t="s">
        <v>80</v>
      </c>
      <c r="H526" s="28">
        <v>34391</v>
      </c>
      <c r="I526" s="72">
        <v>72</v>
      </c>
      <c r="J526" s="14">
        <v>34393</v>
      </c>
      <c r="K526" s="53"/>
      <c r="M526" s="121"/>
    </row>
    <row r="527" spans="1:14" x14ac:dyDescent="0.2">
      <c r="B527" s="88" t="s">
        <v>1117</v>
      </c>
      <c r="C527" s="11">
        <v>1</v>
      </c>
      <c r="D527" s="3" t="s">
        <v>1118</v>
      </c>
      <c r="E527" s="3" t="s">
        <v>1119</v>
      </c>
      <c r="F527" s="11"/>
      <c r="G527" t="s">
        <v>1120</v>
      </c>
      <c r="H527" s="28">
        <v>30571</v>
      </c>
      <c r="I527" s="72">
        <v>46</v>
      </c>
      <c r="J527" s="12" t="s">
        <v>405</v>
      </c>
      <c r="K527" s="53"/>
    </row>
    <row r="528" spans="1:14" x14ac:dyDescent="0.2">
      <c r="B528" s="88" t="s">
        <v>1117</v>
      </c>
      <c r="C528" s="11">
        <v>2</v>
      </c>
      <c r="D528" s="3" t="s">
        <v>1118</v>
      </c>
      <c r="E528" s="10" t="s">
        <v>1119</v>
      </c>
      <c r="G528" t="s">
        <v>1121</v>
      </c>
      <c r="H528" s="28">
        <v>41165</v>
      </c>
      <c r="I528" s="72">
        <v>78</v>
      </c>
      <c r="J528" s="13">
        <v>41169</v>
      </c>
      <c r="K528" s="72">
        <v>371</v>
      </c>
    </row>
    <row r="529" spans="1:14" x14ac:dyDescent="0.2">
      <c r="A529" s="11"/>
      <c r="B529" s="2">
        <v>123</v>
      </c>
      <c r="C529" s="2">
        <v>1</v>
      </c>
      <c r="D529" t="s">
        <v>1122</v>
      </c>
      <c r="E529" s="10" t="s">
        <v>1123</v>
      </c>
      <c r="G529" t="s">
        <v>1124</v>
      </c>
      <c r="H529" s="28">
        <v>29049</v>
      </c>
      <c r="I529" s="53" t="s">
        <v>1125</v>
      </c>
      <c r="J529" s="12" t="s">
        <v>569</v>
      </c>
      <c r="K529" s="53"/>
      <c r="M529" s="121" t="s">
        <v>1126</v>
      </c>
    </row>
    <row r="530" spans="1:14" x14ac:dyDescent="0.2">
      <c r="A530" s="11"/>
      <c r="B530" s="2">
        <v>123</v>
      </c>
      <c r="C530" s="2">
        <v>2</v>
      </c>
      <c r="D530" t="s">
        <v>1122</v>
      </c>
      <c r="E530" s="10" t="s">
        <v>1123</v>
      </c>
      <c r="G530" t="s">
        <v>1127</v>
      </c>
      <c r="H530" s="28">
        <v>34094</v>
      </c>
      <c r="I530" s="72">
        <v>75</v>
      </c>
      <c r="J530" s="14">
        <v>34097</v>
      </c>
      <c r="K530" s="53"/>
      <c r="M530" s="121"/>
    </row>
    <row r="531" spans="1:14" x14ac:dyDescent="0.2">
      <c r="A531" s="11"/>
      <c r="B531" s="2" t="s">
        <v>1128</v>
      </c>
      <c r="C531" s="2">
        <v>1</v>
      </c>
      <c r="D531" t="s">
        <v>1129</v>
      </c>
      <c r="E531" s="10" t="s">
        <v>1130</v>
      </c>
      <c r="G531" t="s">
        <v>1131</v>
      </c>
      <c r="H531" s="22" t="s">
        <v>247</v>
      </c>
      <c r="I531" s="53" t="s">
        <v>289</v>
      </c>
      <c r="J531" s="12" t="s">
        <v>247</v>
      </c>
      <c r="K531" s="53"/>
      <c r="M531" s="121" t="s">
        <v>1132</v>
      </c>
    </row>
    <row r="532" spans="1:14" x14ac:dyDescent="0.2">
      <c r="A532" s="11"/>
      <c r="B532" s="2" t="s">
        <v>1128</v>
      </c>
      <c r="C532" s="2">
        <v>2</v>
      </c>
      <c r="D532" t="s">
        <v>1129</v>
      </c>
      <c r="E532" s="10" t="s">
        <v>1130</v>
      </c>
      <c r="G532" t="s">
        <v>1133</v>
      </c>
      <c r="H532" s="28">
        <v>36630</v>
      </c>
      <c r="I532" s="72">
        <v>78</v>
      </c>
      <c r="J532" s="14">
        <v>36634</v>
      </c>
      <c r="K532" s="53" t="s">
        <v>1134</v>
      </c>
      <c r="M532" s="121"/>
    </row>
    <row r="533" spans="1:14" x14ac:dyDescent="0.2">
      <c r="A533" s="11"/>
      <c r="B533" s="2" t="s">
        <v>1128</v>
      </c>
      <c r="C533" s="2">
        <v>2</v>
      </c>
      <c r="D533" t="s">
        <v>1129</v>
      </c>
      <c r="E533" s="10" t="s">
        <v>1130</v>
      </c>
      <c r="G533" t="s">
        <v>1135</v>
      </c>
      <c r="H533" s="22" t="s">
        <v>1136</v>
      </c>
      <c r="I533" s="53" t="s">
        <v>1125</v>
      </c>
      <c r="J533" s="12" t="s">
        <v>1136</v>
      </c>
      <c r="K533" s="53"/>
      <c r="M533" s="121"/>
    </row>
    <row r="534" spans="1:14" x14ac:dyDescent="0.2">
      <c r="B534" s="2">
        <v>124</v>
      </c>
      <c r="C534" s="11">
        <v>1</v>
      </c>
      <c r="D534" s="3" t="s">
        <v>1137</v>
      </c>
      <c r="E534" s="3" t="s">
        <v>478</v>
      </c>
      <c r="F534" s="11"/>
      <c r="G534" t="s">
        <v>1138</v>
      </c>
      <c r="H534" s="22" t="s">
        <v>1139</v>
      </c>
      <c r="I534" s="53" t="s">
        <v>1140</v>
      </c>
      <c r="J534" s="12" t="s">
        <v>1139</v>
      </c>
      <c r="K534" s="53"/>
      <c r="M534" s="122" t="s">
        <v>1141</v>
      </c>
    </row>
    <row r="535" spans="1:14" x14ac:dyDescent="0.2">
      <c r="B535" s="2">
        <v>124</v>
      </c>
      <c r="C535" s="11">
        <v>2</v>
      </c>
      <c r="D535" s="3" t="s">
        <v>1137</v>
      </c>
      <c r="E535" s="10" t="s">
        <v>478</v>
      </c>
      <c r="G535" t="s">
        <v>1142</v>
      </c>
      <c r="H535" s="28">
        <v>19882</v>
      </c>
      <c r="I535" s="53" t="s">
        <v>1143</v>
      </c>
      <c r="J535" s="12" t="s">
        <v>235</v>
      </c>
      <c r="K535" s="53"/>
      <c r="M535" s="122"/>
    </row>
    <row r="536" spans="1:14" x14ac:dyDescent="0.2">
      <c r="B536" s="2">
        <v>124</v>
      </c>
      <c r="C536" s="11">
        <v>3</v>
      </c>
      <c r="D536" s="3" t="s">
        <v>1137</v>
      </c>
      <c r="E536" s="10" t="s">
        <v>1144</v>
      </c>
    </row>
    <row r="537" spans="1:14" x14ac:dyDescent="0.2">
      <c r="B537" s="2">
        <v>124</v>
      </c>
      <c r="C537" s="11">
        <v>4</v>
      </c>
      <c r="D537" s="3" t="s">
        <v>1137</v>
      </c>
      <c r="E537" s="10" t="s">
        <v>1144</v>
      </c>
    </row>
    <row r="538" spans="1:14" x14ac:dyDescent="0.2">
      <c r="A538" s="11"/>
      <c r="B538" s="2">
        <v>124</v>
      </c>
      <c r="C538" s="2">
        <v>5</v>
      </c>
      <c r="D538" s="3" t="s">
        <v>1137</v>
      </c>
      <c r="E538" s="10" t="s">
        <v>1144</v>
      </c>
      <c r="M538" s="10"/>
    </row>
    <row r="539" spans="1:14" x14ac:dyDescent="0.2">
      <c r="B539" s="2">
        <v>125</v>
      </c>
      <c r="C539" s="2">
        <v>1</v>
      </c>
      <c r="D539" t="s">
        <v>88</v>
      </c>
      <c r="E539" t="s">
        <v>836</v>
      </c>
      <c r="G539" t="s">
        <v>836</v>
      </c>
      <c r="J539" s="12" t="s">
        <v>379</v>
      </c>
      <c r="K539" s="53"/>
      <c r="M539" s="121" t="s">
        <v>1145</v>
      </c>
    </row>
    <row r="540" spans="1:14" x14ac:dyDescent="0.2">
      <c r="A540" s="11"/>
      <c r="B540" s="2">
        <v>125</v>
      </c>
      <c r="C540" s="2">
        <v>2</v>
      </c>
      <c r="D540" t="s">
        <v>88</v>
      </c>
      <c r="E540" s="10" t="s">
        <v>836</v>
      </c>
      <c r="G540" t="s">
        <v>1146</v>
      </c>
      <c r="J540" s="12" t="s">
        <v>504</v>
      </c>
      <c r="K540" s="53"/>
      <c r="M540" s="121"/>
    </row>
    <row r="541" spans="1:14" x14ac:dyDescent="0.2">
      <c r="A541" s="11"/>
      <c r="B541" s="2">
        <v>125</v>
      </c>
      <c r="C541" s="2">
        <v>3</v>
      </c>
      <c r="D541" t="s">
        <v>88</v>
      </c>
      <c r="E541" s="10" t="s">
        <v>836</v>
      </c>
      <c r="M541" s="121"/>
    </row>
    <row r="542" spans="1:14" x14ac:dyDescent="0.2">
      <c r="A542" s="11"/>
      <c r="B542" s="88">
        <v>125.5</v>
      </c>
      <c r="C542" s="2">
        <v>1</v>
      </c>
      <c r="D542" t="s">
        <v>1147</v>
      </c>
      <c r="E542" s="10" t="s">
        <v>1148</v>
      </c>
      <c r="G542" t="s">
        <v>92</v>
      </c>
      <c r="H542" s="22" t="s">
        <v>235</v>
      </c>
      <c r="I542" s="53" t="s">
        <v>414</v>
      </c>
      <c r="J542" s="12" t="s">
        <v>235</v>
      </c>
      <c r="K542" s="53"/>
      <c r="M542" s="10" t="s">
        <v>1149</v>
      </c>
      <c r="N542" s="122" t="s">
        <v>1150</v>
      </c>
    </row>
    <row r="543" spans="1:14" x14ac:dyDescent="0.2">
      <c r="A543" s="11"/>
      <c r="B543" s="88">
        <v>125.5</v>
      </c>
      <c r="C543" s="2">
        <v>2</v>
      </c>
      <c r="D543" t="s">
        <v>1147</v>
      </c>
      <c r="E543" s="10" t="s">
        <v>1148</v>
      </c>
      <c r="G543" t="s">
        <v>1151</v>
      </c>
      <c r="H543" s="28">
        <v>24699</v>
      </c>
      <c r="I543" s="72">
        <v>76</v>
      </c>
      <c r="J543" s="14">
        <v>24702</v>
      </c>
      <c r="K543" s="53"/>
      <c r="M543" s="10" t="s">
        <v>1008</v>
      </c>
      <c r="N543" s="122"/>
    </row>
    <row r="544" spans="1:14" x14ac:dyDescent="0.2">
      <c r="A544" s="11"/>
      <c r="B544" s="2" t="s">
        <v>1152</v>
      </c>
      <c r="C544" s="2">
        <v>1</v>
      </c>
      <c r="D544" t="s">
        <v>88</v>
      </c>
      <c r="E544" s="10" t="s">
        <v>1153</v>
      </c>
      <c r="G544" t="s">
        <v>1153</v>
      </c>
      <c r="H544" s="28">
        <v>27973</v>
      </c>
      <c r="I544" s="72">
        <f>1976-1913</f>
        <v>63</v>
      </c>
      <c r="J544" s="12" t="s">
        <v>941</v>
      </c>
      <c r="K544" s="53"/>
      <c r="M544" s="10" t="s">
        <v>1154</v>
      </c>
    </row>
    <row r="545" spans="1:14" x14ac:dyDescent="0.2">
      <c r="A545" s="11"/>
      <c r="B545" s="2">
        <v>126</v>
      </c>
      <c r="C545" s="2">
        <v>1</v>
      </c>
      <c r="D545" t="s">
        <v>1155</v>
      </c>
      <c r="E545" s="10" t="s">
        <v>1075</v>
      </c>
      <c r="G545" t="s">
        <v>1075</v>
      </c>
      <c r="J545" s="12" t="s">
        <v>379</v>
      </c>
      <c r="K545" s="53"/>
      <c r="M545" s="121" t="s">
        <v>1156</v>
      </c>
    </row>
    <row r="546" spans="1:14" x14ac:dyDescent="0.2">
      <c r="A546" s="11"/>
      <c r="B546" s="2">
        <v>126</v>
      </c>
      <c r="C546" s="2">
        <v>2</v>
      </c>
      <c r="D546" t="s">
        <v>1155</v>
      </c>
      <c r="E546" s="10" t="s">
        <v>1075</v>
      </c>
      <c r="G546" t="s">
        <v>80</v>
      </c>
      <c r="H546" s="41"/>
      <c r="I546" s="53"/>
      <c r="J546" s="12" t="s">
        <v>552</v>
      </c>
      <c r="K546" s="53"/>
      <c r="M546" s="121"/>
    </row>
    <row r="547" spans="1:14" x14ac:dyDescent="0.2">
      <c r="A547" s="11"/>
      <c r="B547" s="2">
        <v>126</v>
      </c>
      <c r="C547" s="2">
        <v>3</v>
      </c>
      <c r="D547" t="s">
        <v>1155</v>
      </c>
      <c r="E547" s="10" t="s">
        <v>1075</v>
      </c>
      <c r="G547" t="s">
        <v>1011</v>
      </c>
      <c r="J547" s="12" t="s">
        <v>228</v>
      </c>
      <c r="K547" s="53"/>
      <c r="M547" s="121"/>
    </row>
    <row r="548" spans="1:14" ht="25.5" x14ac:dyDescent="0.2">
      <c r="A548" s="11"/>
      <c r="B548" s="103">
        <v>126.5</v>
      </c>
      <c r="C548" s="21">
        <v>1</v>
      </c>
      <c r="E548" s="10"/>
      <c r="H548" s="41"/>
      <c r="I548" s="53"/>
      <c r="M548" s="102" t="s">
        <v>1157</v>
      </c>
    </row>
    <row r="549" spans="1:14" s="113" customFormat="1" x14ac:dyDescent="0.2">
      <c r="B549" s="114" t="s">
        <v>1158</v>
      </c>
      <c r="C549" s="114">
        <v>1</v>
      </c>
      <c r="D549" s="113" t="s">
        <v>1155</v>
      </c>
      <c r="E549" s="113" t="s">
        <v>47</v>
      </c>
      <c r="F549" s="114"/>
      <c r="G549" s="113" t="s">
        <v>1159</v>
      </c>
      <c r="H549" s="115" t="s">
        <v>1160</v>
      </c>
      <c r="I549" s="116"/>
      <c r="J549" s="115" t="s">
        <v>1160</v>
      </c>
      <c r="K549" s="117"/>
      <c r="L549" s="114"/>
      <c r="M549" s="118" t="s">
        <v>1161</v>
      </c>
      <c r="N549" s="113" t="s">
        <v>1162</v>
      </c>
    </row>
    <row r="550" spans="1:14" x14ac:dyDescent="0.2">
      <c r="A550" s="11"/>
      <c r="B550" s="2">
        <v>127</v>
      </c>
      <c r="C550" s="2">
        <v>1</v>
      </c>
      <c r="D550" t="s">
        <v>543</v>
      </c>
      <c r="E550" s="10" t="s">
        <v>41</v>
      </c>
      <c r="G550" t="s">
        <v>144</v>
      </c>
      <c r="H550" s="12" t="s">
        <v>1163</v>
      </c>
      <c r="J550" s="12" t="s">
        <v>1163</v>
      </c>
      <c r="K550" s="53"/>
      <c r="M550" s="121" t="s">
        <v>1164</v>
      </c>
    </row>
    <row r="551" spans="1:14" x14ac:dyDescent="0.2">
      <c r="A551" s="11"/>
      <c r="B551" s="2">
        <v>127</v>
      </c>
      <c r="C551" s="2">
        <v>2</v>
      </c>
      <c r="D551" t="s">
        <v>543</v>
      </c>
      <c r="E551" s="10" t="s">
        <v>41</v>
      </c>
      <c r="G551" t="s">
        <v>1165</v>
      </c>
      <c r="H551" s="12" t="s">
        <v>1166</v>
      </c>
      <c r="J551" s="12" t="s">
        <v>1166</v>
      </c>
      <c r="K551" s="53"/>
      <c r="M551" s="121"/>
    </row>
    <row r="552" spans="1:14" x14ac:dyDescent="0.2">
      <c r="A552" s="11"/>
      <c r="B552" s="2">
        <v>127</v>
      </c>
      <c r="C552" s="2">
        <v>3</v>
      </c>
      <c r="D552" t="s">
        <v>543</v>
      </c>
      <c r="E552" s="10" t="s">
        <v>41</v>
      </c>
      <c r="G552" t="s">
        <v>41</v>
      </c>
      <c r="H552" s="41">
        <v>5485</v>
      </c>
      <c r="I552" s="72">
        <f>1915-1856</f>
        <v>59</v>
      </c>
      <c r="J552" s="22" t="s">
        <v>1167</v>
      </c>
      <c r="K552" s="82"/>
      <c r="L552" s="21"/>
      <c r="M552" s="121"/>
    </row>
    <row r="553" spans="1:14" x14ac:dyDescent="0.2">
      <c r="A553" s="11"/>
      <c r="B553" s="2">
        <v>127</v>
      </c>
      <c r="C553" s="2">
        <v>4</v>
      </c>
      <c r="D553" t="s">
        <v>543</v>
      </c>
      <c r="E553" s="10" t="s">
        <v>41</v>
      </c>
      <c r="G553" t="s">
        <v>80</v>
      </c>
      <c r="H553" s="14">
        <v>13521</v>
      </c>
      <c r="I553" s="72">
        <f>1937-1850</f>
        <v>87</v>
      </c>
      <c r="J553" s="12" t="s">
        <v>547</v>
      </c>
      <c r="K553" s="53"/>
      <c r="M553" s="121"/>
    </row>
    <row r="554" spans="1:14" x14ac:dyDescent="0.2">
      <c r="A554" s="11"/>
      <c r="B554" s="2">
        <v>127</v>
      </c>
      <c r="C554" s="2">
        <v>5</v>
      </c>
      <c r="D554" t="s">
        <v>543</v>
      </c>
      <c r="E554" s="10" t="s">
        <v>41</v>
      </c>
      <c r="G554" t="s">
        <v>147</v>
      </c>
      <c r="H554" s="12" t="s">
        <v>1168</v>
      </c>
      <c r="I554" s="53"/>
      <c r="J554" s="12" t="s">
        <v>1168</v>
      </c>
      <c r="K554" s="53"/>
      <c r="M554" s="121"/>
    </row>
    <row r="555" spans="1:14" x14ac:dyDescent="0.2">
      <c r="A555" s="11"/>
      <c r="B555" s="2">
        <v>128</v>
      </c>
      <c r="C555" s="2">
        <v>1</v>
      </c>
      <c r="D555" t="s">
        <v>374</v>
      </c>
      <c r="E555" s="10" t="s">
        <v>478</v>
      </c>
      <c r="G555" s="3" t="s">
        <v>1169</v>
      </c>
      <c r="H555" s="14">
        <v>11368</v>
      </c>
      <c r="I555" s="72">
        <v>70</v>
      </c>
      <c r="J555" s="12" t="s">
        <v>1061</v>
      </c>
      <c r="K555" s="53"/>
      <c r="M555" s="121" t="s">
        <v>1170</v>
      </c>
    </row>
    <row r="556" spans="1:14" x14ac:dyDescent="0.2">
      <c r="A556" s="11"/>
      <c r="B556" s="2">
        <v>128</v>
      </c>
      <c r="C556" s="2">
        <v>2</v>
      </c>
      <c r="D556" t="s">
        <v>374</v>
      </c>
      <c r="E556" s="10" t="s">
        <v>478</v>
      </c>
      <c r="G556" t="s">
        <v>608</v>
      </c>
      <c r="H556" s="28">
        <v>24172</v>
      </c>
      <c r="I556" s="72">
        <v>94</v>
      </c>
      <c r="J556" s="14">
        <v>24173</v>
      </c>
      <c r="K556" s="53"/>
      <c r="M556" s="121"/>
    </row>
    <row r="557" spans="1:14" x14ac:dyDescent="0.2">
      <c r="A557" s="11"/>
      <c r="B557" s="2">
        <v>128</v>
      </c>
      <c r="C557" s="2">
        <v>3</v>
      </c>
      <c r="D557" t="s">
        <v>374</v>
      </c>
      <c r="E557" s="10" t="s">
        <v>478</v>
      </c>
      <c r="G557" t="s">
        <v>707</v>
      </c>
      <c r="H557" s="12" t="s">
        <v>569</v>
      </c>
      <c r="J557" s="12" t="s">
        <v>569</v>
      </c>
      <c r="K557" s="53"/>
      <c r="M557" s="121"/>
    </row>
    <row r="558" spans="1:14" x14ac:dyDescent="0.2">
      <c r="A558" s="11"/>
      <c r="B558" s="2">
        <v>128</v>
      </c>
      <c r="C558" s="2">
        <v>4</v>
      </c>
      <c r="D558" t="s">
        <v>374</v>
      </c>
      <c r="E558" s="10" t="s">
        <v>478</v>
      </c>
      <c r="G558" t="s">
        <v>825</v>
      </c>
      <c r="H558" s="12" t="s">
        <v>1163</v>
      </c>
      <c r="J558" s="12" t="s">
        <v>1163</v>
      </c>
      <c r="K558" s="53"/>
      <c r="M558" s="121"/>
    </row>
    <row r="559" spans="1:14" x14ac:dyDescent="0.2">
      <c r="B559" s="2">
        <v>129</v>
      </c>
      <c r="C559" s="2">
        <v>1</v>
      </c>
      <c r="D559" t="s">
        <v>1067</v>
      </c>
      <c r="E559" t="s">
        <v>1171</v>
      </c>
      <c r="G559" t="s">
        <v>147</v>
      </c>
      <c r="H559" s="12" t="s">
        <v>1172</v>
      </c>
      <c r="J559" s="12" t="s">
        <v>1172</v>
      </c>
      <c r="K559" s="53"/>
      <c r="M559" s="121" t="s">
        <v>1173</v>
      </c>
    </row>
    <row r="560" spans="1:14" x14ac:dyDescent="0.2">
      <c r="A560" s="11"/>
      <c r="B560" s="2">
        <v>129</v>
      </c>
      <c r="C560" s="2">
        <v>2</v>
      </c>
      <c r="D560" t="s">
        <v>1067</v>
      </c>
      <c r="E560" s="10" t="s">
        <v>1171</v>
      </c>
      <c r="G560" t="s">
        <v>1174</v>
      </c>
      <c r="H560" s="12" t="s">
        <v>866</v>
      </c>
      <c r="I560" s="53"/>
      <c r="J560" s="12" t="s">
        <v>866</v>
      </c>
      <c r="K560" s="53"/>
      <c r="M560" s="121"/>
    </row>
    <row r="561" spans="1:13" x14ac:dyDescent="0.2">
      <c r="A561" s="11"/>
      <c r="B561" s="2">
        <v>129</v>
      </c>
      <c r="C561" s="2">
        <v>3</v>
      </c>
      <c r="D561" t="s">
        <v>1067</v>
      </c>
      <c r="E561" s="10" t="s">
        <v>1171</v>
      </c>
      <c r="G561" t="s">
        <v>217</v>
      </c>
      <c r="H561" s="12" t="s">
        <v>228</v>
      </c>
      <c r="J561" s="12" t="s">
        <v>228</v>
      </c>
      <c r="K561" s="53"/>
      <c r="M561" s="121"/>
    </row>
    <row r="562" spans="1:13" x14ac:dyDescent="0.2">
      <c r="A562" s="11"/>
      <c r="B562" s="2">
        <v>129</v>
      </c>
      <c r="C562" s="2">
        <v>4</v>
      </c>
      <c r="D562" t="s">
        <v>1067</v>
      </c>
      <c r="E562" s="10" t="s">
        <v>1171</v>
      </c>
      <c r="G562" t="s">
        <v>1175</v>
      </c>
      <c r="H562" s="28">
        <v>24297</v>
      </c>
      <c r="I562" s="72">
        <v>46</v>
      </c>
      <c r="J562" s="14">
        <v>24302</v>
      </c>
      <c r="K562" s="53"/>
      <c r="M562" s="121"/>
    </row>
    <row r="563" spans="1:13" x14ac:dyDescent="0.2">
      <c r="A563" s="11"/>
      <c r="B563" s="2">
        <v>129</v>
      </c>
      <c r="C563" s="2">
        <v>5</v>
      </c>
      <c r="D563" t="s">
        <v>1067</v>
      </c>
      <c r="E563" s="10" t="s">
        <v>1171</v>
      </c>
      <c r="G563" t="s">
        <v>1176</v>
      </c>
      <c r="H563" s="28">
        <v>25695</v>
      </c>
      <c r="I563" s="72">
        <v>82</v>
      </c>
      <c r="J563" s="14">
        <v>25699</v>
      </c>
      <c r="K563" s="53"/>
      <c r="M563" s="121"/>
    </row>
    <row r="564" spans="1:13" x14ac:dyDescent="0.2">
      <c r="A564" s="11"/>
      <c r="B564" s="2">
        <v>130</v>
      </c>
      <c r="C564" s="2">
        <v>1</v>
      </c>
      <c r="D564" t="s">
        <v>865</v>
      </c>
      <c r="E564" s="10" t="s">
        <v>1081</v>
      </c>
      <c r="G564" t="s">
        <v>1081</v>
      </c>
      <c r="H564" s="12" t="s">
        <v>790</v>
      </c>
      <c r="J564" s="12" t="s">
        <v>790</v>
      </c>
      <c r="K564" s="53"/>
      <c r="M564" s="121" t="s">
        <v>1177</v>
      </c>
    </row>
    <row r="565" spans="1:13" x14ac:dyDescent="0.2">
      <c r="A565" s="11"/>
      <c r="B565" s="2">
        <v>130</v>
      </c>
      <c r="C565" s="2">
        <v>2</v>
      </c>
      <c r="D565" t="s">
        <v>865</v>
      </c>
      <c r="E565" s="10" t="s">
        <v>1081</v>
      </c>
      <c r="G565" t="s">
        <v>217</v>
      </c>
      <c r="H565" s="12" t="s">
        <v>297</v>
      </c>
      <c r="J565" s="12" t="s">
        <v>297</v>
      </c>
      <c r="K565" s="53"/>
      <c r="M565" s="121"/>
    </row>
    <row r="566" spans="1:13" x14ac:dyDescent="0.2">
      <c r="A566" s="11"/>
      <c r="B566" s="2">
        <v>130</v>
      </c>
      <c r="C566" s="2">
        <v>3</v>
      </c>
      <c r="D566" t="s">
        <v>865</v>
      </c>
      <c r="E566" s="10" t="s">
        <v>1081</v>
      </c>
      <c r="G566" t="s">
        <v>581</v>
      </c>
      <c r="H566" s="12" t="s">
        <v>1178</v>
      </c>
      <c r="J566" s="12" t="s">
        <v>1178</v>
      </c>
      <c r="K566" s="53"/>
      <c r="M566" s="121"/>
    </row>
    <row r="567" spans="1:13" x14ac:dyDescent="0.2">
      <c r="A567" s="11"/>
      <c r="B567" s="2">
        <v>130</v>
      </c>
      <c r="C567" s="2">
        <v>4</v>
      </c>
      <c r="D567" t="s">
        <v>865</v>
      </c>
      <c r="E567" s="10" t="s">
        <v>1081</v>
      </c>
      <c r="G567" t="s">
        <v>758</v>
      </c>
      <c r="H567" s="2" t="s">
        <v>147</v>
      </c>
      <c r="J567" s="2" t="s">
        <v>147</v>
      </c>
      <c r="M567" s="121"/>
    </row>
    <row r="568" spans="1:13" x14ac:dyDescent="0.2">
      <c r="A568" s="11"/>
      <c r="B568" s="2">
        <v>131</v>
      </c>
      <c r="C568" s="2">
        <v>1</v>
      </c>
      <c r="D568" t="s">
        <v>543</v>
      </c>
      <c r="E568" s="10" t="s">
        <v>711</v>
      </c>
      <c r="G568" t="s">
        <v>41</v>
      </c>
      <c r="H568" s="12" t="s">
        <v>844</v>
      </c>
      <c r="J568" s="12" t="s">
        <v>844</v>
      </c>
      <c r="K568" s="53"/>
      <c r="M568" s="121" t="s">
        <v>1179</v>
      </c>
    </row>
    <row r="569" spans="1:13" x14ac:dyDescent="0.2">
      <c r="A569" s="11"/>
      <c r="B569" s="2">
        <v>131</v>
      </c>
      <c r="C569" s="2">
        <v>2</v>
      </c>
      <c r="D569" t="s">
        <v>543</v>
      </c>
      <c r="E569" s="10" t="s">
        <v>711</v>
      </c>
      <c r="G569" t="s">
        <v>80</v>
      </c>
      <c r="H569" s="12" t="s">
        <v>1172</v>
      </c>
      <c r="J569" s="12" t="s">
        <v>1172</v>
      </c>
      <c r="K569" s="53"/>
      <c r="M569" s="121"/>
    </row>
    <row r="570" spans="1:13" x14ac:dyDescent="0.2">
      <c r="A570" s="11"/>
      <c r="B570" s="2">
        <v>131</v>
      </c>
      <c r="C570" s="2">
        <v>3</v>
      </c>
      <c r="D570" t="s">
        <v>543</v>
      </c>
      <c r="E570" s="10" t="s">
        <v>711</v>
      </c>
      <c r="G570" t="s">
        <v>1180</v>
      </c>
      <c r="H570" s="12" t="s">
        <v>1038</v>
      </c>
      <c r="J570" s="12" t="s">
        <v>1038</v>
      </c>
      <c r="K570" s="53"/>
      <c r="M570" s="121"/>
    </row>
    <row r="571" spans="1:13" x14ac:dyDescent="0.2">
      <c r="A571" s="11"/>
      <c r="B571" s="2">
        <v>131</v>
      </c>
      <c r="C571" s="2">
        <v>4</v>
      </c>
      <c r="D571" t="s">
        <v>543</v>
      </c>
      <c r="E571" s="10" t="s">
        <v>711</v>
      </c>
      <c r="G571" t="s">
        <v>963</v>
      </c>
      <c r="H571" s="12" t="s">
        <v>682</v>
      </c>
      <c r="J571" s="12" t="s">
        <v>682</v>
      </c>
      <c r="K571" s="53"/>
      <c r="M571" s="121"/>
    </row>
    <row r="572" spans="1:13" x14ac:dyDescent="0.2">
      <c r="A572" s="11"/>
      <c r="B572" s="2">
        <v>132</v>
      </c>
      <c r="H572" s="2"/>
      <c r="M572" s="10" t="s">
        <v>635</v>
      </c>
    </row>
    <row r="573" spans="1:13" x14ac:dyDescent="0.2">
      <c r="B573" s="2">
        <v>133</v>
      </c>
      <c r="C573" s="2">
        <v>1</v>
      </c>
      <c r="D573" t="s">
        <v>211</v>
      </c>
      <c r="E573" s="10" t="s">
        <v>1021</v>
      </c>
      <c r="H573" s="2"/>
      <c r="M573" s="121" t="s">
        <v>1181</v>
      </c>
    </row>
    <row r="574" spans="1:13" x14ac:dyDescent="0.2">
      <c r="A574" s="11"/>
      <c r="B574" s="2">
        <v>133</v>
      </c>
      <c r="C574" s="2">
        <v>2</v>
      </c>
      <c r="D574" t="s">
        <v>211</v>
      </c>
      <c r="E574" s="10" t="s">
        <v>1021</v>
      </c>
      <c r="H574" s="2"/>
      <c r="M574" s="121"/>
    </row>
    <row r="575" spans="1:13" x14ac:dyDescent="0.2">
      <c r="A575" s="11"/>
      <c r="B575" s="2">
        <v>134</v>
      </c>
      <c r="C575" s="2">
        <v>1</v>
      </c>
      <c r="D575" t="s">
        <v>627</v>
      </c>
      <c r="E575" s="10" t="s">
        <v>750</v>
      </c>
      <c r="G575" t="s">
        <v>750</v>
      </c>
      <c r="H575" s="12" t="s">
        <v>1182</v>
      </c>
      <c r="J575" s="12" t="s">
        <v>1182</v>
      </c>
      <c r="K575" s="53"/>
      <c r="M575" s="10"/>
    </row>
    <row r="576" spans="1:13" s="23" customFormat="1" ht="25.5" x14ac:dyDescent="0.2">
      <c r="B576" s="21">
        <v>135</v>
      </c>
      <c r="C576" s="21">
        <v>1</v>
      </c>
      <c r="D576" s="23" t="s">
        <v>1017</v>
      </c>
      <c r="E576" s="23" t="s">
        <v>1183</v>
      </c>
      <c r="F576" s="21"/>
      <c r="H576" s="28"/>
      <c r="I576" s="71"/>
      <c r="J576" s="21"/>
      <c r="K576" s="71"/>
      <c r="L576" s="21"/>
      <c r="M576" s="91" t="s">
        <v>1184</v>
      </c>
    </row>
    <row r="577" spans="1:13" x14ac:dyDescent="0.2">
      <c r="A577" s="11"/>
      <c r="B577" s="2">
        <v>136</v>
      </c>
      <c r="C577" s="2">
        <v>1</v>
      </c>
      <c r="D577" t="s">
        <v>1185</v>
      </c>
      <c r="E577" t="s">
        <v>206</v>
      </c>
      <c r="G577" t="s">
        <v>206</v>
      </c>
      <c r="H577" s="28"/>
      <c r="J577" s="12" t="s">
        <v>213</v>
      </c>
      <c r="K577" s="53"/>
      <c r="M577" s="121" t="s">
        <v>1186</v>
      </c>
    </row>
    <row r="578" spans="1:13" x14ac:dyDescent="0.2">
      <c r="A578" s="11"/>
      <c r="B578" s="2">
        <v>136</v>
      </c>
      <c r="C578" s="2">
        <v>2</v>
      </c>
      <c r="D578" t="s">
        <v>1185</v>
      </c>
      <c r="E578" t="s">
        <v>206</v>
      </c>
      <c r="G578" t="s">
        <v>1187</v>
      </c>
      <c r="H578" s="28"/>
      <c r="J578" s="2" t="s">
        <v>147</v>
      </c>
      <c r="M578" s="121"/>
    </row>
    <row r="579" spans="1:13" x14ac:dyDescent="0.2">
      <c r="A579" s="11"/>
      <c r="B579" s="2">
        <v>136</v>
      </c>
      <c r="C579" s="2">
        <v>3</v>
      </c>
      <c r="D579" t="s">
        <v>1185</v>
      </c>
      <c r="E579" t="s">
        <v>206</v>
      </c>
      <c r="G579" t="s">
        <v>1188</v>
      </c>
      <c r="H579" s="34"/>
      <c r="I579" s="73"/>
      <c r="J579" s="2" t="s">
        <v>147</v>
      </c>
      <c r="M579" s="121"/>
    </row>
    <row r="580" spans="1:13" x14ac:dyDescent="0.2">
      <c r="A580" s="11"/>
      <c r="B580" s="2">
        <v>136</v>
      </c>
      <c r="C580" s="2">
        <v>4</v>
      </c>
      <c r="D580" t="s">
        <v>1185</v>
      </c>
      <c r="E580" t="s">
        <v>206</v>
      </c>
      <c r="G580" t="s">
        <v>1189</v>
      </c>
      <c r="H580" s="34" t="s">
        <v>1190</v>
      </c>
      <c r="I580" s="73">
        <v>89</v>
      </c>
      <c r="J580" s="13">
        <v>41536</v>
      </c>
      <c r="K580" s="72">
        <v>388</v>
      </c>
      <c r="M580" s="121"/>
    </row>
    <row r="581" spans="1:13" x14ac:dyDescent="0.2">
      <c r="A581" s="11"/>
      <c r="B581" s="2">
        <v>137</v>
      </c>
      <c r="C581" s="2">
        <v>1</v>
      </c>
      <c r="D581" t="s">
        <v>1067</v>
      </c>
      <c r="E581" t="s">
        <v>137</v>
      </c>
      <c r="G581" t="s">
        <v>137</v>
      </c>
      <c r="H581" s="28"/>
      <c r="I581" s="71"/>
      <c r="J581" s="12" t="s">
        <v>1054</v>
      </c>
      <c r="K581" s="53"/>
      <c r="M581" s="121" t="s">
        <v>1191</v>
      </c>
    </row>
    <row r="582" spans="1:13" x14ac:dyDescent="0.2">
      <c r="A582" s="11"/>
      <c r="B582" s="2">
        <v>137</v>
      </c>
      <c r="C582" s="2">
        <v>2</v>
      </c>
      <c r="D582" t="s">
        <v>1067</v>
      </c>
      <c r="E582" t="s">
        <v>137</v>
      </c>
      <c r="G582" t="s">
        <v>842</v>
      </c>
      <c r="H582" s="28"/>
      <c r="J582" s="12" t="s">
        <v>1167</v>
      </c>
      <c r="K582" s="53"/>
      <c r="M582" s="121"/>
    </row>
    <row r="583" spans="1:13" x14ac:dyDescent="0.2">
      <c r="A583" s="11"/>
      <c r="B583" s="2">
        <v>137</v>
      </c>
      <c r="C583" s="2">
        <v>3</v>
      </c>
      <c r="D583" t="s">
        <v>1067</v>
      </c>
      <c r="E583" t="s">
        <v>137</v>
      </c>
      <c r="G583" t="s">
        <v>581</v>
      </c>
      <c r="H583" s="34"/>
      <c r="I583" s="73"/>
      <c r="J583" s="12" t="s">
        <v>189</v>
      </c>
      <c r="K583" s="53"/>
      <c r="M583" s="121"/>
    </row>
    <row r="584" spans="1:13" x14ac:dyDescent="0.2">
      <c r="A584" s="11"/>
      <c r="B584" s="2">
        <v>137</v>
      </c>
      <c r="C584" s="2">
        <v>4</v>
      </c>
      <c r="D584" t="s">
        <v>1067</v>
      </c>
      <c r="E584" t="s">
        <v>137</v>
      </c>
      <c r="G584" t="s">
        <v>1192</v>
      </c>
      <c r="H584" s="34"/>
      <c r="I584" s="73"/>
      <c r="J584" s="12" t="s">
        <v>451</v>
      </c>
      <c r="K584" s="53"/>
      <c r="M584" s="121"/>
    </row>
    <row r="585" spans="1:13" x14ac:dyDescent="0.2">
      <c r="A585" s="11"/>
      <c r="B585" s="2">
        <v>137</v>
      </c>
      <c r="C585" s="2">
        <v>5</v>
      </c>
      <c r="D585" t="s">
        <v>1067</v>
      </c>
      <c r="E585" t="s">
        <v>137</v>
      </c>
      <c r="G585" t="s">
        <v>47</v>
      </c>
      <c r="H585" s="34"/>
      <c r="I585" s="73"/>
      <c r="J585" s="12" t="s">
        <v>552</v>
      </c>
      <c r="K585" s="53"/>
      <c r="M585" s="121"/>
    </row>
    <row r="586" spans="1:13" x14ac:dyDescent="0.2">
      <c r="A586" s="11"/>
      <c r="B586" s="2">
        <v>137</v>
      </c>
      <c r="C586" s="2">
        <v>6</v>
      </c>
      <c r="D586" t="s">
        <v>1067</v>
      </c>
      <c r="E586" t="s">
        <v>137</v>
      </c>
      <c r="G586" t="s">
        <v>1193</v>
      </c>
      <c r="H586" s="28"/>
      <c r="J586" s="12" t="s">
        <v>105</v>
      </c>
      <c r="K586" s="53"/>
      <c r="M586" s="121"/>
    </row>
    <row r="587" spans="1:13" x14ac:dyDescent="0.2">
      <c r="B587" s="2">
        <v>138</v>
      </c>
      <c r="C587" s="2">
        <v>1</v>
      </c>
      <c r="D587" s="3" t="s">
        <v>1194</v>
      </c>
      <c r="E587" s="3" t="s">
        <v>1195</v>
      </c>
      <c r="G587" s="3" t="s">
        <v>1195</v>
      </c>
      <c r="H587" s="77" t="s">
        <v>1196</v>
      </c>
      <c r="I587" s="72">
        <f>1872-1816</f>
        <v>56</v>
      </c>
      <c r="J587" s="12" t="s">
        <v>1197</v>
      </c>
      <c r="K587" s="53"/>
      <c r="M587" s="10" t="s">
        <v>1198</v>
      </c>
    </row>
    <row r="588" spans="1:13" x14ac:dyDescent="0.2">
      <c r="A588" s="11"/>
      <c r="B588" s="2">
        <v>139</v>
      </c>
      <c r="C588" s="2">
        <v>1</v>
      </c>
      <c r="D588" t="s">
        <v>1199</v>
      </c>
      <c r="E588" t="s">
        <v>1200</v>
      </c>
      <c r="G588" t="s">
        <v>624</v>
      </c>
      <c r="H588" s="28"/>
      <c r="J588" s="12" t="s">
        <v>147</v>
      </c>
      <c r="K588" s="53"/>
      <c r="M588" s="121" t="s">
        <v>1201</v>
      </c>
    </row>
    <row r="589" spans="1:13" x14ac:dyDescent="0.2">
      <c r="A589" s="11"/>
      <c r="B589" s="2">
        <v>139</v>
      </c>
      <c r="C589" s="2">
        <v>2</v>
      </c>
      <c r="D589" t="s">
        <v>1199</v>
      </c>
      <c r="E589" t="s">
        <v>1200</v>
      </c>
      <c r="G589" t="s">
        <v>20</v>
      </c>
      <c r="H589" s="28"/>
      <c r="J589" s="2" t="s">
        <v>147</v>
      </c>
      <c r="M589" s="121"/>
    </row>
    <row r="590" spans="1:13" x14ac:dyDescent="0.2">
      <c r="A590" s="11"/>
      <c r="B590" s="2" t="s">
        <v>1202</v>
      </c>
      <c r="H590" s="28"/>
      <c r="M590" s="10" t="s">
        <v>635</v>
      </c>
    </row>
    <row r="591" spans="1:13" x14ac:dyDescent="0.2">
      <c r="B591" s="2">
        <v>140</v>
      </c>
      <c r="C591" s="2">
        <v>1</v>
      </c>
      <c r="D591" t="s">
        <v>335</v>
      </c>
      <c r="E591" s="3" t="s">
        <v>1203</v>
      </c>
      <c r="F591" s="11"/>
      <c r="G591" t="s">
        <v>1188</v>
      </c>
      <c r="H591" s="41" t="s">
        <v>1204</v>
      </c>
      <c r="I591" s="53" t="s">
        <v>331</v>
      </c>
      <c r="J591" s="12" t="s">
        <v>1204</v>
      </c>
      <c r="K591" s="53"/>
      <c r="M591" s="121" t="s">
        <v>1205</v>
      </c>
    </row>
    <row r="592" spans="1:13" x14ac:dyDescent="0.2">
      <c r="B592" s="2">
        <v>140</v>
      </c>
      <c r="C592" s="2">
        <v>2</v>
      </c>
      <c r="D592" t="s">
        <v>335</v>
      </c>
      <c r="E592" s="3" t="s">
        <v>1203</v>
      </c>
      <c r="F592" s="11"/>
      <c r="G592" t="s">
        <v>41</v>
      </c>
      <c r="H592" s="41" t="s">
        <v>1204</v>
      </c>
      <c r="I592" s="53" t="s">
        <v>401</v>
      </c>
      <c r="J592" s="12" t="s">
        <v>1204</v>
      </c>
      <c r="K592" s="53"/>
      <c r="M592" s="121"/>
    </row>
    <row r="593" spans="2:13" x14ac:dyDescent="0.2">
      <c r="B593" s="2">
        <v>141</v>
      </c>
      <c r="H593" s="28"/>
      <c r="M593" s="10" t="s">
        <v>1206</v>
      </c>
    </row>
    <row r="594" spans="2:13" x14ac:dyDescent="0.2">
      <c r="B594" s="2">
        <v>142</v>
      </c>
      <c r="H594" s="77"/>
      <c r="I594" s="73"/>
      <c r="M594" s="10" t="s">
        <v>1207</v>
      </c>
    </row>
    <row r="595" spans="2:13" x14ac:dyDescent="0.2">
      <c r="B595" s="88">
        <v>142.5</v>
      </c>
      <c r="C595" s="2">
        <v>1</v>
      </c>
      <c r="D595" t="s">
        <v>1208</v>
      </c>
      <c r="E595" t="s">
        <v>1209</v>
      </c>
      <c r="G595" t="s">
        <v>1209</v>
      </c>
      <c r="H595" s="77"/>
      <c r="I595" s="73"/>
      <c r="J595" s="12" t="s">
        <v>1210</v>
      </c>
      <c r="K595" s="53"/>
      <c r="M595" s="122" t="s">
        <v>1211</v>
      </c>
    </row>
    <row r="596" spans="2:13" x14ac:dyDescent="0.2">
      <c r="B596" s="88">
        <v>142.5</v>
      </c>
      <c r="C596" s="2">
        <v>2</v>
      </c>
      <c r="D596" t="s">
        <v>1208</v>
      </c>
      <c r="E596" t="s">
        <v>1209</v>
      </c>
      <c r="G596" t="s">
        <v>1188</v>
      </c>
      <c r="H596" s="28"/>
      <c r="J596" s="12" t="s">
        <v>572</v>
      </c>
      <c r="K596" s="53"/>
      <c r="M596" s="122"/>
    </row>
    <row r="597" spans="2:13" x14ac:dyDescent="0.2">
      <c r="B597" s="2">
        <v>143</v>
      </c>
      <c r="C597" s="2">
        <v>1</v>
      </c>
      <c r="D597" t="s">
        <v>1212</v>
      </c>
      <c r="E597" t="s">
        <v>1213</v>
      </c>
      <c r="G597" t="s">
        <v>147</v>
      </c>
      <c r="H597" s="28">
        <v>12086</v>
      </c>
      <c r="J597" s="12" t="s">
        <v>1214</v>
      </c>
      <c r="K597" s="53"/>
      <c r="M597" s="121" t="s">
        <v>1215</v>
      </c>
    </row>
    <row r="598" spans="2:13" x14ac:dyDescent="0.2">
      <c r="B598" s="2">
        <v>143</v>
      </c>
      <c r="C598" s="2">
        <v>2</v>
      </c>
      <c r="D598" t="s">
        <v>1212</v>
      </c>
      <c r="E598" t="s">
        <v>687</v>
      </c>
      <c r="G598" t="s">
        <v>147</v>
      </c>
      <c r="H598" s="28">
        <v>12168</v>
      </c>
      <c r="J598" s="12" t="s">
        <v>1216</v>
      </c>
      <c r="K598" s="53"/>
      <c r="M598" s="121"/>
    </row>
    <row r="599" spans="2:13" x14ac:dyDescent="0.2">
      <c r="B599" s="2">
        <v>143</v>
      </c>
      <c r="C599" s="2">
        <v>3</v>
      </c>
      <c r="D599" t="s">
        <v>1212</v>
      </c>
      <c r="E599" t="s">
        <v>687</v>
      </c>
      <c r="G599" t="s">
        <v>206</v>
      </c>
      <c r="H599" s="28">
        <v>13209</v>
      </c>
      <c r="J599" s="12" t="s">
        <v>1217</v>
      </c>
      <c r="K599" s="53"/>
      <c r="M599" s="121"/>
    </row>
    <row r="600" spans="2:13" x14ac:dyDescent="0.2">
      <c r="B600" s="2">
        <v>144</v>
      </c>
      <c r="C600" s="2">
        <v>1</v>
      </c>
      <c r="D600" t="s">
        <v>1155</v>
      </c>
      <c r="E600" s="3" t="s">
        <v>1218</v>
      </c>
      <c r="F600" s="11"/>
      <c r="G600" t="s">
        <v>1021</v>
      </c>
      <c r="H600" s="28"/>
      <c r="J600" s="12" t="s">
        <v>1219</v>
      </c>
      <c r="K600" s="53"/>
      <c r="M600" s="121" t="s">
        <v>1220</v>
      </c>
    </row>
    <row r="601" spans="2:13" x14ac:dyDescent="0.2">
      <c r="B601" s="2">
        <v>144</v>
      </c>
      <c r="C601" s="2">
        <v>2</v>
      </c>
      <c r="D601" t="s">
        <v>1155</v>
      </c>
      <c r="E601" s="3" t="s">
        <v>1218</v>
      </c>
      <c r="F601" s="11"/>
      <c r="G601" t="s">
        <v>1221</v>
      </c>
      <c r="H601" s="77" t="s">
        <v>1222</v>
      </c>
      <c r="I601" s="72">
        <v>48</v>
      </c>
      <c r="J601" s="12" t="s">
        <v>1223</v>
      </c>
      <c r="K601" s="53"/>
      <c r="M601" s="121"/>
    </row>
    <row r="602" spans="2:13" x14ac:dyDescent="0.2">
      <c r="B602" s="2">
        <v>144</v>
      </c>
      <c r="C602" s="2">
        <v>3</v>
      </c>
      <c r="D602" t="s">
        <v>1155</v>
      </c>
      <c r="E602" s="3" t="s">
        <v>1218</v>
      </c>
      <c r="F602" s="11"/>
      <c r="G602" t="s">
        <v>1224</v>
      </c>
      <c r="H602" s="34" t="s">
        <v>1225</v>
      </c>
      <c r="I602" s="73">
        <f>1902-1812</f>
        <v>90</v>
      </c>
      <c r="J602" s="12" t="s">
        <v>1226</v>
      </c>
      <c r="K602" s="53"/>
      <c r="M602" s="121"/>
    </row>
    <row r="603" spans="2:13" x14ac:dyDescent="0.2">
      <c r="B603" s="2">
        <v>144</v>
      </c>
      <c r="C603" s="2">
        <v>4</v>
      </c>
      <c r="D603" t="s">
        <v>1155</v>
      </c>
      <c r="E603" s="3" t="s">
        <v>1218</v>
      </c>
      <c r="F603" s="11"/>
      <c r="G603" t="s">
        <v>80</v>
      </c>
      <c r="H603" s="28"/>
      <c r="J603" s="12" t="s">
        <v>1227</v>
      </c>
      <c r="K603" s="53"/>
      <c r="M603" s="121"/>
    </row>
    <row r="604" spans="2:13" x14ac:dyDescent="0.2">
      <c r="B604" s="2">
        <v>144</v>
      </c>
      <c r="C604" s="2">
        <v>4</v>
      </c>
      <c r="D604" s="3" t="s">
        <v>1155</v>
      </c>
      <c r="E604" s="3" t="s">
        <v>1218</v>
      </c>
      <c r="F604" s="11"/>
      <c r="G604" s="3" t="s">
        <v>559</v>
      </c>
      <c r="H604" s="28"/>
      <c r="I604" s="72" t="s">
        <v>483</v>
      </c>
      <c r="J604" s="16" t="s">
        <v>1228</v>
      </c>
      <c r="K604" s="80"/>
      <c r="M604" s="121"/>
    </row>
    <row r="605" spans="2:13" x14ac:dyDescent="0.2">
      <c r="B605" s="2">
        <v>144</v>
      </c>
      <c r="C605" s="2">
        <v>5</v>
      </c>
      <c r="D605" t="s">
        <v>1155</v>
      </c>
      <c r="E605" s="3" t="s">
        <v>1218</v>
      </c>
      <c r="F605" s="11"/>
      <c r="G605" t="s">
        <v>1229</v>
      </c>
      <c r="H605" s="28"/>
      <c r="J605" s="12" t="s">
        <v>177</v>
      </c>
      <c r="K605" s="53"/>
      <c r="M605" s="121"/>
    </row>
    <row r="606" spans="2:13" x14ac:dyDescent="0.2">
      <c r="B606" s="2">
        <v>144</v>
      </c>
      <c r="C606" s="2">
        <v>6</v>
      </c>
      <c r="D606" t="s">
        <v>1155</v>
      </c>
      <c r="E606" s="3" t="s">
        <v>1218</v>
      </c>
      <c r="F606" s="11"/>
      <c r="G606" t="s">
        <v>217</v>
      </c>
      <c r="H606" s="28"/>
      <c r="I606" s="72" t="s">
        <v>512</v>
      </c>
      <c r="J606" s="12" t="s">
        <v>1230</v>
      </c>
      <c r="K606" s="53"/>
      <c r="M606" s="121"/>
    </row>
    <row r="607" spans="2:13" x14ac:dyDescent="0.2">
      <c r="B607" s="2">
        <v>144</v>
      </c>
      <c r="C607" s="2">
        <v>7</v>
      </c>
      <c r="D607" t="s">
        <v>1155</v>
      </c>
      <c r="E607" s="3" t="s">
        <v>1218</v>
      </c>
      <c r="F607" s="11"/>
      <c r="G607" t="s">
        <v>1231</v>
      </c>
      <c r="H607" s="28"/>
      <c r="J607" s="12" t="s">
        <v>171</v>
      </c>
      <c r="K607" s="53"/>
      <c r="M607" s="121"/>
    </row>
    <row r="608" spans="2:13" x14ac:dyDescent="0.2">
      <c r="B608" s="2">
        <v>144</v>
      </c>
      <c r="C608" s="2">
        <v>8</v>
      </c>
      <c r="D608" s="3" t="s">
        <v>1155</v>
      </c>
      <c r="E608" s="3" t="s">
        <v>1218</v>
      </c>
      <c r="F608" s="11"/>
      <c r="G608" s="3" t="s">
        <v>80</v>
      </c>
      <c r="H608" s="28"/>
      <c r="J608" s="16" t="s">
        <v>1232</v>
      </c>
      <c r="K608" s="80"/>
      <c r="M608" s="121"/>
    </row>
    <row r="609" spans="2:13" x14ac:dyDescent="0.2">
      <c r="B609" s="2">
        <v>145</v>
      </c>
      <c r="C609" s="2">
        <v>1</v>
      </c>
      <c r="D609" t="s">
        <v>1233</v>
      </c>
      <c r="E609" s="3" t="s">
        <v>1234</v>
      </c>
      <c r="F609" s="11"/>
      <c r="G609" t="s">
        <v>592</v>
      </c>
      <c r="H609" s="77"/>
      <c r="I609" s="73"/>
      <c r="J609" s="12" t="s">
        <v>178</v>
      </c>
      <c r="K609" s="53"/>
      <c r="M609" s="121" t="s">
        <v>1235</v>
      </c>
    </row>
    <row r="610" spans="2:13" x14ac:dyDescent="0.2">
      <c r="B610" s="2">
        <v>145</v>
      </c>
      <c r="C610" s="2">
        <v>2</v>
      </c>
      <c r="D610" t="s">
        <v>1233</v>
      </c>
      <c r="E610" s="3" t="s">
        <v>1234</v>
      </c>
      <c r="F610" s="11"/>
      <c r="G610" t="s">
        <v>932</v>
      </c>
      <c r="H610" s="28"/>
      <c r="J610" s="12" t="s">
        <v>1061</v>
      </c>
      <c r="K610" s="53"/>
      <c r="M610" s="121"/>
    </row>
    <row r="611" spans="2:13" x14ac:dyDescent="0.2">
      <c r="B611" s="2">
        <v>145</v>
      </c>
      <c r="C611" s="2">
        <v>3</v>
      </c>
      <c r="D611" t="s">
        <v>1233</v>
      </c>
      <c r="E611" s="3" t="s">
        <v>1234</v>
      </c>
      <c r="F611" s="11"/>
      <c r="G611" t="s">
        <v>1236</v>
      </c>
      <c r="H611" s="28"/>
      <c r="J611" s="12" t="s">
        <v>1061</v>
      </c>
      <c r="K611" s="53"/>
      <c r="M611" s="121"/>
    </row>
    <row r="612" spans="2:13" x14ac:dyDescent="0.2">
      <c r="B612" s="2">
        <v>145</v>
      </c>
      <c r="C612" s="2">
        <v>4</v>
      </c>
      <c r="D612" t="s">
        <v>1233</v>
      </c>
      <c r="E612" s="3" t="s">
        <v>1234</v>
      </c>
      <c r="F612" s="11"/>
      <c r="G612" t="s">
        <v>1237</v>
      </c>
      <c r="H612" s="28">
        <v>15676</v>
      </c>
      <c r="J612" s="14">
        <v>15693</v>
      </c>
      <c r="K612" s="53"/>
      <c r="M612" s="121"/>
    </row>
    <row r="613" spans="2:13" x14ac:dyDescent="0.2">
      <c r="B613" s="2">
        <v>146</v>
      </c>
      <c r="H613" s="28"/>
      <c r="M613" s="3" t="s">
        <v>1238</v>
      </c>
    </row>
    <row r="614" spans="2:13" x14ac:dyDescent="0.2">
      <c r="B614" s="2">
        <v>147</v>
      </c>
      <c r="C614" s="2">
        <v>1</v>
      </c>
      <c r="D614" t="s">
        <v>794</v>
      </c>
      <c r="E614" t="s">
        <v>20</v>
      </c>
      <c r="G614" t="s">
        <v>1239</v>
      </c>
      <c r="H614" s="28"/>
      <c r="J614" s="2" t="s">
        <v>1240</v>
      </c>
      <c r="M614" s="121" t="s">
        <v>1241</v>
      </c>
    </row>
    <row r="615" spans="2:13" x14ac:dyDescent="0.2">
      <c r="B615" s="2">
        <v>147</v>
      </c>
      <c r="C615" s="2">
        <v>2</v>
      </c>
      <c r="D615" t="s">
        <v>794</v>
      </c>
      <c r="E615" t="s">
        <v>20</v>
      </c>
      <c r="G615" t="s">
        <v>20</v>
      </c>
      <c r="H615" s="28"/>
      <c r="J615" s="12" t="s">
        <v>213</v>
      </c>
      <c r="K615" s="53"/>
      <c r="M615" s="121"/>
    </row>
    <row r="616" spans="2:13" x14ac:dyDescent="0.2">
      <c r="B616" s="2">
        <v>148</v>
      </c>
      <c r="C616" s="2">
        <v>1</v>
      </c>
      <c r="D616" t="s">
        <v>585</v>
      </c>
      <c r="E616" s="3" t="s">
        <v>1242</v>
      </c>
      <c r="F616" s="11"/>
      <c r="G616" t="s">
        <v>431</v>
      </c>
      <c r="H616" s="77" t="s">
        <v>1243</v>
      </c>
      <c r="I616" s="72">
        <v>62</v>
      </c>
      <c r="J616" s="12" t="s">
        <v>514</v>
      </c>
      <c r="K616" s="53"/>
      <c r="M616" s="121" t="s">
        <v>291</v>
      </c>
    </row>
    <row r="617" spans="2:13" x14ac:dyDescent="0.2">
      <c r="B617" s="2">
        <v>148</v>
      </c>
      <c r="C617" s="2">
        <v>2</v>
      </c>
      <c r="D617" t="s">
        <v>585</v>
      </c>
      <c r="E617" s="3" t="s">
        <v>1242</v>
      </c>
      <c r="F617" s="11"/>
      <c r="G617" t="s">
        <v>20</v>
      </c>
      <c r="H617" s="28"/>
      <c r="J617" s="12" t="s">
        <v>1244</v>
      </c>
      <c r="K617" s="53"/>
      <c r="M617" s="121"/>
    </row>
    <row r="618" spans="2:13" x14ac:dyDescent="0.2">
      <c r="B618" s="2">
        <v>149</v>
      </c>
      <c r="C618" s="2">
        <v>1</v>
      </c>
      <c r="D618" s="3" t="s">
        <v>246</v>
      </c>
      <c r="E618" s="3" t="s">
        <v>1245</v>
      </c>
      <c r="F618" s="11"/>
      <c r="G618" t="s">
        <v>80</v>
      </c>
      <c r="H618" s="28"/>
      <c r="J618" s="12" t="s">
        <v>1246</v>
      </c>
      <c r="K618" s="53"/>
      <c r="M618" s="121" t="s">
        <v>1247</v>
      </c>
    </row>
    <row r="619" spans="2:13" x14ac:dyDescent="0.2">
      <c r="B619" s="2">
        <v>149</v>
      </c>
      <c r="C619" s="2">
        <v>2</v>
      </c>
      <c r="D619" s="3" t="s">
        <v>246</v>
      </c>
      <c r="E619" s="3" t="s">
        <v>1245</v>
      </c>
      <c r="F619" s="11"/>
      <c r="G619" t="s">
        <v>1248</v>
      </c>
      <c r="H619" s="28"/>
      <c r="J619" s="12" t="s">
        <v>1249</v>
      </c>
      <c r="K619" s="53"/>
      <c r="M619" s="121"/>
    </row>
    <row r="620" spans="2:13" x14ac:dyDescent="0.2">
      <c r="B620" s="2">
        <v>149</v>
      </c>
      <c r="C620" s="2">
        <v>3</v>
      </c>
      <c r="D620" s="3" t="s">
        <v>246</v>
      </c>
      <c r="E620" s="3" t="s">
        <v>1245</v>
      </c>
      <c r="F620" s="11"/>
      <c r="G620" t="s">
        <v>20</v>
      </c>
      <c r="H620" s="28"/>
      <c r="J620" s="12" t="s">
        <v>1250</v>
      </c>
      <c r="K620" s="53"/>
      <c r="M620" s="121"/>
    </row>
    <row r="621" spans="2:13" x14ac:dyDescent="0.2">
      <c r="B621" s="2">
        <v>149</v>
      </c>
      <c r="C621" s="2">
        <v>4</v>
      </c>
      <c r="D621" s="3" t="s">
        <v>246</v>
      </c>
      <c r="E621" s="3" t="s">
        <v>1245</v>
      </c>
      <c r="F621" s="11"/>
      <c r="G621" t="s">
        <v>592</v>
      </c>
      <c r="H621" s="28"/>
      <c r="J621" s="12" t="s">
        <v>1251</v>
      </c>
      <c r="K621" s="53"/>
      <c r="M621" s="121"/>
    </row>
    <row r="622" spans="2:13" x14ac:dyDescent="0.2">
      <c r="B622" s="2">
        <v>149</v>
      </c>
      <c r="C622" s="2">
        <v>5</v>
      </c>
      <c r="D622" s="3" t="s">
        <v>246</v>
      </c>
      <c r="E622" s="3" t="s">
        <v>1245</v>
      </c>
      <c r="F622" s="11"/>
      <c r="G622" t="s">
        <v>296</v>
      </c>
      <c r="H622" s="28"/>
      <c r="J622" s="12" t="s">
        <v>1252</v>
      </c>
      <c r="K622" s="53"/>
      <c r="M622" s="121"/>
    </row>
    <row r="623" spans="2:13" x14ac:dyDescent="0.2">
      <c r="B623" s="2">
        <v>149</v>
      </c>
      <c r="C623" s="2">
        <v>6</v>
      </c>
      <c r="D623" s="3" t="s">
        <v>246</v>
      </c>
      <c r="E623" s="3" t="s">
        <v>1245</v>
      </c>
      <c r="F623" s="11"/>
      <c r="H623" s="77"/>
      <c r="I623" s="73"/>
      <c r="J623" s="12"/>
      <c r="K623" s="53"/>
      <c r="M623" s="121"/>
    </row>
    <row r="624" spans="2:13" x14ac:dyDescent="0.2">
      <c r="B624" s="2">
        <v>150</v>
      </c>
      <c r="C624" s="2">
        <v>1</v>
      </c>
      <c r="D624" t="s">
        <v>1212</v>
      </c>
      <c r="E624" s="3" t="s">
        <v>619</v>
      </c>
      <c r="F624" s="11"/>
      <c r="G624" t="s">
        <v>41</v>
      </c>
      <c r="H624" s="34" t="s">
        <v>1253</v>
      </c>
      <c r="I624" s="73">
        <v>78</v>
      </c>
      <c r="J624" s="12" t="s">
        <v>1254</v>
      </c>
      <c r="K624" s="53"/>
      <c r="M624" s="122" t="s">
        <v>1255</v>
      </c>
    </row>
    <row r="625" spans="1:13" x14ac:dyDescent="0.2">
      <c r="B625" s="2">
        <v>150</v>
      </c>
      <c r="C625" s="2">
        <v>2</v>
      </c>
      <c r="D625" t="s">
        <v>1212</v>
      </c>
      <c r="E625" s="3" t="s">
        <v>619</v>
      </c>
      <c r="F625" s="11"/>
      <c r="G625" t="s">
        <v>80</v>
      </c>
      <c r="H625" s="77" t="s">
        <v>1256</v>
      </c>
      <c r="I625" s="72">
        <v>70</v>
      </c>
      <c r="J625" s="12" t="s">
        <v>1257</v>
      </c>
      <c r="K625" s="53"/>
      <c r="M625" s="122"/>
    </row>
    <row r="626" spans="1:13" x14ac:dyDescent="0.2">
      <c r="B626" s="2">
        <v>150</v>
      </c>
      <c r="C626" s="2">
        <v>3</v>
      </c>
      <c r="D626" t="s">
        <v>1212</v>
      </c>
      <c r="E626" s="3" t="s">
        <v>619</v>
      </c>
      <c r="F626" s="11"/>
      <c r="G626" t="s">
        <v>82</v>
      </c>
      <c r="H626" s="77" t="s">
        <v>1258</v>
      </c>
      <c r="I626" s="72">
        <v>30</v>
      </c>
      <c r="J626" s="12" t="s">
        <v>1259</v>
      </c>
      <c r="K626" s="53"/>
      <c r="M626" s="122"/>
    </row>
    <row r="627" spans="1:13" x14ac:dyDescent="0.2">
      <c r="A627" s="11"/>
      <c r="B627" s="2">
        <v>151</v>
      </c>
      <c r="C627" s="2">
        <v>1</v>
      </c>
      <c r="D627" t="s">
        <v>335</v>
      </c>
      <c r="E627" t="s">
        <v>1260</v>
      </c>
      <c r="G627" t="s">
        <v>82</v>
      </c>
      <c r="H627" s="28"/>
      <c r="J627" s="12" t="s">
        <v>643</v>
      </c>
      <c r="K627" s="53"/>
      <c r="M627" s="121" t="s">
        <v>1261</v>
      </c>
    </row>
    <row r="628" spans="1:13" x14ac:dyDescent="0.2">
      <c r="A628" s="11"/>
      <c r="B628" s="2">
        <v>151</v>
      </c>
      <c r="C628" s="2">
        <v>2</v>
      </c>
      <c r="D628" t="s">
        <v>335</v>
      </c>
      <c r="E628" t="s">
        <v>1260</v>
      </c>
      <c r="G628" t="s">
        <v>911</v>
      </c>
      <c r="H628" s="28"/>
      <c r="J628" s="12" t="s">
        <v>790</v>
      </c>
      <c r="K628" s="53"/>
      <c r="M628" s="121"/>
    </row>
    <row r="629" spans="1:13" x14ac:dyDescent="0.2">
      <c r="A629" s="11"/>
      <c r="B629" s="2">
        <v>152</v>
      </c>
      <c r="C629" s="2">
        <v>1</v>
      </c>
      <c r="D629" t="s">
        <v>211</v>
      </c>
      <c r="E629" t="s">
        <v>221</v>
      </c>
      <c r="G629" s="3" t="s">
        <v>221</v>
      </c>
      <c r="H629" s="77" t="s">
        <v>1262</v>
      </c>
      <c r="I629" s="72">
        <v>68</v>
      </c>
      <c r="J629" s="12" t="s">
        <v>1263</v>
      </c>
      <c r="K629" s="53"/>
      <c r="M629" s="121" t="s">
        <v>1241</v>
      </c>
    </row>
    <row r="630" spans="1:13" x14ac:dyDescent="0.2">
      <c r="A630" s="11"/>
      <c r="B630" s="2">
        <v>152</v>
      </c>
      <c r="C630" s="2">
        <v>2</v>
      </c>
      <c r="D630" t="s">
        <v>211</v>
      </c>
      <c r="E630" t="s">
        <v>221</v>
      </c>
      <c r="G630" t="s">
        <v>20</v>
      </c>
      <c r="H630" s="93" t="s">
        <v>1264</v>
      </c>
      <c r="J630" s="12" t="s">
        <v>740</v>
      </c>
      <c r="K630" s="53"/>
      <c r="M630" s="121"/>
    </row>
    <row r="631" spans="1:13" x14ac:dyDescent="0.2">
      <c r="A631" s="11"/>
      <c r="B631" s="2">
        <v>153</v>
      </c>
      <c r="D631" t="s">
        <v>1265</v>
      </c>
      <c r="E631" t="s">
        <v>1266</v>
      </c>
      <c r="H631" s="28"/>
      <c r="M631" s="10" t="s">
        <v>291</v>
      </c>
    </row>
    <row r="632" spans="1:13" x14ac:dyDescent="0.2">
      <c r="B632" s="2">
        <v>154</v>
      </c>
      <c r="C632" s="11"/>
      <c r="D632" s="3" t="s">
        <v>551</v>
      </c>
      <c r="E632" s="3" t="s">
        <v>80</v>
      </c>
      <c r="F632" s="11"/>
      <c r="H632" s="28"/>
    </row>
    <row r="633" spans="1:13" x14ac:dyDescent="0.2">
      <c r="A633" s="11"/>
      <c r="B633" s="2">
        <v>155</v>
      </c>
      <c r="C633" s="2">
        <v>1</v>
      </c>
      <c r="D633" t="s">
        <v>1267</v>
      </c>
      <c r="E633" t="s">
        <v>1229</v>
      </c>
      <c r="G633" t="s">
        <v>296</v>
      </c>
      <c r="H633" s="12" t="s">
        <v>1268</v>
      </c>
      <c r="J633" s="12" t="s">
        <v>1268</v>
      </c>
      <c r="K633" s="53"/>
      <c r="M633" s="121" t="s">
        <v>1269</v>
      </c>
    </row>
    <row r="634" spans="1:13" x14ac:dyDescent="0.2">
      <c r="A634" s="11"/>
      <c r="B634" s="2">
        <v>155</v>
      </c>
      <c r="C634" s="2">
        <v>2</v>
      </c>
      <c r="D634" t="s">
        <v>1267</v>
      </c>
      <c r="E634" t="s">
        <v>1229</v>
      </c>
      <c r="G634" t="s">
        <v>1270</v>
      </c>
      <c r="H634" s="12" t="s">
        <v>696</v>
      </c>
      <c r="J634" s="12" t="s">
        <v>696</v>
      </c>
      <c r="K634" s="53"/>
      <c r="M634" s="121"/>
    </row>
    <row r="635" spans="1:13" x14ac:dyDescent="0.2">
      <c r="A635" s="11"/>
      <c r="B635" s="2">
        <v>155</v>
      </c>
      <c r="C635" s="2">
        <v>3</v>
      </c>
      <c r="D635" t="s">
        <v>1267</v>
      </c>
      <c r="E635" t="s">
        <v>1229</v>
      </c>
      <c r="G635" t="s">
        <v>292</v>
      </c>
      <c r="H635" s="12" t="s">
        <v>1271</v>
      </c>
      <c r="J635" s="12" t="s">
        <v>1271</v>
      </c>
      <c r="K635" s="53"/>
      <c r="M635" s="121"/>
    </row>
    <row r="636" spans="1:13" x14ac:dyDescent="0.2">
      <c r="A636" s="11"/>
      <c r="B636" s="2">
        <v>155</v>
      </c>
      <c r="C636" s="2">
        <v>4</v>
      </c>
      <c r="D636" t="s">
        <v>1267</v>
      </c>
      <c r="E636" t="s">
        <v>1229</v>
      </c>
      <c r="G636" t="s">
        <v>137</v>
      </c>
      <c r="H636" s="12" t="s">
        <v>1271</v>
      </c>
      <c r="J636" s="12" t="s">
        <v>1271</v>
      </c>
      <c r="K636" s="53"/>
      <c r="M636" s="121"/>
    </row>
    <row r="637" spans="1:13" x14ac:dyDescent="0.2">
      <c r="A637" s="11"/>
      <c r="B637" s="2">
        <v>155</v>
      </c>
      <c r="C637" s="2">
        <v>5</v>
      </c>
      <c r="D637" t="s">
        <v>1267</v>
      </c>
      <c r="E637" t="s">
        <v>1229</v>
      </c>
      <c r="G637" t="s">
        <v>292</v>
      </c>
      <c r="H637" s="12" t="s">
        <v>1232</v>
      </c>
      <c r="J637" s="12" t="s">
        <v>1232</v>
      </c>
      <c r="K637" s="53"/>
      <c r="M637" s="121"/>
    </row>
    <row r="638" spans="1:13" x14ac:dyDescent="0.2">
      <c r="A638" s="11"/>
      <c r="B638" s="2">
        <v>155</v>
      </c>
      <c r="C638" s="2">
        <v>6</v>
      </c>
      <c r="D638" t="s">
        <v>1267</v>
      </c>
      <c r="E638" t="s">
        <v>1229</v>
      </c>
      <c r="G638" t="s">
        <v>206</v>
      </c>
      <c r="H638" s="12" t="s">
        <v>1272</v>
      </c>
      <c r="J638" s="12" t="s">
        <v>1272</v>
      </c>
      <c r="K638" s="53"/>
      <c r="M638" s="121"/>
    </row>
    <row r="639" spans="1:13" x14ac:dyDescent="0.2">
      <c r="A639" s="11"/>
      <c r="B639" s="2">
        <v>156</v>
      </c>
      <c r="C639" s="2">
        <v>1</v>
      </c>
      <c r="D639" t="s">
        <v>1267</v>
      </c>
      <c r="E639" t="s">
        <v>1273</v>
      </c>
      <c r="G639" t="s">
        <v>13</v>
      </c>
      <c r="H639" s="12" t="s">
        <v>231</v>
      </c>
      <c r="I639" s="73"/>
      <c r="J639" s="12" t="s">
        <v>231</v>
      </c>
      <c r="K639" s="53"/>
      <c r="M639" s="121" t="s">
        <v>1274</v>
      </c>
    </row>
    <row r="640" spans="1:13" x14ac:dyDescent="0.2">
      <c r="A640" s="11"/>
      <c r="B640" s="2">
        <v>156</v>
      </c>
      <c r="C640" s="2">
        <v>2</v>
      </c>
      <c r="D640" t="s">
        <v>1267</v>
      </c>
      <c r="E640" t="s">
        <v>1273</v>
      </c>
      <c r="G640" t="s">
        <v>1275</v>
      </c>
      <c r="H640" s="12" t="s">
        <v>1061</v>
      </c>
      <c r="J640" s="12" t="s">
        <v>1061</v>
      </c>
      <c r="K640" s="53"/>
      <c r="M640" s="121"/>
    </row>
    <row r="641" spans="1:13" x14ac:dyDescent="0.2">
      <c r="A641" s="11"/>
      <c r="B641" s="2">
        <v>157</v>
      </c>
      <c r="C641" s="2">
        <v>1</v>
      </c>
      <c r="D641" t="s">
        <v>211</v>
      </c>
      <c r="E641" s="10" t="s">
        <v>82</v>
      </c>
      <c r="G641" t="s">
        <v>916</v>
      </c>
      <c r="H641" s="12" t="s">
        <v>1197</v>
      </c>
      <c r="I641" s="73"/>
      <c r="J641" s="12" t="s">
        <v>1197</v>
      </c>
      <c r="K641" s="53"/>
      <c r="M641" s="122" t="s">
        <v>1276</v>
      </c>
    </row>
    <row r="642" spans="1:13" x14ac:dyDescent="0.2">
      <c r="A642" s="11"/>
      <c r="B642" s="2">
        <v>157</v>
      </c>
      <c r="C642" s="2">
        <v>2</v>
      </c>
      <c r="D642" t="s">
        <v>211</v>
      </c>
      <c r="E642" t="s">
        <v>82</v>
      </c>
      <c r="G642" t="s">
        <v>337</v>
      </c>
      <c r="H642" s="12" t="s">
        <v>1178</v>
      </c>
      <c r="I642" s="73"/>
      <c r="J642" s="12" t="s">
        <v>1178</v>
      </c>
      <c r="K642" s="53"/>
      <c r="M642" s="122"/>
    </row>
    <row r="643" spans="1:13" x14ac:dyDescent="0.2">
      <c r="A643" s="11"/>
      <c r="B643" s="2">
        <v>157</v>
      </c>
      <c r="C643" s="2">
        <v>3</v>
      </c>
      <c r="D643" t="s">
        <v>211</v>
      </c>
      <c r="E643" t="s">
        <v>82</v>
      </c>
      <c r="G643" t="s">
        <v>82</v>
      </c>
      <c r="H643" s="12" t="s">
        <v>231</v>
      </c>
      <c r="I643" s="71"/>
      <c r="J643" s="12" t="s">
        <v>231</v>
      </c>
      <c r="K643" s="53"/>
      <c r="M643" s="122"/>
    </row>
    <row r="644" spans="1:13" x14ac:dyDescent="0.2">
      <c r="A644" s="11"/>
      <c r="B644" s="2">
        <v>157</v>
      </c>
      <c r="C644" s="2">
        <v>4</v>
      </c>
      <c r="D644" t="s">
        <v>211</v>
      </c>
      <c r="E644" t="s">
        <v>82</v>
      </c>
      <c r="G644" t="s">
        <v>137</v>
      </c>
      <c r="H644" s="12" t="s">
        <v>1277</v>
      </c>
      <c r="I644" s="71"/>
      <c r="J644" s="12" t="s">
        <v>1277</v>
      </c>
      <c r="K644" s="53"/>
      <c r="M644" s="122"/>
    </row>
    <row r="645" spans="1:13" x14ac:dyDescent="0.2">
      <c r="A645" s="11"/>
      <c r="B645" s="2">
        <v>157</v>
      </c>
      <c r="C645" s="2">
        <v>5</v>
      </c>
      <c r="D645" t="s">
        <v>211</v>
      </c>
      <c r="E645" t="s">
        <v>82</v>
      </c>
      <c r="G645" t="s">
        <v>596</v>
      </c>
      <c r="H645" s="12" t="s">
        <v>639</v>
      </c>
      <c r="I645" s="71"/>
      <c r="J645" s="12" t="s">
        <v>639</v>
      </c>
      <c r="K645" s="53"/>
      <c r="M645" s="122"/>
    </row>
    <row r="646" spans="1:13" x14ac:dyDescent="0.2">
      <c r="A646" s="11"/>
      <c r="B646" s="2">
        <v>158</v>
      </c>
      <c r="C646" s="2">
        <v>1</v>
      </c>
      <c r="D646" t="s">
        <v>551</v>
      </c>
      <c r="E646" t="s">
        <v>1278</v>
      </c>
      <c r="G646" t="s">
        <v>80</v>
      </c>
      <c r="H646" s="12" t="s">
        <v>209</v>
      </c>
      <c r="I646" s="71"/>
      <c r="J646" s="12" t="s">
        <v>209</v>
      </c>
      <c r="K646" s="53"/>
      <c r="M646" s="121" t="s">
        <v>1279</v>
      </c>
    </row>
    <row r="647" spans="1:13" x14ac:dyDescent="0.2">
      <c r="A647" s="11"/>
      <c r="B647" s="2">
        <v>158</v>
      </c>
      <c r="C647" s="2">
        <v>2</v>
      </c>
      <c r="D647" t="s">
        <v>551</v>
      </c>
      <c r="E647" t="s">
        <v>1278</v>
      </c>
      <c r="G647" t="s">
        <v>819</v>
      </c>
      <c r="H647" s="12" t="s">
        <v>213</v>
      </c>
      <c r="I647" s="71"/>
      <c r="J647" s="12" t="s">
        <v>213</v>
      </c>
      <c r="K647" s="53"/>
      <c r="M647" s="121"/>
    </row>
    <row r="648" spans="1:13" x14ac:dyDescent="0.2">
      <c r="A648" s="11"/>
      <c r="B648" s="2">
        <v>158</v>
      </c>
      <c r="C648" s="2">
        <v>3</v>
      </c>
      <c r="D648" t="s">
        <v>551</v>
      </c>
      <c r="E648" t="s">
        <v>1278</v>
      </c>
      <c r="G648" t="s">
        <v>20</v>
      </c>
      <c r="H648" s="12" t="s">
        <v>163</v>
      </c>
      <c r="I648" s="71"/>
      <c r="J648" s="12" t="s">
        <v>163</v>
      </c>
      <c r="K648" s="53"/>
      <c r="M648" s="121"/>
    </row>
    <row r="649" spans="1:13" x14ac:dyDescent="0.2">
      <c r="A649" s="11"/>
      <c r="B649" s="2">
        <v>158</v>
      </c>
      <c r="C649" s="2">
        <v>4</v>
      </c>
      <c r="D649" t="s">
        <v>551</v>
      </c>
      <c r="E649" t="s">
        <v>1278</v>
      </c>
      <c r="G649" t="s">
        <v>434</v>
      </c>
      <c r="H649" s="12" t="s">
        <v>163</v>
      </c>
      <c r="I649" s="71"/>
      <c r="J649" s="12" t="s">
        <v>163</v>
      </c>
      <c r="K649" s="53"/>
      <c r="M649" s="121"/>
    </row>
    <row r="650" spans="1:13" x14ac:dyDescent="0.2">
      <c r="A650" s="11"/>
      <c r="B650" s="2">
        <v>158</v>
      </c>
      <c r="C650" s="2">
        <v>5</v>
      </c>
      <c r="D650" t="s">
        <v>971</v>
      </c>
      <c r="E650" t="s">
        <v>1278</v>
      </c>
      <c r="G650" t="s">
        <v>1280</v>
      </c>
      <c r="H650" s="28"/>
      <c r="I650" s="71"/>
      <c r="J650" s="14">
        <v>14356</v>
      </c>
      <c r="K650" s="53"/>
      <c r="M650" s="121"/>
    </row>
    <row r="651" spans="1:13" x14ac:dyDescent="0.2">
      <c r="A651" s="11"/>
      <c r="B651" s="2">
        <v>159</v>
      </c>
      <c r="C651" s="2">
        <v>1</v>
      </c>
      <c r="D651" t="s">
        <v>1281</v>
      </c>
      <c r="E651" t="s">
        <v>455</v>
      </c>
      <c r="G651" t="s">
        <v>1282</v>
      </c>
      <c r="H651" s="12" t="s">
        <v>844</v>
      </c>
      <c r="J651" s="12" t="s">
        <v>844</v>
      </c>
      <c r="K651" s="53"/>
      <c r="M651" s="121" t="s">
        <v>1283</v>
      </c>
    </row>
    <row r="652" spans="1:13" x14ac:dyDescent="0.2">
      <c r="A652" s="11"/>
      <c r="B652" s="2">
        <v>159</v>
      </c>
      <c r="C652" s="2">
        <v>2</v>
      </c>
      <c r="D652" t="s">
        <v>1281</v>
      </c>
      <c r="E652" t="s">
        <v>455</v>
      </c>
      <c r="G652" t="s">
        <v>1284</v>
      </c>
      <c r="H652" s="12" t="s">
        <v>1172</v>
      </c>
      <c r="J652" s="12" t="s">
        <v>1172</v>
      </c>
      <c r="K652" s="53"/>
      <c r="M652" s="121"/>
    </row>
    <row r="653" spans="1:13" x14ac:dyDescent="0.2">
      <c r="A653" s="11"/>
      <c r="B653" s="2">
        <v>159</v>
      </c>
      <c r="C653" s="2">
        <v>3</v>
      </c>
      <c r="D653" t="s">
        <v>1281</v>
      </c>
      <c r="E653" t="s">
        <v>455</v>
      </c>
      <c r="G653" t="s">
        <v>911</v>
      </c>
      <c r="H653" s="12" t="s">
        <v>761</v>
      </c>
      <c r="J653" s="12" t="s">
        <v>761</v>
      </c>
      <c r="K653" s="53"/>
      <c r="M653" s="121"/>
    </row>
    <row r="654" spans="1:13" x14ac:dyDescent="0.2">
      <c r="A654" s="11"/>
      <c r="B654" s="2">
        <v>159</v>
      </c>
      <c r="C654" s="2">
        <v>4</v>
      </c>
      <c r="D654" t="s">
        <v>1281</v>
      </c>
      <c r="E654" t="s">
        <v>455</v>
      </c>
      <c r="G654" t="s">
        <v>80</v>
      </c>
      <c r="H654" s="12" t="s">
        <v>660</v>
      </c>
      <c r="I654" s="71"/>
      <c r="J654" s="12" t="s">
        <v>660</v>
      </c>
      <c r="K654" s="53"/>
      <c r="M654" s="121"/>
    </row>
    <row r="655" spans="1:13" x14ac:dyDescent="0.2">
      <c r="A655" s="11"/>
      <c r="B655" s="2">
        <v>159</v>
      </c>
      <c r="C655" s="2">
        <v>5</v>
      </c>
      <c r="D655" t="s">
        <v>1281</v>
      </c>
      <c r="E655" t="s">
        <v>455</v>
      </c>
      <c r="G655" t="s">
        <v>596</v>
      </c>
      <c r="H655" s="12" t="s">
        <v>171</v>
      </c>
      <c r="I655" s="71"/>
      <c r="J655" s="12" t="s">
        <v>171</v>
      </c>
      <c r="K655" s="53"/>
      <c r="M655" s="121"/>
    </row>
    <row r="656" spans="1:13" x14ac:dyDescent="0.2">
      <c r="A656" s="11"/>
      <c r="B656" s="2">
        <v>159</v>
      </c>
      <c r="C656" s="2">
        <v>6</v>
      </c>
      <c r="D656" t="s">
        <v>1281</v>
      </c>
      <c r="E656" t="s">
        <v>455</v>
      </c>
      <c r="G656" t="s">
        <v>1285</v>
      </c>
      <c r="H656" s="12" t="s">
        <v>225</v>
      </c>
      <c r="I656" s="71"/>
      <c r="J656" s="12" t="s">
        <v>225</v>
      </c>
      <c r="K656" s="53"/>
      <c r="M656" s="121"/>
    </row>
    <row r="657" spans="1:13" s="113" customFormat="1" x14ac:dyDescent="0.2">
      <c r="A657" s="119"/>
      <c r="B657" s="114">
        <v>159</v>
      </c>
      <c r="C657" s="114">
        <v>7</v>
      </c>
      <c r="D657" s="113" t="s">
        <v>1281</v>
      </c>
      <c r="E657" s="113" t="s">
        <v>455</v>
      </c>
      <c r="F657" s="114"/>
      <c r="G657" s="113" t="s">
        <v>1286</v>
      </c>
      <c r="H657" s="115" t="s">
        <v>1160</v>
      </c>
      <c r="I657" s="120"/>
      <c r="J657" s="115" t="s">
        <v>1160</v>
      </c>
      <c r="K657" s="117"/>
      <c r="L657" s="114"/>
      <c r="M657" s="121"/>
    </row>
    <row r="658" spans="1:13" x14ac:dyDescent="0.2">
      <c r="A658" s="11"/>
      <c r="B658" s="2">
        <v>160</v>
      </c>
      <c r="C658" s="2">
        <v>1</v>
      </c>
      <c r="D658" t="s">
        <v>211</v>
      </c>
      <c r="E658" t="s">
        <v>1287</v>
      </c>
      <c r="G658" t="s">
        <v>792</v>
      </c>
      <c r="H658" s="12" t="s">
        <v>178</v>
      </c>
      <c r="I658" s="71"/>
      <c r="J658" s="12" t="s">
        <v>178</v>
      </c>
      <c r="K658" s="53"/>
      <c r="M658" s="121" t="s">
        <v>1288</v>
      </c>
    </row>
    <row r="659" spans="1:13" x14ac:dyDescent="0.2">
      <c r="A659" s="11"/>
      <c r="B659" s="2">
        <v>160</v>
      </c>
      <c r="C659" s="2">
        <v>2</v>
      </c>
      <c r="D659" t="s">
        <v>211</v>
      </c>
      <c r="E659" t="s">
        <v>1287</v>
      </c>
      <c r="G659" t="s">
        <v>686</v>
      </c>
      <c r="H659" s="12" t="s">
        <v>1289</v>
      </c>
      <c r="J659" s="12" t="s">
        <v>1289</v>
      </c>
      <c r="K659" s="53"/>
      <c r="M659" s="121"/>
    </row>
    <row r="660" spans="1:13" x14ac:dyDescent="0.2">
      <c r="A660" s="11"/>
      <c r="B660" s="2">
        <v>160</v>
      </c>
      <c r="C660" s="2">
        <v>3</v>
      </c>
      <c r="D660" t="s">
        <v>211</v>
      </c>
      <c r="E660" t="s">
        <v>1287</v>
      </c>
      <c r="G660" t="s">
        <v>137</v>
      </c>
      <c r="H660" s="12" t="s">
        <v>986</v>
      </c>
      <c r="I660" s="72" t="s">
        <v>512</v>
      </c>
      <c r="J660" s="12" t="s">
        <v>986</v>
      </c>
      <c r="K660" s="53"/>
      <c r="M660" s="121"/>
    </row>
    <row r="661" spans="1:13" x14ac:dyDescent="0.2">
      <c r="A661" s="11"/>
      <c r="B661" s="2">
        <v>160</v>
      </c>
      <c r="C661" s="2">
        <v>4</v>
      </c>
      <c r="D661" t="s">
        <v>211</v>
      </c>
      <c r="E661" t="s">
        <v>1287</v>
      </c>
      <c r="G661" t="s">
        <v>1290</v>
      </c>
      <c r="H661" s="12" t="s">
        <v>373</v>
      </c>
      <c r="J661" s="12" t="s">
        <v>373</v>
      </c>
      <c r="K661" s="53"/>
      <c r="M661" s="121"/>
    </row>
    <row r="662" spans="1:13" x14ac:dyDescent="0.2">
      <c r="A662" s="11"/>
      <c r="B662" s="2">
        <v>161</v>
      </c>
      <c r="C662" s="2">
        <v>1</v>
      </c>
      <c r="D662" t="s">
        <v>1212</v>
      </c>
      <c r="E662" t="s">
        <v>1291</v>
      </c>
      <c r="G662" t="s">
        <v>217</v>
      </c>
      <c r="H662" s="12" t="s">
        <v>713</v>
      </c>
      <c r="J662" s="12" t="s">
        <v>713</v>
      </c>
      <c r="K662" s="53"/>
      <c r="M662" s="121" t="s">
        <v>1292</v>
      </c>
    </row>
    <row r="663" spans="1:13" x14ac:dyDescent="0.2">
      <c r="A663" s="11"/>
      <c r="B663" s="2">
        <v>161</v>
      </c>
      <c r="C663" s="2">
        <v>2</v>
      </c>
      <c r="D663" t="s">
        <v>1212</v>
      </c>
      <c r="E663" t="s">
        <v>1291</v>
      </c>
      <c r="G663" t="s">
        <v>206</v>
      </c>
      <c r="H663" s="12" t="s">
        <v>231</v>
      </c>
      <c r="J663" s="12" t="s">
        <v>231</v>
      </c>
      <c r="K663" s="53"/>
      <c r="M663" s="121"/>
    </row>
    <row r="664" spans="1:13" x14ac:dyDescent="0.2">
      <c r="A664" s="11"/>
      <c r="B664" s="88">
        <v>161.5</v>
      </c>
      <c r="C664" s="2">
        <v>1</v>
      </c>
      <c r="D664" t="s">
        <v>799</v>
      </c>
      <c r="E664" t="s">
        <v>1293</v>
      </c>
      <c r="G664" t="s">
        <v>1294</v>
      </c>
      <c r="H664" s="14">
        <v>12101</v>
      </c>
      <c r="J664" s="14">
        <v>12103</v>
      </c>
      <c r="K664" s="53"/>
      <c r="M664" s="121" t="s">
        <v>1295</v>
      </c>
    </row>
    <row r="665" spans="1:13" x14ac:dyDescent="0.2">
      <c r="A665" s="11"/>
      <c r="B665" s="88">
        <v>161.5</v>
      </c>
      <c r="C665" s="2">
        <v>2</v>
      </c>
      <c r="D665" t="s">
        <v>799</v>
      </c>
      <c r="E665" t="s">
        <v>1293</v>
      </c>
      <c r="G665" t="s">
        <v>206</v>
      </c>
      <c r="H665" s="14">
        <v>15759</v>
      </c>
      <c r="J665" s="12" t="s">
        <v>1296</v>
      </c>
      <c r="K665" s="53"/>
      <c r="M665" s="121"/>
    </row>
    <row r="666" spans="1:13" x14ac:dyDescent="0.2">
      <c r="A666" s="11"/>
      <c r="B666" s="2">
        <v>162</v>
      </c>
      <c r="C666" s="2">
        <v>1</v>
      </c>
      <c r="D666" t="s">
        <v>1297</v>
      </c>
      <c r="E666" t="s">
        <v>489</v>
      </c>
      <c r="G666" t="s">
        <v>41</v>
      </c>
      <c r="H666" s="12" t="s">
        <v>371</v>
      </c>
      <c r="J666" s="12" t="s">
        <v>371</v>
      </c>
      <c r="K666" s="53"/>
      <c r="M666" s="121" t="s">
        <v>1298</v>
      </c>
    </row>
    <row r="667" spans="1:13" x14ac:dyDescent="0.2">
      <c r="A667" s="11"/>
      <c r="B667" s="2">
        <v>162</v>
      </c>
      <c r="C667" s="2">
        <v>2</v>
      </c>
      <c r="D667" t="s">
        <v>1297</v>
      </c>
      <c r="E667" t="s">
        <v>489</v>
      </c>
      <c r="G667" t="s">
        <v>337</v>
      </c>
      <c r="H667" s="28">
        <v>16534</v>
      </c>
      <c r="I667" s="72">
        <v>86</v>
      </c>
      <c r="J667" s="14">
        <v>16537</v>
      </c>
      <c r="K667" s="53"/>
      <c r="M667" s="121"/>
    </row>
    <row r="668" spans="1:13" x14ac:dyDescent="0.2">
      <c r="A668" s="11"/>
      <c r="B668" s="2">
        <v>163</v>
      </c>
      <c r="C668" s="2">
        <v>1</v>
      </c>
      <c r="D668" t="s">
        <v>1265</v>
      </c>
      <c r="E668" t="s">
        <v>559</v>
      </c>
      <c r="G668" t="s">
        <v>559</v>
      </c>
      <c r="H668" s="16" t="s">
        <v>1299</v>
      </c>
      <c r="I668" s="72">
        <v>24</v>
      </c>
      <c r="J668" s="12" t="s">
        <v>213</v>
      </c>
      <c r="K668" s="53"/>
      <c r="M668" s="121" t="s">
        <v>1300</v>
      </c>
    </row>
    <row r="669" spans="1:13" x14ac:dyDescent="0.2">
      <c r="A669" s="11"/>
      <c r="B669" s="2">
        <v>163</v>
      </c>
      <c r="C669" s="2">
        <v>2</v>
      </c>
      <c r="D669" t="s">
        <v>1265</v>
      </c>
      <c r="E669" t="s">
        <v>559</v>
      </c>
      <c r="G669" t="s">
        <v>1301</v>
      </c>
      <c r="H669" s="12" t="s">
        <v>219</v>
      </c>
      <c r="J669" s="12" t="s">
        <v>219</v>
      </c>
      <c r="K669" s="53"/>
      <c r="M669" s="121"/>
    </row>
    <row r="670" spans="1:13" x14ac:dyDescent="0.2">
      <c r="A670" s="11"/>
      <c r="B670" s="2">
        <v>163</v>
      </c>
      <c r="C670" s="2">
        <v>3</v>
      </c>
      <c r="D670" t="s">
        <v>1265</v>
      </c>
      <c r="E670" t="s">
        <v>559</v>
      </c>
      <c r="G670" t="s">
        <v>41</v>
      </c>
      <c r="H670" s="12" t="s">
        <v>1252</v>
      </c>
      <c r="J670" s="12" t="s">
        <v>1252</v>
      </c>
      <c r="K670" s="53"/>
      <c r="M670" s="121"/>
    </row>
    <row r="671" spans="1:13" x14ac:dyDescent="0.2">
      <c r="A671" s="11"/>
      <c r="B671" s="2">
        <v>163</v>
      </c>
      <c r="C671" s="2">
        <v>4</v>
      </c>
      <c r="D671" t="s">
        <v>1265</v>
      </c>
      <c r="E671" t="s">
        <v>559</v>
      </c>
      <c r="G671" t="s">
        <v>1302</v>
      </c>
      <c r="H671" s="12" t="s">
        <v>976</v>
      </c>
      <c r="J671" s="12" t="s">
        <v>976</v>
      </c>
      <c r="K671" s="53"/>
      <c r="M671" s="121"/>
    </row>
    <row r="672" spans="1:13" x14ac:dyDescent="0.2">
      <c r="A672" s="11"/>
      <c r="B672" s="2">
        <v>163</v>
      </c>
      <c r="C672" s="2">
        <v>5</v>
      </c>
      <c r="D672" t="s">
        <v>1265</v>
      </c>
      <c r="E672" t="s">
        <v>559</v>
      </c>
      <c r="G672" t="s">
        <v>1303</v>
      </c>
      <c r="H672" s="12" t="s">
        <v>219</v>
      </c>
      <c r="J672" s="12" t="s">
        <v>219</v>
      </c>
      <c r="K672" s="53"/>
      <c r="M672" s="121"/>
    </row>
    <row r="673" spans="1:13" x14ac:dyDescent="0.2">
      <c r="A673" s="11"/>
      <c r="B673" s="2">
        <v>163</v>
      </c>
      <c r="C673" s="2">
        <v>6</v>
      </c>
      <c r="D673" t="s">
        <v>1265</v>
      </c>
      <c r="E673" t="s">
        <v>559</v>
      </c>
      <c r="G673" t="s">
        <v>1304</v>
      </c>
      <c r="H673" s="2" t="s">
        <v>147</v>
      </c>
      <c r="I673" s="72">
        <v>24</v>
      </c>
      <c r="J673" s="2" t="s">
        <v>147</v>
      </c>
      <c r="M673" s="121"/>
    </row>
    <row r="674" spans="1:13" x14ac:dyDescent="0.2">
      <c r="A674" s="11"/>
      <c r="B674" s="2">
        <v>163</v>
      </c>
      <c r="C674" s="2">
        <v>7</v>
      </c>
      <c r="D674" t="s">
        <v>1265</v>
      </c>
      <c r="E674" t="s">
        <v>559</v>
      </c>
      <c r="G674" t="s">
        <v>596</v>
      </c>
      <c r="H674" s="2" t="s">
        <v>147</v>
      </c>
      <c r="J674" s="2" t="s">
        <v>147</v>
      </c>
      <c r="M674" s="121"/>
    </row>
    <row r="675" spans="1:13" s="23" customFormat="1" ht="23.25" customHeight="1" x14ac:dyDescent="0.2">
      <c r="A675" s="33"/>
      <c r="B675" s="21">
        <v>164</v>
      </c>
      <c r="C675" s="21">
        <v>1</v>
      </c>
      <c r="D675" s="23" t="s">
        <v>1305</v>
      </c>
      <c r="E675" s="23" t="s">
        <v>1306</v>
      </c>
      <c r="F675" s="21"/>
      <c r="G675" s="23" t="s">
        <v>434</v>
      </c>
      <c r="H675" s="22" t="s">
        <v>1271</v>
      </c>
      <c r="I675" s="71"/>
      <c r="J675" s="22" t="s">
        <v>1271</v>
      </c>
      <c r="K675" s="82"/>
      <c r="L675" s="21"/>
      <c r="M675" s="90" t="s">
        <v>1307</v>
      </c>
    </row>
    <row r="676" spans="1:13" x14ac:dyDescent="0.2">
      <c r="A676" s="11"/>
      <c r="B676" s="2">
        <v>165</v>
      </c>
      <c r="C676" s="2">
        <v>1</v>
      </c>
      <c r="D676" t="s">
        <v>543</v>
      </c>
      <c r="E676" t="s">
        <v>1308</v>
      </c>
      <c r="G676" t="s">
        <v>1188</v>
      </c>
      <c r="H676" s="14">
        <v>370</v>
      </c>
      <c r="I676" s="72">
        <v>66</v>
      </c>
      <c r="J676" s="12" t="s">
        <v>1309</v>
      </c>
      <c r="K676" s="53"/>
      <c r="M676" s="121" t="s">
        <v>1310</v>
      </c>
    </row>
    <row r="677" spans="1:13" x14ac:dyDescent="0.2">
      <c r="A677" s="11"/>
      <c r="B677" s="2">
        <v>165</v>
      </c>
      <c r="C677" s="2">
        <v>2</v>
      </c>
      <c r="D677" t="s">
        <v>543</v>
      </c>
      <c r="E677" t="s">
        <v>1308</v>
      </c>
      <c r="G677" t="s">
        <v>825</v>
      </c>
      <c r="H677" s="28">
        <v>25834</v>
      </c>
      <c r="I677" s="72">
        <v>75</v>
      </c>
      <c r="J677" s="14">
        <v>25836</v>
      </c>
      <c r="K677" s="53"/>
      <c r="M677" s="121"/>
    </row>
    <row r="678" spans="1:13" x14ac:dyDescent="0.2">
      <c r="A678" s="11"/>
      <c r="B678" s="2">
        <v>165</v>
      </c>
      <c r="C678" s="2">
        <v>3</v>
      </c>
      <c r="D678" t="s">
        <v>543</v>
      </c>
      <c r="E678" t="s">
        <v>1308</v>
      </c>
      <c r="G678" t="s">
        <v>1311</v>
      </c>
      <c r="H678" s="12" t="s">
        <v>405</v>
      </c>
      <c r="J678" s="12" t="s">
        <v>405</v>
      </c>
      <c r="K678" s="53"/>
      <c r="M678" s="121"/>
    </row>
    <row r="679" spans="1:13" x14ac:dyDescent="0.2">
      <c r="A679" s="11"/>
      <c r="B679" s="2">
        <v>165</v>
      </c>
      <c r="C679" s="2">
        <v>4</v>
      </c>
      <c r="D679" t="s">
        <v>543</v>
      </c>
      <c r="E679" t="s">
        <v>1308</v>
      </c>
      <c r="G679" t="s">
        <v>1312</v>
      </c>
      <c r="H679" s="12" t="s">
        <v>247</v>
      </c>
      <c r="J679" s="12" t="s">
        <v>247</v>
      </c>
      <c r="K679" s="53"/>
      <c r="M679" s="121"/>
    </row>
    <row r="680" spans="1:13" x14ac:dyDescent="0.2">
      <c r="A680" s="11"/>
      <c r="B680" s="2">
        <v>165</v>
      </c>
      <c r="C680" s="2">
        <v>5</v>
      </c>
      <c r="D680" t="s">
        <v>543</v>
      </c>
      <c r="E680" t="s">
        <v>1308</v>
      </c>
      <c r="G680" t="s">
        <v>1313</v>
      </c>
      <c r="H680" s="2" t="s">
        <v>147</v>
      </c>
      <c r="J680" s="2" t="s">
        <v>147</v>
      </c>
      <c r="M680" s="121"/>
    </row>
    <row r="681" spans="1:13" x14ac:dyDescent="0.2">
      <c r="A681" s="11"/>
      <c r="B681" s="2">
        <v>165</v>
      </c>
      <c r="C681" s="2">
        <v>6</v>
      </c>
      <c r="D681" t="s">
        <v>543</v>
      </c>
      <c r="E681" t="s">
        <v>1308</v>
      </c>
      <c r="G681" t="s">
        <v>1314</v>
      </c>
      <c r="H681" s="2" t="s">
        <v>147</v>
      </c>
      <c r="J681" s="2" t="s">
        <v>147</v>
      </c>
      <c r="M681" s="121"/>
    </row>
    <row r="682" spans="1:13" x14ac:dyDescent="0.2">
      <c r="A682" s="11"/>
      <c r="B682" s="2">
        <v>166</v>
      </c>
      <c r="H682" s="2"/>
      <c r="M682" s="10" t="s">
        <v>635</v>
      </c>
    </row>
    <row r="683" spans="1:13" x14ac:dyDescent="0.2">
      <c r="A683" s="11"/>
      <c r="B683" s="2">
        <v>167</v>
      </c>
      <c r="C683" s="2">
        <v>1</v>
      </c>
      <c r="D683" t="s">
        <v>1315</v>
      </c>
      <c r="E683" t="s">
        <v>1316</v>
      </c>
      <c r="G683" t="s">
        <v>80</v>
      </c>
      <c r="H683" s="12" t="s">
        <v>216</v>
      </c>
      <c r="J683" s="12" t="s">
        <v>216</v>
      </c>
      <c r="K683" s="53"/>
      <c r="M683" s="121" t="s">
        <v>1317</v>
      </c>
    </row>
    <row r="684" spans="1:13" x14ac:dyDescent="0.2">
      <c r="A684" s="11"/>
      <c r="B684" s="2">
        <v>167</v>
      </c>
      <c r="C684" s="2">
        <v>2</v>
      </c>
      <c r="D684" t="s">
        <v>1315</v>
      </c>
      <c r="E684" t="s">
        <v>1316</v>
      </c>
      <c r="G684" t="s">
        <v>1318</v>
      </c>
      <c r="H684" s="12" t="s">
        <v>189</v>
      </c>
      <c r="I684" s="72" t="s">
        <v>512</v>
      </c>
      <c r="J684" s="12" t="s">
        <v>189</v>
      </c>
      <c r="K684" s="53"/>
      <c r="M684" s="121"/>
    </row>
    <row r="685" spans="1:13" x14ac:dyDescent="0.2">
      <c r="A685" s="11"/>
      <c r="B685" s="2">
        <v>167</v>
      </c>
      <c r="C685" s="2">
        <v>3</v>
      </c>
      <c r="D685" t="s">
        <v>1315</v>
      </c>
      <c r="E685" t="s">
        <v>1316</v>
      </c>
      <c r="G685" t="s">
        <v>341</v>
      </c>
      <c r="H685" s="12" t="s">
        <v>231</v>
      </c>
      <c r="J685" s="12" t="s">
        <v>231</v>
      </c>
      <c r="K685" s="53"/>
      <c r="M685" s="121"/>
    </row>
    <row r="686" spans="1:13" x14ac:dyDescent="0.2">
      <c r="A686" s="11"/>
      <c r="B686" s="2">
        <v>168</v>
      </c>
      <c r="C686" s="2">
        <v>1</v>
      </c>
      <c r="D686" t="s">
        <v>1319</v>
      </c>
      <c r="E686" t="s">
        <v>80</v>
      </c>
      <c r="G686" t="s">
        <v>1320</v>
      </c>
      <c r="H686" s="14">
        <v>22762</v>
      </c>
      <c r="I686" s="72">
        <f>1961-1939</f>
        <v>22</v>
      </c>
      <c r="J686" s="14">
        <v>22763</v>
      </c>
      <c r="K686" s="53"/>
      <c r="M686" s="121" t="s">
        <v>1321</v>
      </c>
    </row>
    <row r="687" spans="1:13" x14ac:dyDescent="0.2">
      <c r="A687" s="11"/>
      <c r="B687" s="2">
        <v>168</v>
      </c>
      <c r="C687" s="2">
        <v>2</v>
      </c>
      <c r="D687" t="s">
        <v>1319</v>
      </c>
      <c r="E687" t="s">
        <v>80</v>
      </c>
      <c r="G687" t="s">
        <v>1322</v>
      </c>
      <c r="H687" s="14">
        <v>21283</v>
      </c>
      <c r="I687" s="72">
        <f>1958-1898</f>
        <v>60</v>
      </c>
      <c r="J687" s="12" t="s">
        <v>892</v>
      </c>
      <c r="K687" s="53"/>
      <c r="M687" s="121"/>
    </row>
    <row r="688" spans="1:13" x14ac:dyDescent="0.2">
      <c r="A688" s="11"/>
      <c r="B688" s="2">
        <v>168</v>
      </c>
      <c r="C688" s="2">
        <v>3</v>
      </c>
      <c r="D688" t="s">
        <v>1319</v>
      </c>
      <c r="E688" t="s">
        <v>80</v>
      </c>
      <c r="G688" t="s">
        <v>20</v>
      </c>
      <c r="H688" s="12" t="s">
        <v>231</v>
      </c>
      <c r="J688" s="12" t="s">
        <v>231</v>
      </c>
      <c r="K688" s="53"/>
      <c r="M688" s="121"/>
    </row>
    <row r="689" spans="1:13" x14ac:dyDescent="0.2">
      <c r="A689" s="11"/>
      <c r="B689" s="2">
        <v>168</v>
      </c>
      <c r="C689" s="2">
        <v>4</v>
      </c>
      <c r="D689" t="s">
        <v>1319</v>
      </c>
      <c r="E689" t="s">
        <v>80</v>
      </c>
      <c r="G689" t="s">
        <v>478</v>
      </c>
      <c r="H689" s="28">
        <v>20222</v>
      </c>
      <c r="I689" s="72">
        <v>86</v>
      </c>
      <c r="J689" s="14">
        <v>20225</v>
      </c>
      <c r="K689" s="53"/>
      <c r="M689" s="121"/>
    </row>
    <row r="690" spans="1:13" x14ac:dyDescent="0.2">
      <c r="A690" s="11"/>
      <c r="B690" s="2">
        <v>168</v>
      </c>
      <c r="D690" t="s">
        <v>1319</v>
      </c>
      <c r="E690" t="s">
        <v>80</v>
      </c>
      <c r="G690" t="s">
        <v>80</v>
      </c>
      <c r="H690" s="16" t="s">
        <v>1323</v>
      </c>
      <c r="J690" s="12" t="s">
        <v>791</v>
      </c>
      <c r="K690" s="53"/>
      <c r="M690" s="121"/>
    </row>
    <row r="691" spans="1:13" x14ac:dyDescent="0.2">
      <c r="B691" s="2">
        <v>169</v>
      </c>
      <c r="D691" s="3"/>
      <c r="H691" s="2"/>
      <c r="M691" t="s">
        <v>635</v>
      </c>
    </row>
    <row r="692" spans="1:13" x14ac:dyDescent="0.2">
      <c r="A692" s="11"/>
      <c r="B692" s="2">
        <v>170</v>
      </c>
      <c r="C692" s="2">
        <v>1</v>
      </c>
      <c r="D692" t="s">
        <v>1315</v>
      </c>
      <c r="E692" t="s">
        <v>1324</v>
      </c>
      <c r="G692" t="s">
        <v>1325</v>
      </c>
      <c r="H692" s="12" t="s">
        <v>1277</v>
      </c>
      <c r="J692" s="12" t="s">
        <v>1277</v>
      </c>
      <c r="K692" s="53"/>
      <c r="M692" s="121" t="s">
        <v>477</v>
      </c>
    </row>
    <row r="693" spans="1:13" x14ac:dyDescent="0.2">
      <c r="A693" s="11"/>
      <c r="B693" s="2">
        <v>170</v>
      </c>
      <c r="C693" s="2">
        <v>2</v>
      </c>
      <c r="D693" t="s">
        <v>1315</v>
      </c>
      <c r="E693" t="s">
        <v>1324</v>
      </c>
      <c r="G693" t="s">
        <v>337</v>
      </c>
      <c r="H693" s="12" t="s">
        <v>613</v>
      </c>
      <c r="J693" s="12" t="s">
        <v>613</v>
      </c>
      <c r="K693" s="53"/>
      <c r="M693" s="121"/>
    </row>
    <row r="694" spans="1:13" x14ac:dyDescent="0.2">
      <c r="B694" s="2">
        <v>171</v>
      </c>
      <c r="C694" s="2">
        <v>1</v>
      </c>
      <c r="D694" t="s">
        <v>1326</v>
      </c>
      <c r="E694" t="s">
        <v>1327</v>
      </c>
      <c r="G694" t="s">
        <v>115</v>
      </c>
      <c r="H694" s="12" t="s">
        <v>178</v>
      </c>
      <c r="J694" s="12" t="s">
        <v>178</v>
      </c>
      <c r="K694" s="53"/>
      <c r="M694" s="121" t="s">
        <v>1328</v>
      </c>
    </row>
    <row r="695" spans="1:13" x14ac:dyDescent="0.2">
      <c r="A695" s="11"/>
      <c r="B695" s="2">
        <v>171</v>
      </c>
      <c r="C695" s="2">
        <v>2</v>
      </c>
      <c r="D695" t="s">
        <v>1326</v>
      </c>
      <c r="E695" t="s">
        <v>1327</v>
      </c>
      <c r="G695" t="s">
        <v>166</v>
      </c>
      <c r="H695" s="12" t="s">
        <v>720</v>
      </c>
      <c r="J695" s="12" t="s">
        <v>720</v>
      </c>
      <c r="K695" s="53"/>
      <c r="M695" s="121"/>
    </row>
    <row r="696" spans="1:13" x14ac:dyDescent="0.2">
      <c r="A696" s="11"/>
      <c r="B696" s="2">
        <v>171</v>
      </c>
      <c r="C696" s="2">
        <v>3</v>
      </c>
      <c r="D696" t="s">
        <v>1329</v>
      </c>
      <c r="E696" t="s">
        <v>292</v>
      </c>
      <c r="G696" t="s">
        <v>292</v>
      </c>
      <c r="H696" s="16" t="s">
        <v>1330</v>
      </c>
      <c r="I696" s="72">
        <v>96</v>
      </c>
      <c r="J696" s="12" t="s">
        <v>696</v>
      </c>
      <c r="K696" s="53"/>
      <c r="M696" s="121"/>
    </row>
    <row r="697" spans="1:13" x14ac:dyDescent="0.2">
      <c r="B697" s="2">
        <v>173</v>
      </c>
      <c r="D697" t="s">
        <v>1067</v>
      </c>
      <c r="E697" t="s">
        <v>1331</v>
      </c>
      <c r="H697" s="2"/>
      <c r="M697" t="s">
        <v>291</v>
      </c>
    </row>
    <row r="698" spans="1:13" x14ac:dyDescent="0.2">
      <c r="A698" s="11"/>
      <c r="B698" s="2">
        <v>174</v>
      </c>
      <c r="C698" s="2">
        <v>1</v>
      </c>
      <c r="D698" t="s">
        <v>1155</v>
      </c>
      <c r="E698" t="s">
        <v>1332</v>
      </c>
      <c r="G698" t="s">
        <v>410</v>
      </c>
      <c r="H698" s="12" t="s">
        <v>371</v>
      </c>
      <c r="I698" s="53" t="s">
        <v>1333</v>
      </c>
      <c r="J698" s="12" t="s">
        <v>371</v>
      </c>
      <c r="K698" s="53"/>
      <c r="M698" s="121" t="s">
        <v>1334</v>
      </c>
    </row>
    <row r="699" spans="1:13" x14ac:dyDescent="0.2">
      <c r="A699" s="11"/>
      <c r="B699" s="2">
        <v>174</v>
      </c>
      <c r="C699" s="2">
        <v>2</v>
      </c>
      <c r="D699" t="s">
        <v>1155</v>
      </c>
      <c r="E699" t="s">
        <v>1332</v>
      </c>
      <c r="G699" t="s">
        <v>144</v>
      </c>
      <c r="H699" s="12" t="s">
        <v>371</v>
      </c>
      <c r="I699" s="72" t="s">
        <v>512</v>
      </c>
      <c r="J699" s="12" t="s">
        <v>371</v>
      </c>
      <c r="K699" s="53"/>
      <c r="M699" s="121"/>
    </row>
    <row r="700" spans="1:13" x14ac:dyDescent="0.2">
      <c r="A700" s="11"/>
      <c r="B700" s="2">
        <v>174</v>
      </c>
      <c r="C700" s="2">
        <v>3</v>
      </c>
      <c r="D700" t="s">
        <v>1155</v>
      </c>
      <c r="E700" t="s">
        <v>1332</v>
      </c>
      <c r="G700" t="s">
        <v>41</v>
      </c>
      <c r="H700" s="12" t="s">
        <v>222</v>
      </c>
      <c r="I700" s="82" t="s">
        <v>1335</v>
      </c>
      <c r="J700" s="14" t="s">
        <v>222</v>
      </c>
      <c r="K700" s="53"/>
      <c r="M700" s="121"/>
    </row>
    <row r="701" spans="1:13" x14ac:dyDescent="0.2">
      <c r="A701" s="11"/>
      <c r="B701" s="2">
        <v>174</v>
      </c>
      <c r="C701" s="2">
        <v>4</v>
      </c>
      <c r="D701" t="s">
        <v>1155</v>
      </c>
      <c r="E701" t="s">
        <v>1332</v>
      </c>
      <c r="G701" t="s">
        <v>20</v>
      </c>
      <c r="H701" s="12" t="s">
        <v>1336</v>
      </c>
      <c r="I701" s="53" t="s">
        <v>710</v>
      </c>
      <c r="J701" s="14">
        <v>16835</v>
      </c>
      <c r="K701" s="53"/>
      <c r="M701" s="121"/>
    </row>
    <row r="702" spans="1:13" x14ac:dyDescent="0.2">
      <c r="B702" s="2">
        <v>175</v>
      </c>
      <c r="D702" t="s">
        <v>1265</v>
      </c>
      <c r="E702" t="s">
        <v>1337</v>
      </c>
      <c r="H702" s="2"/>
      <c r="M702" s="10" t="s">
        <v>210</v>
      </c>
    </row>
    <row r="703" spans="1:13" x14ac:dyDescent="0.2">
      <c r="A703" s="11"/>
      <c r="B703" s="2">
        <v>176</v>
      </c>
      <c r="C703" s="2">
        <v>1</v>
      </c>
      <c r="D703" t="s">
        <v>1155</v>
      </c>
      <c r="E703" t="s">
        <v>1338</v>
      </c>
      <c r="G703" t="s">
        <v>80</v>
      </c>
      <c r="H703" s="16" t="s">
        <v>1339</v>
      </c>
      <c r="I703" s="72">
        <v>9</v>
      </c>
      <c r="J703" s="12" t="s">
        <v>1340</v>
      </c>
      <c r="K703" s="53"/>
      <c r="M703" s="122" t="s">
        <v>1241</v>
      </c>
    </row>
    <row r="704" spans="1:13" x14ac:dyDescent="0.2">
      <c r="A704" s="11"/>
      <c r="B704" s="2">
        <v>176</v>
      </c>
      <c r="C704" s="2">
        <v>2</v>
      </c>
      <c r="D704" t="s">
        <v>1155</v>
      </c>
      <c r="E704" t="s">
        <v>1338</v>
      </c>
      <c r="G704" t="s">
        <v>41</v>
      </c>
      <c r="H704" s="16" t="s">
        <v>1341</v>
      </c>
      <c r="I704" s="72">
        <f>1859-1837</f>
        <v>22</v>
      </c>
      <c r="J704" s="12" t="s">
        <v>816</v>
      </c>
      <c r="K704" s="53"/>
      <c r="M704" s="122"/>
    </row>
    <row r="705" spans="1:14" x14ac:dyDescent="0.2">
      <c r="A705" s="11"/>
      <c r="B705" s="2">
        <v>176</v>
      </c>
      <c r="C705" s="2">
        <v>3</v>
      </c>
      <c r="D705" t="s">
        <v>1155</v>
      </c>
      <c r="E705" t="s">
        <v>1338</v>
      </c>
      <c r="G705" t="s">
        <v>1275</v>
      </c>
      <c r="H705" s="16" t="s">
        <v>1342</v>
      </c>
      <c r="I705" s="72">
        <f>1875-1852</f>
        <v>23</v>
      </c>
      <c r="J705" s="12" t="s">
        <v>526</v>
      </c>
      <c r="K705" s="53"/>
      <c r="M705" s="122"/>
    </row>
    <row r="706" spans="1:14" x14ac:dyDescent="0.2">
      <c r="A706" s="11"/>
      <c r="B706" s="2">
        <v>176</v>
      </c>
      <c r="C706" s="2">
        <v>4</v>
      </c>
      <c r="D706" t="s">
        <v>1155</v>
      </c>
      <c r="E706" t="s">
        <v>1338</v>
      </c>
      <c r="G706" t="s">
        <v>1343</v>
      </c>
      <c r="H706" s="16" t="s">
        <v>1344</v>
      </c>
      <c r="I706" s="72">
        <f>1863-1841</f>
        <v>22</v>
      </c>
      <c r="J706" s="12" t="s">
        <v>775</v>
      </c>
      <c r="K706" s="53"/>
      <c r="M706" s="122"/>
    </row>
    <row r="707" spans="1:14" x14ac:dyDescent="0.2">
      <c r="A707" s="11"/>
      <c r="B707" s="2">
        <v>176</v>
      </c>
      <c r="C707" s="2">
        <v>5</v>
      </c>
      <c r="D707" t="s">
        <v>1155</v>
      </c>
      <c r="E707" t="s">
        <v>1338</v>
      </c>
      <c r="G707" t="s">
        <v>1270</v>
      </c>
      <c r="H707" s="16" t="s">
        <v>1345</v>
      </c>
      <c r="I707" s="72">
        <f>1887-1792</f>
        <v>95</v>
      </c>
      <c r="J707" s="12" t="s">
        <v>623</v>
      </c>
      <c r="K707" s="53"/>
      <c r="M707" s="122"/>
    </row>
    <row r="708" spans="1:14" x14ac:dyDescent="0.2">
      <c r="B708" s="2">
        <v>177</v>
      </c>
      <c r="H708" s="2"/>
      <c r="M708" s="10" t="s">
        <v>635</v>
      </c>
    </row>
    <row r="709" spans="1:14" x14ac:dyDescent="0.2">
      <c r="B709" s="2">
        <v>178</v>
      </c>
      <c r="C709" s="2">
        <v>1</v>
      </c>
      <c r="D709" s="3" t="s">
        <v>1346</v>
      </c>
      <c r="E709" s="3" t="s">
        <v>455</v>
      </c>
      <c r="F709" s="11"/>
      <c r="G709" t="s">
        <v>20</v>
      </c>
      <c r="H709" s="12" t="s">
        <v>1347</v>
      </c>
      <c r="J709" s="12" t="s">
        <v>1347</v>
      </c>
      <c r="K709" s="53"/>
      <c r="M709" t="s">
        <v>210</v>
      </c>
    </row>
    <row r="710" spans="1:14" ht="12.75" customHeight="1" x14ac:dyDescent="0.2">
      <c r="B710" s="2">
        <v>179</v>
      </c>
      <c r="C710" s="2">
        <v>1</v>
      </c>
      <c r="D710" s="3" t="s">
        <v>1348</v>
      </c>
      <c r="E710" s="3" t="s">
        <v>489</v>
      </c>
      <c r="F710" s="11"/>
      <c r="G710" t="s">
        <v>686</v>
      </c>
      <c r="H710" s="13">
        <v>25173</v>
      </c>
      <c r="I710" s="72" t="s">
        <v>1349</v>
      </c>
      <c r="J710" s="13">
        <v>25173</v>
      </c>
      <c r="M710" s="121" t="s">
        <v>1350</v>
      </c>
      <c r="N710" s="122" t="s">
        <v>1351</v>
      </c>
    </row>
    <row r="711" spans="1:14" x14ac:dyDescent="0.2">
      <c r="B711" s="2">
        <v>179</v>
      </c>
      <c r="C711" s="2">
        <v>2</v>
      </c>
      <c r="D711" s="3" t="s">
        <v>1348</v>
      </c>
      <c r="E711" s="3" t="s">
        <v>489</v>
      </c>
      <c r="F711" s="11"/>
      <c r="M711" s="121"/>
      <c r="N711" s="122"/>
    </row>
    <row r="712" spans="1:14" x14ac:dyDescent="0.2">
      <c r="B712" s="2">
        <v>179</v>
      </c>
      <c r="C712" s="2">
        <v>3</v>
      </c>
      <c r="D712" s="3" t="s">
        <v>1348</v>
      </c>
      <c r="E712" s="3" t="s">
        <v>489</v>
      </c>
      <c r="F712" s="11"/>
      <c r="G712" t="s">
        <v>1352</v>
      </c>
      <c r="H712" s="28">
        <v>41047</v>
      </c>
      <c r="I712" s="72">
        <v>80</v>
      </c>
      <c r="J712" s="13">
        <v>41051</v>
      </c>
      <c r="K712" s="53"/>
      <c r="M712" s="121"/>
      <c r="N712" s="122"/>
    </row>
    <row r="713" spans="1:14" x14ac:dyDescent="0.2">
      <c r="B713" s="2">
        <v>179</v>
      </c>
      <c r="C713" s="2">
        <v>4</v>
      </c>
      <c r="D713" s="3" t="s">
        <v>1348</v>
      </c>
      <c r="E713" s="3" t="s">
        <v>489</v>
      </c>
      <c r="F713" s="11"/>
      <c r="G713" t="s">
        <v>1353</v>
      </c>
      <c r="H713" s="28">
        <v>44946</v>
      </c>
      <c r="I713" s="72">
        <v>87</v>
      </c>
      <c r="J713" s="13">
        <v>44957</v>
      </c>
      <c r="K713" s="72">
        <v>707</v>
      </c>
      <c r="M713" s="121"/>
      <c r="N713" s="122"/>
    </row>
    <row r="714" spans="1:14" x14ac:dyDescent="0.2">
      <c r="B714" s="2">
        <v>180</v>
      </c>
      <c r="C714" s="2">
        <v>1</v>
      </c>
      <c r="D714" t="s">
        <v>104</v>
      </c>
      <c r="E714" s="3" t="s">
        <v>782</v>
      </c>
      <c r="F714" s="11"/>
      <c r="G714" t="s">
        <v>1039</v>
      </c>
      <c r="H714" s="28"/>
      <c r="J714" s="2" t="s">
        <v>147</v>
      </c>
      <c r="M714" s="121" t="s">
        <v>1354</v>
      </c>
    </row>
    <row r="715" spans="1:14" x14ac:dyDescent="0.2">
      <c r="B715" s="2">
        <v>180</v>
      </c>
      <c r="C715" s="2">
        <v>2</v>
      </c>
      <c r="D715" t="s">
        <v>104</v>
      </c>
      <c r="E715" s="3" t="s">
        <v>782</v>
      </c>
      <c r="F715" s="11"/>
      <c r="G715" t="s">
        <v>206</v>
      </c>
      <c r="H715" s="28"/>
      <c r="J715" s="12" t="s">
        <v>228</v>
      </c>
      <c r="K715" s="53"/>
      <c r="M715" s="121"/>
    </row>
    <row r="716" spans="1:14" x14ac:dyDescent="0.2">
      <c r="A716" s="21"/>
      <c r="B716" s="2">
        <v>181</v>
      </c>
      <c r="C716" s="11">
        <v>1</v>
      </c>
      <c r="D716" s="3" t="s">
        <v>1355</v>
      </c>
      <c r="E716" s="29" t="s">
        <v>82</v>
      </c>
      <c r="F716" s="11"/>
      <c r="G716" t="s">
        <v>82</v>
      </c>
      <c r="H716" s="28" t="s">
        <v>1356</v>
      </c>
      <c r="I716" s="72">
        <v>74</v>
      </c>
      <c r="J716" s="40" t="s">
        <v>1357</v>
      </c>
      <c r="K716" s="80"/>
      <c r="M716" s="121" t="s">
        <v>210</v>
      </c>
    </row>
    <row r="717" spans="1:14" x14ac:dyDescent="0.2">
      <c r="A717" s="21"/>
      <c r="B717" s="2">
        <v>181</v>
      </c>
      <c r="C717" s="11">
        <v>2</v>
      </c>
      <c r="D717" s="3" t="s">
        <v>1355</v>
      </c>
      <c r="E717" s="29" t="s">
        <v>82</v>
      </c>
      <c r="F717" s="11"/>
      <c r="G717" t="s">
        <v>54</v>
      </c>
      <c r="H717" s="28">
        <v>3390</v>
      </c>
      <c r="I717" s="72">
        <v>95</v>
      </c>
      <c r="J717" s="40" t="s">
        <v>1358</v>
      </c>
      <c r="K717" s="80"/>
      <c r="M717" s="121"/>
    </row>
    <row r="718" spans="1:14" s="23" customFormat="1" ht="38.25" x14ac:dyDescent="0.2">
      <c r="B718" s="21">
        <v>182</v>
      </c>
      <c r="C718" s="21"/>
      <c r="D718" s="23" t="s">
        <v>1359</v>
      </c>
      <c r="E718" s="23" t="s">
        <v>1360</v>
      </c>
      <c r="F718" s="21"/>
      <c r="H718" s="28"/>
      <c r="I718" s="71"/>
      <c r="J718" s="21"/>
      <c r="K718" s="71"/>
      <c r="L718" s="21"/>
      <c r="M718" s="91" t="s">
        <v>1361</v>
      </c>
    </row>
    <row r="719" spans="1:14" x14ac:dyDescent="0.2">
      <c r="B719" s="2">
        <v>183</v>
      </c>
      <c r="C719" s="2">
        <v>1</v>
      </c>
      <c r="D719" t="s">
        <v>810</v>
      </c>
      <c r="E719" t="s">
        <v>1362</v>
      </c>
      <c r="G719" t="s">
        <v>292</v>
      </c>
      <c r="H719" s="28"/>
      <c r="J719" s="12" t="s">
        <v>1178</v>
      </c>
      <c r="K719" s="53"/>
      <c r="M719" s="121" t="s">
        <v>210</v>
      </c>
    </row>
    <row r="720" spans="1:14" x14ac:dyDescent="0.2">
      <c r="B720" s="2">
        <v>183</v>
      </c>
      <c r="C720" s="2">
        <v>2</v>
      </c>
      <c r="D720" t="s">
        <v>810</v>
      </c>
      <c r="E720" t="s">
        <v>1362</v>
      </c>
      <c r="H720" s="28"/>
      <c r="J720" s="12"/>
      <c r="K720" s="53"/>
      <c r="M720" s="121"/>
    </row>
    <row r="721" spans="1:13" x14ac:dyDescent="0.2">
      <c r="B721" s="2">
        <v>184</v>
      </c>
      <c r="H721" s="28"/>
      <c r="M721" s="3" t="s">
        <v>1363</v>
      </c>
    </row>
    <row r="722" spans="1:13" x14ac:dyDescent="0.2">
      <c r="B722" s="2">
        <v>185</v>
      </c>
      <c r="C722" s="2">
        <v>1</v>
      </c>
      <c r="D722" t="s">
        <v>368</v>
      </c>
      <c r="E722" t="s">
        <v>1364</v>
      </c>
      <c r="G722" t="s">
        <v>592</v>
      </c>
      <c r="H722" s="28"/>
      <c r="J722" s="12" t="s">
        <v>685</v>
      </c>
      <c r="K722" s="53"/>
      <c r="M722" s="122" t="s">
        <v>210</v>
      </c>
    </row>
    <row r="723" spans="1:13" x14ac:dyDescent="0.2">
      <c r="B723" s="2">
        <v>185</v>
      </c>
      <c r="C723" s="2">
        <v>2</v>
      </c>
      <c r="D723" t="s">
        <v>368</v>
      </c>
      <c r="E723" t="s">
        <v>1364</v>
      </c>
      <c r="G723" t="s">
        <v>82</v>
      </c>
      <c r="H723" s="28"/>
      <c r="J723" s="12" t="s">
        <v>1365</v>
      </c>
      <c r="K723" s="53"/>
      <c r="M723" s="122"/>
    </row>
    <row r="724" spans="1:13" x14ac:dyDescent="0.2">
      <c r="A724" s="11"/>
      <c r="B724" s="2">
        <v>186</v>
      </c>
      <c r="C724" s="2">
        <v>1</v>
      </c>
      <c r="D724" s="3" t="s">
        <v>558</v>
      </c>
      <c r="E724" s="29" t="s">
        <v>1366</v>
      </c>
      <c r="F724" s="11"/>
      <c r="G724" t="s">
        <v>1367</v>
      </c>
      <c r="H724" s="28">
        <v>18319</v>
      </c>
      <c r="I724" s="53" t="s">
        <v>1368</v>
      </c>
      <c r="J724" s="40" t="s">
        <v>895</v>
      </c>
      <c r="K724" s="80"/>
      <c r="M724" s="121" t="s">
        <v>1369</v>
      </c>
    </row>
    <row r="725" spans="1:13" x14ac:dyDescent="0.2">
      <c r="A725" s="11"/>
      <c r="B725" s="2">
        <v>186</v>
      </c>
      <c r="C725" s="2">
        <v>2</v>
      </c>
      <c r="D725" s="3" t="s">
        <v>558</v>
      </c>
      <c r="E725" s="29" t="s">
        <v>1366</v>
      </c>
      <c r="F725" s="11"/>
      <c r="G725" t="s">
        <v>596</v>
      </c>
      <c r="H725" s="22" t="s">
        <v>373</v>
      </c>
      <c r="I725" s="53" t="s">
        <v>1370</v>
      </c>
      <c r="J725" s="40" t="s">
        <v>373</v>
      </c>
      <c r="K725" s="80"/>
      <c r="M725" s="121"/>
    </row>
    <row r="726" spans="1:13" x14ac:dyDescent="0.2">
      <c r="A726" s="11"/>
      <c r="B726" s="2">
        <v>186</v>
      </c>
      <c r="C726" s="2">
        <v>3</v>
      </c>
      <c r="D726" s="3" t="s">
        <v>558</v>
      </c>
      <c r="E726" s="29" t="s">
        <v>1366</v>
      </c>
      <c r="F726" s="11"/>
      <c r="G726" t="s">
        <v>13</v>
      </c>
      <c r="H726" s="22" t="s">
        <v>1289</v>
      </c>
      <c r="I726" s="53" t="s">
        <v>1371</v>
      </c>
      <c r="J726" s="14" t="s">
        <v>1289</v>
      </c>
      <c r="K726" s="53"/>
      <c r="M726" s="121"/>
    </row>
    <row r="727" spans="1:13" x14ac:dyDescent="0.2">
      <c r="B727" s="2">
        <v>187</v>
      </c>
      <c r="C727" s="2">
        <v>1</v>
      </c>
      <c r="D727" t="s">
        <v>1372</v>
      </c>
      <c r="E727" t="s">
        <v>1373</v>
      </c>
      <c r="G727" t="s">
        <v>207</v>
      </c>
      <c r="H727" s="28">
        <v>14788</v>
      </c>
      <c r="J727" s="12" t="s">
        <v>228</v>
      </c>
      <c r="K727" s="53"/>
      <c r="M727" s="121" t="s">
        <v>1374</v>
      </c>
    </row>
    <row r="728" spans="1:13" x14ac:dyDescent="0.2">
      <c r="B728" s="2">
        <v>187</v>
      </c>
      <c r="C728" s="2">
        <v>2</v>
      </c>
      <c r="D728" t="s">
        <v>1372</v>
      </c>
      <c r="E728" t="s">
        <v>1373</v>
      </c>
      <c r="G728" t="s">
        <v>337</v>
      </c>
      <c r="H728" s="28">
        <v>16061</v>
      </c>
      <c r="J728" s="12" t="s">
        <v>1296</v>
      </c>
      <c r="K728" s="53"/>
      <c r="M728" s="121"/>
    </row>
    <row r="729" spans="1:13" x14ac:dyDescent="0.2">
      <c r="A729" s="11"/>
      <c r="B729" s="2">
        <v>188</v>
      </c>
      <c r="C729" s="2">
        <v>1</v>
      </c>
      <c r="D729" s="3" t="s">
        <v>1375</v>
      </c>
      <c r="E729" s="29" t="s">
        <v>1376</v>
      </c>
      <c r="F729" s="11"/>
      <c r="G729" t="s">
        <v>241</v>
      </c>
      <c r="H729" s="28">
        <v>32250</v>
      </c>
      <c r="I729" s="72">
        <v>89</v>
      </c>
      <c r="J729" s="14">
        <v>32254</v>
      </c>
      <c r="K729" s="53"/>
      <c r="M729" s="123" t="s">
        <v>1377</v>
      </c>
    </row>
    <row r="730" spans="1:13" x14ac:dyDescent="0.2">
      <c r="A730" s="11"/>
      <c r="B730" s="2">
        <v>188</v>
      </c>
      <c r="C730" s="2">
        <v>2</v>
      </c>
      <c r="D730" s="3" t="s">
        <v>1375</v>
      </c>
      <c r="E730" s="29" t="s">
        <v>1376</v>
      </c>
      <c r="F730" s="11"/>
      <c r="G730" t="s">
        <v>1378</v>
      </c>
      <c r="H730" s="28">
        <v>13328</v>
      </c>
      <c r="I730" s="82" t="s">
        <v>1379</v>
      </c>
      <c r="J730" s="14" t="s">
        <v>1168</v>
      </c>
      <c r="K730" s="53"/>
      <c r="L730" s="2" t="s">
        <v>236</v>
      </c>
      <c r="M730" s="123"/>
    </row>
    <row r="731" spans="1:13" x14ac:dyDescent="0.2">
      <c r="A731" s="11"/>
      <c r="B731" s="2">
        <v>188</v>
      </c>
      <c r="C731" s="2">
        <v>3</v>
      </c>
      <c r="D731" s="3" t="s">
        <v>1375</v>
      </c>
      <c r="E731" s="29" t="s">
        <v>1376</v>
      </c>
      <c r="F731" s="11"/>
      <c r="G731" t="s">
        <v>1380</v>
      </c>
      <c r="H731" s="41" t="s">
        <v>1052</v>
      </c>
      <c r="I731" s="53" t="s">
        <v>1381</v>
      </c>
      <c r="J731" s="14" t="s">
        <v>1052</v>
      </c>
      <c r="K731" s="53"/>
      <c r="M731" s="123"/>
    </row>
    <row r="732" spans="1:13" x14ac:dyDescent="0.2">
      <c r="A732" s="11"/>
      <c r="B732" s="2">
        <v>188</v>
      </c>
      <c r="C732" s="2">
        <v>4</v>
      </c>
      <c r="D732" s="3" t="s">
        <v>1375</v>
      </c>
      <c r="E732" s="29" t="s">
        <v>1376</v>
      </c>
      <c r="F732" s="11"/>
      <c r="G732" t="s">
        <v>206</v>
      </c>
      <c r="H732" s="28">
        <v>19833</v>
      </c>
      <c r="I732" s="53" t="s">
        <v>1070</v>
      </c>
      <c r="J732" s="14" t="s">
        <v>235</v>
      </c>
      <c r="K732" s="53"/>
      <c r="M732" s="123"/>
    </row>
    <row r="733" spans="1:13" x14ac:dyDescent="0.2">
      <c r="A733" s="11"/>
      <c r="B733" s="2">
        <v>188</v>
      </c>
      <c r="C733" s="2">
        <v>5</v>
      </c>
      <c r="D733" s="3" t="s">
        <v>1375</v>
      </c>
      <c r="E733" s="29" t="s">
        <v>1376</v>
      </c>
      <c r="F733" s="11"/>
      <c r="G733" t="s">
        <v>1382</v>
      </c>
      <c r="H733" s="28">
        <v>18038</v>
      </c>
      <c r="I733" s="53" t="s">
        <v>1383</v>
      </c>
      <c r="J733" s="14" t="s">
        <v>222</v>
      </c>
      <c r="K733" s="53"/>
      <c r="M733" s="123" t="s">
        <v>1384</v>
      </c>
    </row>
    <row r="734" spans="1:13" x14ac:dyDescent="0.2">
      <c r="A734" s="11"/>
      <c r="B734" s="2">
        <v>188</v>
      </c>
      <c r="C734" s="2">
        <v>6</v>
      </c>
      <c r="D734" s="3" t="s">
        <v>1375</v>
      </c>
      <c r="E734" s="29" t="s">
        <v>1376</v>
      </c>
      <c r="F734" s="11"/>
      <c r="G734" t="s">
        <v>1385</v>
      </c>
      <c r="H734" s="28"/>
      <c r="J734" s="14" t="s">
        <v>1386</v>
      </c>
      <c r="K734" s="53"/>
      <c r="M734" s="123"/>
    </row>
    <row r="735" spans="1:13" x14ac:dyDescent="0.2">
      <c r="A735" s="11"/>
      <c r="B735" s="2">
        <v>188</v>
      </c>
      <c r="C735" s="2">
        <v>6</v>
      </c>
      <c r="D735" s="3" t="s">
        <v>1375</v>
      </c>
      <c r="E735" s="29" t="s">
        <v>1376</v>
      </c>
      <c r="F735" s="11"/>
      <c r="G735" t="s">
        <v>1387</v>
      </c>
      <c r="H735" s="28">
        <v>43734</v>
      </c>
      <c r="I735" s="72">
        <v>76</v>
      </c>
      <c r="J735" s="14">
        <v>44343</v>
      </c>
      <c r="K735" s="53">
        <v>651</v>
      </c>
      <c r="M735" s="31" t="s">
        <v>1388</v>
      </c>
    </row>
    <row r="736" spans="1:13" x14ac:dyDescent="0.2">
      <c r="A736" s="11"/>
      <c r="B736" s="2">
        <v>188</v>
      </c>
      <c r="C736" s="2">
        <v>6</v>
      </c>
      <c r="D736" s="3" t="s">
        <v>1375</v>
      </c>
      <c r="E736" s="29" t="s">
        <v>1376</v>
      </c>
      <c r="F736" s="11"/>
      <c r="G736" t="s">
        <v>1389</v>
      </c>
      <c r="H736" s="28">
        <v>35789</v>
      </c>
      <c r="I736" s="72">
        <v>93</v>
      </c>
      <c r="J736" s="14">
        <v>44343</v>
      </c>
      <c r="K736" s="53">
        <v>651</v>
      </c>
      <c r="M736" s="31" t="s">
        <v>308</v>
      </c>
    </row>
    <row r="737" spans="1:13" x14ac:dyDescent="0.2">
      <c r="A737" s="11"/>
      <c r="B737" s="2">
        <v>188</v>
      </c>
      <c r="C737" s="2">
        <v>7</v>
      </c>
      <c r="D737" s="3" t="s">
        <v>1375</v>
      </c>
      <c r="E737" s="29" t="s">
        <v>1376</v>
      </c>
      <c r="F737" s="11"/>
      <c r="G737" t="s">
        <v>381</v>
      </c>
      <c r="H737" s="28"/>
      <c r="J737" s="14" t="s">
        <v>1139</v>
      </c>
      <c r="K737" s="53"/>
      <c r="M737" s="29"/>
    </row>
    <row r="738" spans="1:13" x14ac:dyDescent="0.2">
      <c r="A738" s="11"/>
      <c r="B738" s="2">
        <v>188</v>
      </c>
      <c r="C738" s="2">
        <v>8</v>
      </c>
      <c r="D738" s="3" t="s">
        <v>1375</v>
      </c>
      <c r="E738" s="29" t="s">
        <v>1376</v>
      </c>
      <c r="F738" s="11"/>
      <c r="G738" t="s">
        <v>1390</v>
      </c>
      <c r="H738" s="28">
        <v>32206</v>
      </c>
      <c r="I738" s="72">
        <v>46</v>
      </c>
      <c r="J738" s="14">
        <v>32209</v>
      </c>
      <c r="K738" s="53"/>
      <c r="M738" s="29" t="s">
        <v>1391</v>
      </c>
    </row>
    <row r="739" spans="1:13" x14ac:dyDescent="0.2">
      <c r="A739" s="11"/>
      <c r="B739" s="2">
        <v>189</v>
      </c>
      <c r="C739" s="2">
        <v>1</v>
      </c>
      <c r="D739" s="3" t="s">
        <v>551</v>
      </c>
      <c r="E739" s="29" t="s">
        <v>1239</v>
      </c>
      <c r="F739" s="11"/>
      <c r="G739" s="29" t="s">
        <v>1239</v>
      </c>
      <c r="H739" s="28">
        <v>17442</v>
      </c>
      <c r="J739" s="14" t="s">
        <v>330</v>
      </c>
      <c r="K739" s="53"/>
      <c r="M739" s="123" t="s">
        <v>1392</v>
      </c>
    </row>
    <row r="740" spans="1:13" x14ac:dyDescent="0.2">
      <c r="A740" s="11"/>
      <c r="B740" s="2">
        <v>189</v>
      </c>
      <c r="C740" s="2">
        <v>2</v>
      </c>
      <c r="D740" s="3" t="s">
        <v>551</v>
      </c>
      <c r="E740" s="29" t="s">
        <v>1239</v>
      </c>
      <c r="F740" s="11"/>
      <c r="G740" t="s">
        <v>1021</v>
      </c>
      <c r="H740" s="77">
        <v>25194</v>
      </c>
      <c r="I740" s="73">
        <v>75</v>
      </c>
      <c r="J740" s="14">
        <v>25199</v>
      </c>
      <c r="K740" s="53"/>
      <c r="M740" s="123"/>
    </row>
    <row r="741" spans="1:13" x14ac:dyDescent="0.2">
      <c r="A741" s="11"/>
      <c r="B741" s="2">
        <v>189</v>
      </c>
      <c r="C741" s="2">
        <v>3</v>
      </c>
      <c r="D741" s="3" t="s">
        <v>551</v>
      </c>
      <c r="E741" s="29" t="s">
        <v>1239</v>
      </c>
      <c r="F741" s="11"/>
      <c r="G741" s="29" t="s">
        <v>1393</v>
      </c>
      <c r="H741" s="28"/>
      <c r="J741" s="14" t="s">
        <v>1110</v>
      </c>
      <c r="K741" s="53"/>
      <c r="M741" s="123"/>
    </row>
    <row r="742" spans="1:13" x14ac:dyDescent="0.2">
      <c r="A742" s="11"/>
      <c r="B742" s="2">
        <v>189</v>
      </c>
      <c r="C742" s="2">
        <v>4</v>
      </c>
      <c r="D742" s="3" t="s">
        <v>551</v>
      </c>
      <c r="E742" s="29" t="s">
        <v>1239</v>
      </c>
      <c r="F742" s="11"/>
      <c r="G742" t="s">
        <v>1394</v>
      </c>
      <c r="H742" s="28"/>
      <c r="J742" s="14" t="s">
        <v>1395</v>
      </c>
      <c r="K742" s="53"/>
      <c r="M742" s="123"/>
    </row>
    <row r="743" spans="1:13" x14ac:dyDescent="0.2">
      <c r="A743" s="11"/>
      <c r="B743" s="2">
        <v>189</v>
      </c>
      <c r="C743" s="2">
        <v>5</v>
      </c>
      <c r="D743" s="3" t="s">
        <v>551</v>
      </c>
      <c r="E743" s="29" t="s">
        <v>1239</v>
      </c>
      <c r="F743" s="11"/>
      <c r="G743" t="s">
        <v>137</v>
      </c>
      <c r="H743" s="77"/>
      <c r="I743" s="73"/>
      <c r="J743" s="14" t="s">
        <v>448</v>
      </c>
      <c r="K743" s="53"/>
      <c r="M743" s="123"/>
    </row>
    <row r="744" spans="1:13" x14ac:dyDescent="0.2">
      <c r="A744" s="11"/>
      <c r="B744" s="2">
        <v>190</v>
      </c>
      <c r="C744" s="2">
        <v>1</v>
      </c>
      <c r="D744" s="3" t="s">
        <v>1396</v>
      </c>
      <c r="E744" s="29" t="s">
        <v>1397</v>
      </c>
      <c r="F744" s="11"/>
      <c r="G744" t="s">
        <v>1398</v>
      </c>
      <c r="H744" s="28">
        <v>25657</v>
      </c>
      <c r="I744" s="72">
        <v>82</v>
      </c>
      <c r="J744" s="14">
        <v>25660</v>
      </c>
      <c r="K744" s="53"/>
      <c r="M744" s="29"/>
    </row>
    <row r="745" spans="1:13" x14ac:dyDescent="0.2">
      <c r="A745" s="11"/>
      <c r="B745" s="2">
        <v>190</v>
      </c>
      <c r="C745" s="2">
        <v>2</v>
      </c>
      <c r="D745" s="3" t="s">
        <v>1396</v>
      </c>
      <c r="E745" s="29" t="s">
        <v>1397</v>
      </c>
      <c r="F745" s="11"/>
      <c r="G745" t="s">
        <v>1399</v>
      </c>
      <c r="H745" s="34"/>
      <c r="I745" s="73"/>
      <c r="J745" s="14" t="s">
        <v>1163</v>
      </c>
      <c r="K745" s="53"/>
      <c r="M745" s="29"/>
    </row>
    <row r="746" spans="1:13" x14ac:dyDescent="0.2">
      <c r="A746" s="11"/>
      <c r="B746" s="2">
        <v>191</v>
      </c>
      <c r="C746" s="2">
        <v>1</v>
      </c>
      <c r="D746" s="3" t="s">
        <v>1400</v>
      </c>
      <c r="E746" s="29" t="s">
        <v>1401</v>
      </c>
      <c r="F746" s="11"/>
      <c r="G746" t="s">
        <v>47</v>
      </c>
      <c r="H746" s="28">
        <v>9689</v>
      </c>
      <c r="I746" s="72">
        <f>1928-1844</f>
        <v>84</v>
      </c>
      <c r="J746" s="14" t="s">
        <v>843</v>
      </c>
      <c r="K746" s="53"/>
      <c r="M746" s="123" t="s">
        <v>1402</v>
      </c>
    </row>
    <row r="747" spans="1:13" x14ac:dyDescent="0.2">
      <c r="A747" s="11"/>
      <c r="B747" s="2">
        <v>191</v>
      </c>
      <c r="C747" s="2">
        <v>2</v>
      </c>
      <c r="D747" s="3" t="s">
        <v>1400</v>
      </c>
      <c r="E747" s="29" t="s">
        <v>1401</v>
      </c>
      <c r="F747" s="11"/>
      <c r="G747" t="s">
        <v>20</v>
      </c>
      <c r="H747" s="28">
        <v>10377</v>
      </c>
      <c r="I747" s="72">
        <f>1927-1854</f>
        <v>73</v>
      </c>
      <c r="J747" s="14" t="s">
        <v>178</v>
      </c>
      <c r="K747" s="53"/>
      <c r="M747" s="123"/>
    </row>
    <row r="748" spans="1:13" x14ac:dyDescent="0.2">
      <c r="A748" s="11"/>
      <c r="B748" s="2">
        <v>191</v>
      </c>
      <c r="C748" s="2">
        <v>3</v>
      </c>
      <c r="D748" s="3" t="s">
        <v>1400</v>
      </c>
      <c r="E748" s="29" t="s">
        <v>1401</v>
      </c>
      <c r="F748" s="11"/>
      <c r="G748" t="s">
        <v>1403</v>
      </c>
      <c r="H748" s="28"/>
      <c r="J748" s="14" t="s">
        <v>235</v>
      </c>
      <c r="K748" s="53"/>
      <c r="M748" s="123"/>
    </row>
    <row r="749" spans="1:13" x14ac:dyDescent="0.2">
      <c r="A749" s="11"/>
      <c r="B749" s="2">
        <v>191</v>
      </c>
      <c r="C749" s="2">
        <v>4</v>
      </c>
      <c r="D749" s="3" t="s">
        <v>1400</v>
      </c>
      <c r="E749" s="29" t="s">
        <v>1401</v>
      </c>
      <c r="F749" s="11"/>
      <c r="G749" t="s">
        <v>252</v>
      </c>
      <c r="H749" s="28"/>
      <c r="J749" s="14" t="s">
        <v>504</v>
      </c>
      <c r="K749" s="53"/>
      <c r="M749" s="123"/>
    </row>
    <row r="750" spans="1:13" s="23" customFormat="1" ht="25.5" x14ac:dyDescent="0.2">
      <c r="A750" s="33"/>
      <c r="B750" s="21">
        <v>192</v>
      </c>
      <c r="C750" s="33">
        <v>1</v>
      </c>
      <c r="D750" s="31" t="s">
        <v>618</v>
      </c>
      <c r="E750" s="32" t="s">
        <v>1404</v>
      </c>
      <c r="F750" s="33"/>
      <c r="G750" s="23" t="s">
        <v>41</v>
      </c>
      <c r="H750" s="28">
        <v>14280</v>
      </c>
      <c r="I750" s="71"/>
      <c r="J750" s="41" t="s">
        <v>1054</v>
      </c>
      <c r="K750" s="82"/>
      <c r="L750" s="21"/>
      <c r="M750" s="104" t="s">
        <v>1405</v>
      </c>
    </row>
    <row r="751" spans="1:13" x14ac:dyDescent="0.2">
      <c r="A751" s="11"/>
      <c r="B751" s="11" t="s">
        <v>1406</v>
      </c>
      <c r="C751" s="2">
        <v>1</v>
      </c>
      <c r="D751" s="3" t="s">
        <v>940</v>
      </c>
      <c r="E751" s="29" t="s">
        <v>1407</v>
      </c>
      <c r="F751" s="11"/>
      <c r="G751" t="s">
        <v>1408</v>
      </c>
      <c r="H751" s="28">
        <v>36851</v>
      </c>
      <c r="I751" s="72">
        <v>86</v>
      </c>
      <c r="J751" s="14">
        <v>36855</v>
      </c>
      <c r="K751" s="53" t="s">
        <v>1409</v>
      </c>
      <c r="M751" s="123" t="s">
        <v>1410</v>
      </c>
    </row>
    <row r="752" spans="1:13" x14ac:dyDescent="0.2">
      <c r="A752" s="11"/>
      <c r="B752" s="11" t="s">
        <v>1406</v>
      </c>
      <c r="C752" s="2">
        <v>2</v>
      </c>
      <c r="D752" s="3" t="s">
        <v>940</v>
      </c>
      <c r="E752" s="29" t="s">
        <v>1407</v>
      </c>
      <c r="F752" s="11"/>
      <c r="G752" t="s">
        <v>1411</v>
      </c>
      <c r="H752" s="28">
        <v>35751</v>
      </c>
      <c r="I752" s="72">
        <v>83</v>
      </c>
      <c r="J752" s="14">
        <v>35756</v>
      </c>
      <c r="K752" s="53"/>
      <c r="M752" s="123"/>
    </row>
    <row r="753" spans="1:13" x14ac:dyDescent="0.2">
      <c r="A753" s="11"/>
      <c r="B753" s="2">
        <v>193</v>
      </c>
      <c r="C753" s="2">
        <v>1</v>
      </c>
      <c r="D753" s="3" t="s">
        <v>1412</v>
      </c>
      <c r="E753" s="29" t="s">
        <v>624</v>
      </c>
      <c r="F753" s="11"/>
      <c r="G753" t="s">
        <v>624</v>
      </c>
      <c r="H753" s="93" t="s">
        <v>1413</v>
      </c>
      <c r="I753" s="80" t="s">
        <v>1414</v>
      </c>
      <c r="J753" s="14" t="s">
        <v>1413</v>
      </c>
      <c r="K753" s="53"/>
      <c r="M753" s="123" t="s">
        <v>1415</v>
      </c>
    </row>
    <row r="754" spans="1:13" x14ac:dyDescent="0.2">
      <c r="A754" s="11"/>
      <c r="B754" s="2">
        <v>193</v>
      </c>
      <c r="C754" s="2">
        <v>2</v>
      </c>
      <c r="D754" s="3" t="s">
        <v>1412</v>
      </c>
      <c r="E754" s="29" t="s">
        <v>624</v>
      </c>
      <c r="F754" s="11"/>
      <c r="G754" t="s">
        <v>1416</v>
      </c>
      <c r="H754" s="93" t="s">
        <v>504</v>
      </c>
      <c r="I754" s="80" t="s">
        <v>1417</v>
      </c>
      <c r="J754" s="14" t="s">
        <v>504</v>
      </c>
      <c r="K754" s="53"/>
      <c r="M754" s="123"/>
    </row>
    <row r="755" spans="1:13" x14ac:dyDescent="0.2">
      <c r="A755" s="11"/>
      <c r="B755" s="2">
        <v>193</v>
      </c>
      <c r="C755" s="2">
        <v>3</v>
      </c>
      <c r="D755" s="3" t="s">
        <v>1412</v>
      </c>
      <c r="E755" s="29" t="s">
        <v>624</v>
      </c>
      <c r="F755" s="11"/>
      <c r="G755" t="s">
        <v>1418</v>
      </c>
      <c r="H755" s="34" t="s">
        <v>1419</v>
      </c>
      <c r="I755" s="73">
        <f>1951-1893</f>
        <v>58</v>
      </c>
      <c r="J755" s="14" t="s">
        <v>333</v>
      </c>
      <c r="K755" s="53"/>
      <c r="L755" s="2" t="s">
        <v>236</v>
      </c>
      <c r="M755" s="123"/>
    </row>
    <row r="756" spans="1:13" x14ac:dyDescent="0.2">
      <c r="A756" s="11"/>
      <c r="B756" s="2">
        <v>193</v>
      </c>
      <c r="C756" s="2">
        <v>4</v>
      </c>
      <c r="D756" s="3" t="s">
        <v>1412</v>
      </c>
      <c r="E756" s="29" t="s">
        <v>624</v>
      </c>
      <c r="F756" s="11"/>
      <c r="G756" t="s">
        <v>1420</v>
      </c>
      <c r="H756" s="28">
        <v>26106</v>
      </c>
      <c r="I756" s="72">
        <v>59</v>
      </c>
      <c r="J756" s="14" t="s">
        <v>1421</v>
      </c>
      <c r="K756" s="53"/>
      <c r="M756" s="123"/>
    </row>
    <row r="757" spans="1:13" x14ac:dyDescent="0.2">
      <c r="A757" s="11"/>
      <c r="B757" s="2">
        <v>193</v>
      </c>
      <c r="C757" s="2">
        <v>5</v>
      </c>
      <c r="D757" s="3" t="s">
        <v>1412</v>
      </c>
      <c r="E757" s="29" t="s">
        <v>624</v>
      </c>
      <c r="F757" s="11"/>
      <c r="G757" t="s">
        <v>1422</v>
      </c>
      <c r="H757" s="28">
        <v>29966</v>
      </c>
      <c r="I757" s="72">
        <v>66</v>
      </c>
      <c r="J757" s="14" t="s">
        <v>572</v>
      </c>
      <c r="K757" s="53"/>
      <c r="M757" s="123"/>
    </row>
    <row r="758" spans="1:13" x14ac:dyDescent="0.2">
      <c r="A758" s="11"/>
      <c r="B758" s="2">
        <v>193</v>
      </c>
      <c r="C758" s="2">
        <v>6</v>
      </c>
      <c r="D758" s="3" t="s">
        <v>1412</v>
      </c>
      <c r="E758" s="29" t="s">
        <v>624</v>
      </c>
      <c r="F758" s="11"/>
      <c r="G758" t="s">
        <v>1423</v>
      </c>
      <c r="H758" s="28">
        <v>26575</v>
      </c>
      <c r="I758" s="71">
        <v>54</v>
      </c>
      <c r="J758" s="14" t="s">
        <v>451</v>
      </c>
      <c r="K758" s="53"/>
      <c r="M758" s="123"/>
    </row>
    <row r="759" spans="1:13" x14ac:dyDescent="0.2">
      <c r="A759" s="11"/>
      <c r="B759" s="11" t="s">
        <v>1424</v>
      </c>
      <c r="C759" s="2">
        <v>1</v>
      </c>
      <c r="D759" s="3" t="s">
        <v>1425</v>
      </c>
      <c r="E759" s="29" t="s">
        <v>1426</v>
      </c>
      <c r="F759" s="11"/>
      <c r="G759" t="s">
        <v>1427</v>
      </c>
      <c r="H759" s="28" t="s">
        <v>1428</v>
      </c>
      <c r="I759" s="72">
        <v>76</v>
      </c>
      <c r="J759" s="14" t="s">
        <v>177</v>
      </c>
      <c r="K759" s="53"/>
      <c r="L759" s="11"/>
      <c r="M759" s="123" t="s">
        <v>1429</v>
      </c>
    </row>
    <row r="760" spans="1:13" x14ac:dyDescent="0.2">
      <c r="A760" s="11"/>
      <c r="B760" s="11" t="s">
        <v>1424</v>
      </c>
      <c r="C760" s="2">
        <v>2</v>
      </c>
      <c r="D760" s="3" t="s">
        <v>1425</v>
      </c>
      <c r="E760" s="29" t="s">
        <v>1426</v>
      </c>
      <c r="F760" s="11"/>
      <c r="G760" t="s">
        <v>166</v>
      </c>
      <c r="H760" s="54" t="s">
        <v>1037</v>
      </c>
      <c r="I760" s="83" t="s">
        <v>1430</v>
      </c>
      <c r="J760" s="14" t="s">
        <v>1037</v>
      </c>
      <c r="K760" s="53"/>
      <c r="M760" s="123"/>
    </row>
    <row r="761" spans="1:13" x14ac:dyDescent="0.2">
      <c r="A761" s="11"/>
      <c r="B761" s="11" t="s">
        <v>1424</v>
      </c>
      <c r="C761" s="2">
        <v>3</v>
      </c>
      <c r="D761" s="3" t="s">
        <v>1425</v>
      </c>
      <c r="E761" s="29" t="s">
        <v>1426</v>
      </c>
      <c r="F761" s="11"/>
      <c r="G761" t="s">
        <v>596</v>
      </c>
      <c r="H761" s="28"/>
      <c r="J761" s="14" t="s">
        <v>186</v>
      </c>
      <c r="K761" s="53"/>
      <c r="M761" s="123"/>
    </row>
    <row r="762" spans="1:13" x14ac:dyDescent="0.2">
      <c r="A762" s="11"/>
      <c r="B762" s="11" t="s">
        <v>1424</v>
      </c>
      <c r="C762" s="11">
        <v>4</v>
      </c>
      <c r="D762" s="3" t="s">
        <v>1425</v>
      </c>
      <c r="E762" s="29" t="s">
        <v>1426</v>
      </c>
      <c r="F762" s="11"/>
      <c r="G762" t="s">
        <v>47</v>
      </c>
      <c r="H762" s="28">
        <v>16151</v>
      </c>
      <c r="I762" s="53" t="s">
        <v>331</v>
      </c>
      <c r="J762" s="14" t="s">
        <v>1431</v>
      </c>
      <c r="K762" s="53"/>
      <c r="M762" s="123"/>
    </row>
    <row r="763" spans="1:13" x14ac:dyDescent="0.2">
      <c r="A763" s="11"/>
      <c r="B763" s="11" t="s">
        <v>1424</v>
      </c>
      <c r="C763" s="11">
        <v>5</v>
      </c>
      <c r="D763" s="3" t="s">
        <v>1425</v>
      </c>
      <c r="E763" s="29" t="s">
        <v>1426</v>
      </c>
      <c r="F763" s="11"/>
      <c r="G763" t="s">
        <v>1432</v>
      </c>
      <c r="H763" s="41">
        <v>16021</v>
      </c>
      <c r="I763" s="82" t="s">
        <v>1368</v>
      </c>
      <c r="J763" s="14" t="s">
        <v>1296</v>
      </c>
      <c r="K763" s="53"/>
      <c r="M763" s="123"/>
    </row>
    <row r="764" spans="1:13" x14ac:dyDescent="0.2">
      <c r="A764" s="11"/>
      <c r="B764" s="11" t="s">
        <v>1424</v>
      </c>
      <c r="C764" s="11">
        <v>6</v>
      </c>
      <c r="D764" s="3" t="s">
        <v>1425</v>
      </c>
      <c r="E764" s="29" t="s">
        <v>1426</v>
      </c>
      <c r="F764" s="11"/>
      <c r="G764" s="29" t="s">
        <v>206</v>
      </c>
      <c r="H764" s="41" t="s">
        <v>1433</v>
      </c>
      <c r="I764" s="82" t="s">
        <v>1434</v>
      </c>
      <c r="J764" s="14" t="s">
        <v>1433</v>
      </c>
      <c r="K764" s="53"/>
      <c r="M764" s="123"/>
    </row>
    <row r="765" spans="1:13" x14ac:dyDescent="0.2">
      <c r="A765" s="11"/>
      <c r="B765" s="11" t="s">
        <v>1424</v>
      </c>
      <c r="C765" s="11">
        <v>7</v>
      </c>
      <c r="D765" s="3" t="s">
        <v>1425</v>
      </c>
      <c r="E765" s="29" t="s">
        <v>1426</v>
      </c>
      <c r="F765" s="11"/>
      <c r="G765" t="s">
        <v>337</v>
      </c>
      <c r="H765" s="94" t="s">
        <v>1435</v>
      </c>
      <c r="I765" s="80" t="s">
        <v>505</v>
      </c>
      <c r="J765" s="14" t="s">
        <v>268</v>
      </c>
      <c r="K765" s="53"/>
      <c r="M765" s="123"/>
    </row>
    <row r="766" spans="1:13" x14ac:dyDescent="0.2">
      <c r="A766" s="11"/>
      <c r="B766" s="2">
        <v>196</v>
      </c>
      <c r="C766" s="11">
        <v>1</v>
      </c>
      <c r="D766" s="3" t="s">
        <v>508</v>
      </c>
      <c r="E766" s="29" t="s">
        <v>296</v>
      </c>
      <c r="F766" s="11"/>
      <c r="G766" t="s">
        <v>296</v>
      </c>
      <c r="H766" s="28" t="s">
        <v>1436</v>
      </c>
      <c r="I766" s="82" t="s">
        <v>1437</v>
      </c>
      <c r="J766" s="14" t="s">
        <v>213</v>
      </c>
      <c r="K766" s="53"/>
      <c r="M766" s="123" t="s">
        <v>1438</v>
      </c>
    </row>
    <row r="767" spans="1:13" x14ac:dyDescent="0.2">
      <c r="A767" s="11"/>
      <c r="B767" s="2">
        <v>196</v>
      </c>
      <c r="C767" s="11">
        <v>2</v>
      </c>
      <c r="D767" s="3" t="s">
        <v>508</v>
      </c>
      <c r="E767" s="29" t="s">
        <v>296</v>
      </c>
      <c r="F767" s="11"/>
      <c r="G767" t="s">
        <v>292</v>
      </c>
      <c r="H767" s="34" t="s">
        <v>1439</v>
      </c>
      <c r="I767" s="80" t="s">
        <v>401</v>
      </c>
      <c r="J767" s="14" t="s">
        <v>171</v>
      </c>
      <c r="K767" s="53"/>
      <c r="M767" s="123"/>
    </row>
    <row r="768" spans="1:13" x14ac:dyDescent="0.2">
      <c r="A768" s="11"/>
      <c r="B768" s="2">
        <v>196</v>
      </c>
      <c r="C768" s="11">
        <v>4</v>
      </c>
      <c r="D768" s="3" t="s">
        <v>508</v>
      </c>
      <c r="E768" s="29" t="s">
        <v>296</v>
      </c>
      <c r="F768" s="11"/>
      <c r="G768" t="s">
        <v>1440</v>
      </c>
      <c r="H768" s="34" t="s">
        <v>1441</v>
      </c>
      <c r="I768" s="73"/>
      <c r="J768" s="14">
        <v>13569</v>
      </c>
      <c r="K768" s="53"/>
      <c r="M768" s="123"/>
    </row>
    <row r="769" spans="1:13" x14ac:dyDescent="0.2">
      <c r="A769" s="11"/>
      <c r="B769" s="2">
        <v>196</v>
      </c>
      <c r="C769" s="11">
        <v>5</v>
      </c>
      <c r="D769" s="3" t="s">
        <v>508</v>
      </c>
      <c r="E769" s="29" t="s">
        <v>296</v>
      </c>
      <c r="F769" s="11"/>
      <c r="G769" t="s">
        <v>1442</v>
      </c>
      <c r="H769" s="34" t="s">
        <v>1443</v>
      </c>
      <c r="I769" s="73">
        <v>79</v>
      </c>
      <c r="J769" s="14">
        <v>21851</v>
      </c>
      <c r="K769" s="53"/>
      <c r="M769" s="123"/>
    </row>
    <row r="770" spans="1:13" x14ac:dyDescent="0.2">
      <c r="B770" s="2">
        <v>197</v>
      </c>
      <c r="C770" s="2">
        <v>1</v>
      </c>
      <c r="D770" s="3" t="s">
        <v>1348</v>
      </c>
      <c r="E770" t="s">
        <v>1444</v>
      </c>
      <c r="G770" t="s">
        <v>1445</v>
      </c>
      <c r="H770" s="28">
        <v>25839</v>
      </c>
      <c r="I770" s="72">
        <v>71</v>
      </c>
      <c r="J770" s="14">
        <v>25840</v>
      </c>
      <c r="K770" s="53"/>
      <c r="M770" s="121" t="s">
        <v>1446</v>
      </c>
    </row>
    <row r="771" spans="1:13" x14ac:dyDescent="0.2">
      <c r="A771" s="11"/>
      <c r="B771" s="2">
        <v>197</v>
      </c>
      <c r="C771" s="2">
        <v>2</v>
      </c>
      <c r="D771" s="3" t="s">
        <v>1348</v>
      </c>
      <c r="E771" s="29" t="s">
        <v>1444</v>
      </c>
      <c r="F771" s="11"/>
      <c r="G771" t="s">
        <v>825</v>
      </c>
      <c r="H771" s="28">
        <v>28995</v>
      </c>
      <c r="I771" s="72">
        <v>79</v>
      </c>
      <c r="J771" s="14">
        <v>28998</v>
      </c>
      <c r="K771" s="53"/>
      <c r="M771" s="121"/>
    </row>
    <row r="772" spans="1:13" x14ac:dyDescent="0.2">
      <c r="A772" s="11"/>
      <c r="B772" s="2">
        <v>197</v>
      </c>
      <c r="C772" s="2">
        <v>3</v>
      </c>
      <c r="D772" s="3" t="s">
        <v>1348</v>
      </c>
      <c r="E772" s="29" t="s">
        <v>1444</v>
      </c>
      <c r="F772" s="11"/>
      <c r="G772" t="s">
        <v>80</v>
      </c>
      <c r="H772" s="34" t="s">
        <v>1447</v>
      </c>
      <c r="I772" s="74">
        <v>72</v>
      </c>
      <c r="J772" s="14">
        <v>37315</v>
      </c>
      <c r="K772" s="53" t="s">
        <v>1448</v>
      </c>
      <c r="M772" s="121"/>
    </row>
    <row r="773" spans="1:13" x14ac:dyDescent="0.2">
      <c r="A773" s="11"/>
      <c r="B773" s="2">
        <v>197</v>
      </c>
      <c r="C773" s="2">
        <v>4</v>
      </c>
      <c r="D773" s="3" t="s">
        <v>1348</v>
      </c>
      <c r="E773" s="29" t="s">
        <v>1444</v>
      </c>
      <c r="F773" s="11"/>
      <c r="H773" s="34"/>
      <c r="I773" s="74"/>
      <c r="J773" s="14"/>
      <c r="K773" s="53"/>
      <c r="M773" s="121"/>
    </row>
    <row r="774" spans="1:13" x14ac:dyDescent="0.2">
      <c r="A774" s="11"/>
      <c r="B774" s="2">
        <v>197</v>
      </c>
      <c r="C774" s="2">
        <v>5</v>
      </c>
      <c r="D774" s="3" t="s">
        <v>1348</v>
      </c>
      <c r="E774" s="29" t="s">
        <v>1444</v>
      </c>
      <c r="F774" s="11"/>
      <c r="H774" s="34"/>
      <c r="I774" s="74"/>
      <c r="J774" s="14"/>
      <c r="K774" s="53"/>
      <c r="M774" s="121"/>
    </row>
    <row r="775" spans="1:13" x14ac:dyDescent="0.2">
      <c r="A775" s="11"/>
      <c r="B775" s="2">
        <v>198</v>
      </c>
      <c r="C775" s="11">
        <v>1</v>
      </c>
      <c r="D775" s="3" t="s">
        <v>1449</v>
      </c>
      <c r="E775" s="29" t="s">
        <v>82</v>
      </c>
      <c r="F775" s="11"/>
      <c r="G775" t="s">
        <v>82</v>
      </c>
      <c r="H775" s="77" t="s">
        <v>1450</v>
      </c>
      <c r="I775" s="72">
        <v>34</v>
      </c>
      <c r="J775" s="14" t="s">
        <v>1340</v>
      </c>
      <c r="K775" s="53"/>
      <c r="M775" s="123" t="s">
        <v>1451</v>
      </c>
    </row>
    <row r="776" spans="1:13" x14ac:dyDescent="0.2">
      <c r="A776" s="11"/>
      <c r="B776" s="2">
        <v>198</v>
      </c>
      <c r="C776" s="11">
        <v>2</v>
      </c>
      <c r="D776" s="3" t="s">
        <v>1449</v>
      </c>
      <c r="E776" s="29" t="s">
        <v>82</v>
      </c>
      <c r="F776" s="11"/>
      <c r="G776" t="s">
        <v>559</v>
      </c>
      <c r="H776" s="77" t="s">
        <v>1452</v>
      </c>
      <c r="I776" s="72">
        <v>8</v>
      </c>
      <c r="J776" s="17" t="s">
        <v>1453</v>
      </c>
      <c r="M776" s="123"/>
    </row>
    <row r="777" spans="1:13" x14ac:dyDescent="0.2">
      <c r="A777" s="11"/>
      <c r="B777" s="2">
        <v>198</v>
      </c>
      <c r="C777" s="11">
        <v>3</v>
      </c>
      <c r="D777" s="3" t="s">
        <v>1449</v>
      </c>
      <c r="E777" s="29" t="s">
        <v>82</v>
      </c>
      <c r="F777" s="11"/>
      <c r="G777" t="s">
        <v>337</v>
      </c>
      <c r="H777" s="28">
        <v>373</v>
      </c>
      <c r="J777" s="17" t="s">
        <v>1309</v>
      </c>
      <c r="M777" s="123"/>
    </row>
    <row r="778" spans="1:13" x14ac:dyDescent="0.2">
      <c r="B778" s="2">
        <v>199</v>
      </c>
      <c r="C778" s="2">
        <v>1</v>
      </c>
      <c r="D778" t="s">
        <v>1454</v>
      </c>
      <c r="E778" t="s">
        <v>1455</v>
      </c>
      <c r="H778" s="28"/>
      <c r="M778" s="122" t="s">
        <v>1456</v>
      </c>
    </row>
    <row r="779" spans="1:13" x14ac:dyDescent="0.2">
      <c r="A779" s="11"/>
      <c r="B779" s="2">
        <v>199</v>
      </c>
      <c r="C779" s="11">
        <v>2</v>
      </c>
      <c r="D779" s="3" t="s">
        <v>1454</v>
      </c>
      <c r="E779" s="29" t="s">
        <v>1455</v>
      </c>
      <c r="F779" s="11"/>
      <c r="G779" t="s">
        <v>1457</v>
      </c>
      <c r="H779" s="28"/>
      <c r="J779" s="13"/>
      <c r="M779" s="122"/>
    </row>
    <row r="780" spans="1:13" x14ac:dyDescent="0.2">
      <c r="A780" s="11"/>
      <c r="B780" s="2">
        <v>199</v>
      </c>
      <c r="C780" s="11">
        <v>3</v>
      </c>
      <c r="D780" s="3" t="s">
        <v>1454</v>
      </c>
      <c r="E780" s="29" t="s">
        <v>1455</v>
      </c>
      <c r="F780" s="11"/>
      <c r="G780" t="s">
        <v>1458</v>
      </c>
      <c r="H780" s="28"/>
      <c r="J780" s="13"/>
      <c r="M780" s="122"/>
    </row>
    <row r="781" spans="1:13" x14ac:dyDescent="0.2">
      <c r="A781" s="11"/>
      <c r="B781" s="2">
        <v>199</v>
      </c>
      <c r="C781" s="11">
        <v>4</v>
      </c>
      <c r="D781" s="3" t="s">
        <v>1454</v>
      </c>
      <c r="E781" s="29" t="s">
        <v>1455</v>
      </c>
      <c r="F781" s="11"/>
      <c r="G781" t="s">
        <v>1459</v>
      </c>
      <c r="H781" s="28"/>
      <c r="J781" s="13"/>
      <c r="M781" s="122"/>
    </row>
    <row r="782" spans="1:13" x14ac:dyDescent="0.2">
      <c r="A782" s="11"/>
      <c r="B782" s="2">
        <v>199</v>
      </c>
      <c r="C782" s="11">
        <v>5</v>
      </c>
      <c r="D782" s="3" t="s">
        <v>1454</v>
      </c>
      <c r="E782" s="29" t="s">
        <v>1455</v>
      </c>
      <c r="F782" s="11"/>
      <c r="G782" t="s">
        <v>1460</v>
      </c>
      <c r="H782" s="28"/>
      <c r="J782" s="13"/>
      <c r="M782" s="122"/>
    </row>
    <row r="783" spans="1:13" x14ac:dyDescent="0.2">
      <c r="B783" s="2">
        <v>200</v>
      </c>
      <c r="C783" s="2">
        <v>1</v>
      </c>
      <c r="D783" t="s">
        <v>1461</v>
      </c>
      <c r="E783" t="s">
        <v>1462</v>
      </c>
      <c r="G783" t="s">
        <v>296</v>
      </c>
      <c r="H783" s="34" t="s">
        <v>1463</v>
      </c>
      <c r="I783" s="73">
        <v>83</v>
      </c>
      <c r="J783" s="13">
        <v>41951</v>
      </c>
      <c r="M783" s="121" t="s">
        <v>1464</v>
      </c>
    </row>
    <row r="784" spans="1:13" x14ac:dyDescent="0.2">
      <c r="A784" s="11"/>
      <c r="B784" s="2">
        <v>200</v>
      </c>
      <c r="C784" s="11">
        <v>2</v>
      </c>
      <c r="D784" s="3" t="s">
        <v>1461</v>
      </c>
      <c r="E784" s="29" t="s">
        <v>1462</v>
      </c>
      <c r="F784" s="11"/>
      <c r="G784" t="s">
        <v>372</v>
      </c>
      <c r="H784" s="28">
        <v>33229</v>
      </c>
      <c r="I784" s="72">
        <v>53</v>
      </c>
      <c r="J784" s="14">
        <v>33233</v>
      </c>
      <c r="K784" s="53"/>
      <c r="M784" s="121"/>
    </row>
    <row r="785" spans="1:13" x14ac:dyDescent="0.2">
      <c r="A785" s="11"/>
      <c r="B785" s="2">
        <v>200</v>
      </c>
      <c r="C785" s="2">
        <v>3</v>
      </c>
      <c r="D785" s="3" t="s">
        <v>1461</v>
      </c>
      <c r="E785" s="29" t="s">
        <v>1462</v>
      </c>
      <c r="F785" s="11"/>
      <c r="H785" s="77"/>
      <c r="I785" s="73"/>
      <c r="J785" s="13"/>
      <c r="M785" s="121"/>
    </row>
    <row r="786" spans="1:13" x14ac:dyDescent="0.2">
      <c r="A786" s="11"/>
      <c r="B786" s="2">
        <v>200</v>
      </c>
      <c r="C786" s="2">
        <v>4</v>
      </c>
      <c r="D786" s="3" t="s">
        <v>1461</v>
      </c>
      <c r="E786" s="29" t="s">
        <v>1462</v>
      </c>
      <c r="F786" s="11"/>
      <c r="H786" s="28"/>
      <c r="J786" s="13"/>
      <c r="M786" s="121"/>
    </row>
    <row r="787" spans="1:13" s="23" customFormat="1" ht="25.5" x14ac:dyDescent="0.2">
      <c r="B787" s="21">
        <v>201</v>
      </c>
      <c r="C787" s="21">
        <v>1</v>
      </c>
      <c r="D787" s="23" t="s">
        <v>1465</v>
      </c>
      <c r="E787" s="23" t="s">
        <v>41</v>
      </c>
      <c r="F787" s="21"/>
      <c r="H787" s="28"/>
      <c r="I787" s="71"/>
      <c r="J787" s="21"/>
      <c r="K787" s="71"/>
      <c r="L787" s="21"/>
      <c r="M787" s="104" t="s">
        <v>1466</v>
      </c>
    </row>
    <row r="788" spans="1:13" x14ac:dyDescent="0.2">
      <c r="A788" s="21"/>
      <c r="B788" s="2">
        <v>202</v>
      </c>
      <c r="C788" s="2">
        <v>1</v>
      </c>
      <c r="D788" s="3" t="s">
        <v>1359</v>
      </c>
      <c r="E788" s="29" t="s">
        <v>1467</v>
      </c>
      <c r="F788" s="11"/>
      <c r="G788" t="s">
        <v>296</v>
      </c>
      <c r="H788" s="28"/>
      <c r="J788" s="27"/>
      <c r="K788" s="73"/>
      <c r="M788" s="124" t="s">
        <v>1241</v>
      </c>
    </row>
    <row r="789" spans="1:13" x14ac:dyDescent="0.2">
      <c r="A789" s="21"/>
      <c r="B789" s="2">
        <v>202</v>
      </c>
      <c r="C789" s="2">
        <v>2</v>
      </c>
      <c r="D789" s="3" t="s">
        <v>1359</v>
      </c>
      <c r="E789" s="29" t="s">
        <v>1467</v>
      </c>
      <c r="F789" s="11"/>
      <c r="G789" t="s">
        <v>292</v>
      </c>
      <c r="H789" s="28"/>
      <c r="J789" s="27"/>
      <c r="K789" s="73"/>
      <c r="M789" s="124"/>
    </row>
    <row r="790" spans="1:13" x14ac:dyDescent="0.2">
      <c r="A790" s="21"/>
      <c r="B790" s="2">
        <v>202</v>
      </c>
      <c r="C790" s="2">
        <v>3</v>
      </c>
      <c r="D790" s="3" t="s">
        <v>1359</v>
      </c>
      <c r="E790" s="29" t="s">
        <v>1467</v>
      </c>
      <c r="F790" s="11"/>
      <c r="G790" t="s">
        <v>82</v>
      </c>
      <c r="H790" s="77" t="s">
        <v>1468</v>
      </c>
      <c r="I790" s="72">
        <v>18</v>
      </c>
      <c r="J790" s="14" t="s">
        <v>1453</v>
      </c>
      <c r="K790" s="53"/>
      <c r="M790" s="124"/>
    </row>
    <row r="791" spans="1:13" x14ac:dyDescent="0.2">
      <c r="A791" s="21"/>
      <c r="B791" s="2">
        <v>202</v>
      </c>
      <c r="C791" s="2">
        <v>4</v>
      </c>
      <c r="D791" s="3" t="s">
        <v>1359</v>
      </c>
      <c r="E791" s="29" t="s">
        <v>1467</v>
      </c>
      <c r="F791" s="11"/>
      <c r="G791" t="s">
        <v>41</v>
      </c>
      <c r="H791" s="77" t="s">
        <v>1469</v>
      </c>
      <c r="I791" s="72">
        <v>31</v>
      </c>
      <c r="J791" s="14" t="s">
        <v>594</v>
      </c>
      <c r="K791" s="53"/>
      <c r="M791" s="124"/>
    </row>
    <row r="792" spans="1:13" x14ac:dyDescent="0.2">
      <c r="A792" s="21"/>
      <c r="B792" s="2">
        <v>202</v>
      </c>
      <c r="C792" s="2">
        <v>5</v>
      </c>
      <c r="D792" s="3" t="s">
        <v>1359</v>
      </c>
      <c r="E792" s="29" t="s">
        <v>1467</v>
      </c>
      <c r="F792" s="11"/>
      <c r="G792" t="s">
        <v>137</v>
      </c>
      <c r="J792" s="14" t="s">
        <v>1470</v>
      </c>
      <c r="K792" s="53"/>
      <c r="M792" s="124"/>
    </row>
    <row r="793" spans="1:13" x14ac:dyDescent="0.2">
      <c r="A793" s="21"/>
      <c r="B793" s="2">
        <v>202</v>
      </c>
      <c r="C793" s="2">
        <v>6</v>
      </c>
      <c r="D793" s="3" t="s">
        <v>1359</v>
      </c>
      <c r="E793" s="29" t="s">
        <v>1467</v>
      </c>
      <c r="F793" s="11"/>
      <c r="G793" t="s">
        <v>1229</v>
      </c>
      <c r="H793" s="28"/>
      <c r="J793" s="14" t="s">
        <v>1471</v>
      </c>
      <c r="K793" s="53"/>
      <c r="M793" s="124"/>
    </row>
    <row r="794" spans="1:13" x14ac:dyDescent="0.2">
      <c r="A794" s="21"/>
      <c r="B794" s="2">
        <v>202</v>
      </c>
      <c r="C794" s="2">
        <v>7</v>
      </c>
      <c r="D794" s="3" t="s">
        <v>1359</v>
      </c>
      <c r="E794" s="29" t="s">
        <v>1467</v>
      </c>
      <c r="F794" s="11"/>
      <c r="G794" t="s">
        <v>207</v>
      </c>
      <c r="H794" s="28"/>
      <c r="J794" s="27"/>
      <c r="K794" s="73"/>
      <c r="M794" s="124"/>
    </row>
    <row r="795" spans="1:13" x14ac:dyDescent="0.2">
      <c r="A795" s="21"/>
      <c r="B795" s="2">
        <v>203</v>
      </c>
      <c r="C795" s="2">
        <v>1</v>
      </c>
      <c r="D795" s="3" t="s">
        <v>1472</v>
      </c>
      <c r="E795" s="29" t="s">
        <v>1473</v>
      </c>
      <c r="F795" s="11"/>
      <c r="G795" t="s">
        <v>1474</v>
      </c>
      <c r="H795" s="34" t="s">
        <v>1475</v>
      </c>
      <c r="I795" s="73">
        <v>84</v>
      </c>
      <c r="J795" s="40" t="s">
        <v>1476</v>
      </c>
      <c r="K795" s="80"/>
      <c r="M795" s="122" t="s">
        <v>1477</v>
      </c>
    </row>
    <row r="796" spans="1:13" x14ac:dyDescent="0.2">
      <c r="A796" s="21"/>
      <c r="B796" s="2">
        <v>203</v>
      </c>
      <c r="C796" s="2">
        <v>2</v>
      </c>
      <c r="D796" s="3" t="s">
        <v>1472</v>
      </c>
      <c r="E796" s="29" t="s">
        <v>1473</v>
      </c>
      <c r="F796" s="11"/>
      <c r="G796" t="s">
        <v>1478</v>
      </c>
      <c r="H796" s="28">
        <v>37050</v>
      </c>
      <c r="I796" s="72">
        <v>88</v>
      </c>
      <c r="J796" s="40" t="s">
        <v>1479</v>
      </c>
      <c r="K796" s="80">
        <v>120</v>
      </c>
      <c r="M796" s="122"/>
    </row>
    <row r="797" spans="1:13" x14ac:dyDescent="0.2">
      <c r="A797" s="21"/>
      <c r="B797" s="2">
        <v>204</v>
      </c>
      <c r="C797" s="11">
        <v>1</v>
      </c>
      <c r="D797" s="3" t="s">
        <v>1480</v>
      </c>
      <c r="E797" s="29" t="s">
        <v>137</v>
      </c>
      <c r="F797" s="11"/>
      <c r="G797" t="s">
        <v>137</v>
      </c>
      <c r="H797" s="28" t="s">
        <v>1481</v>
      </c>
      <c r="I797" s="72">
        <v>88</v>
      </c>
      <c r="J797" s="40" t="s">
        <v>1482</v>
      </c>
      <c r="K797" s="80"/>
      <c r="M797" s="10" t="s">
        <v>1483</v>
      </c>
    </row>
    <row r="798" spans="1:13" x14ac:dyDescent="0.2">
      <c r="A798" s="21"/>
      <c r="B798" s="2">
        <v>205</v>
      </c>
      <c r="C798" s="11">
        <v>1</v>
      </c>
      <c r="D798" s="3" t="s">
        <v>1484</v>
      </c>
      <c r="E798" s="29" t="s">
        <v>1485</v>
      </c>
      <c r="F798" s="11"/>
      <c r="G798" t="s">
        <v>1486</v>
      </c>
      <c r="H798" s="28" t="s">
        <v>1487</v>
      </c>
      <c r="I798" s="72">
        <v>78</v>
      </c>
      <c r="J798" s="17" t="s">
        <v>1488</v>
      </c>
      <c r="K798" s="80"/>
      <c r="M798" s="122" t="s">
        <v>1489</v>
      </c>
    </row>
    <row r="799" spans="1:13" x14ac:dyDescent="0.2">
      <c r="A799" s="21"/>
      <c r="B799" s="2">
        <v>205</v>
      </c>
      <c r="C799" s="11">
        <v>2</v>
      </c>
      <c r="D799" s="3" t="s">
        <v>1484</v>
      </c>
      <c r="E799" s="29" t="s">
        <v>1485</v>
      </c>
      <c r="F799" s="11"/>
      <c r="G799" t="s">
        <v>41</v>
      </c>
      <c r="H799" s="28" t="s">
        <v>1490</v>
      </c>
      <c r="I799" s="72">
        <v>54</v>
      </c>
      <c r="J799" s="40" t="s">
        <v>1491</v>
      </c>
      <c r="K799" s="80"/>
      <c r="M799" s="122"/>
    </row>
    <row r="800" spans="1:13" x14ac:dyDescent="0.2">
      <c r="A800" s="21"/>
      <c r="B800" s="2">
        <v>205</v>
      </c>
      <c r="C800" s="11">
        <v>3</v>
      </c>
      <c r="D800" s="3" t="s">
        <v>1484</v>
      </c>
      <c r="E800" s="29" t="s">
        <v>1485</v>
      </c>
      <c r="F800" s="11"/>
      <c r="G800" t="s">
        <v>166</v>
      </c>
      <c r="H800" s="34" t="s">
        <v>1492</v>
      </c>
      <c r="I800" s="73">
        <v>34</v>
      </c>
      <c r="J800" s="40" t="s">
        <v>757</v>
      </c>
      <c r="K800" s="80"/>
      <c r="M800" s="122"/>
    </row>
    <row r="801" spans="1:13" x14ac:dyDescent="0.2">
      <c r="A801" s="21"/>
      <c r="B801" s="2">
        <v>205</v>
      </c>
      <c r="C801" s="11">
        <v>4</v>
      </c>
      <c r="D801" s="3" t="s">
        <v>1484</v>
      </c>
      <c r="E801" s="29" t="s">
        <v>1485</v>
      </c>
      <c r="F801" s="11"/>
      <c r="G801" t="s">
        <v>1294</v>
      </c>
      <c r="H801" s="28" t="s">
        <v>1493</v>
      </c>
      <c r="I801" s="72" t="s">
        <v>1494</v>
      </c>
      <c r="J801" s="40" t="s">
        <v>1495</v>
      </c>
      <c r="K801" s="80"/>
      <c r="M801" s="122"/>
    </row>
    <row r="802" spans="1:13" x14ac:dyDescent="0.2">
      <c r="B802" s="2">
        <v>206</v>
      </c>
      <c r="D802" t="s">
        <v>558</v>
      </c>
      <c r="E802" t="s">
        <v>1496</v>
      </c>
      <c r="H802" s="34"/>
      <c r="I802" s="73"/>
      <c r="M802" t="s">
        <v>1497</v>
      </c>
    </row>
    <row r="803" spans="1:13" x14ac:dyDescent="0.2">
      <c r="B803" s="2">
        <v>207</v>
      </c>
      <c r="C803" s="2">
        <v>1</v>
      </c>
      <c r="D803" t="s">
        <v>1199</v>
      </c>
      <c r="E803" s="29" t="s">
        <v>47</v>
      </c>
      <c r="F803" s="11"/>
      <c r="G803" t="s">
        <v>80</v>
      </c>
      <c r="H803" s="28">
        <v>2464</v>
      </c>
      <c r="I803" s="72">
        <v>47</v>
      </c>
      <c r="J803" s="12" t="s">
        <v>685</v>
      </c>
      <c r="K803" s="53"/>
      <c r="M803" s="121" t="s">
        <v>1498</v>
      </c>
    </row>
    <row r="804" spans="1:13" x14ac:dyDescent="0.2">
      <c r="A804" s="11"/>
      <c r="B804" s="2">
        <v>207</v>
      </c>
      <c r="C804" s="11">
        <v>2</v>
      </c>
      <c r="D804" s="3" t="s">
        <v>1199</v>
      </c>
      <c r="E804" s="29" t="s">
        <v>47</v>
      </c>
      <c r="F804" s="11"/>
      <c r="G804" t="s">
        <v>47</v>
      </c>
      <c r="H804" s="28">
        <v>13204</v>
      </c>
      <c r="J804" s="14" t="s">
        <v>1168</v>
      </c>
      <c r="K804" s="53"/>
      <c r="M804" s="121"/>
    </row>
    <row r="805" spans="1:13" x14ac:dyDescent="0.2">
      <c r="A805" s="11"/>
      <c r="B805" s="2">
        <v>207</v>
      </c>
      <c r="C805" s="11">
        <v>3</v>
      </c>
      <c r="D805" s="3" t="s">
        <v>1199</v>
      </c>
      <c r="E805" s="29" t="s">
        <v>47</v>
      </c>
      <c r="F805" s="11"/>
      <c r="G805" t="s">
        <v>20</v>
      </c>
      <c r="H805" s="77" t="s">
        <v>1499</v>
      </c>
      <c r="I805" s="72">
        <v>3</v>
      </c>
      <c r="J805" s="14" t="s">
        <v>621</v>
      </c>
      <c r="K805" s="53"/>
      <c r="M805" s="121"/>
    </row>
    <row r="806" spans="1:13" x14ac:dyDescent="0.2">
      <c r="B806" s="2">
        <v>208</v>
      </c>
      <c r="H806" s="28"/>
      <c r="M806" s="29" t="s">
        <v>496</v>
      </c>
    </row>
    <row r="807" spans="1:13" x14ac:dyDescent="0.2">
      <c r="B807" s="2">
        <v>209</v>
      </c>
      <c r="H807" s="28"/>
      <c r="M807" s="29"/>
    </row>
    <row r="808" spans="1:13" x14ac:dyDescent="0.2">
      <c r="B808" s="2">
        <v>210</v>
      </c>
      <c r="C808" s="2">
        <v>1</v>
      </c>
      <c r="D808" t="s">
        <v>1500</v>
      </c>
      <c r="E808" t="s">
        <v>292</v>
      </c>
      <c r="G808" t="s">
        <v>292</v>
      </c>
      <c r="H808" s="28"/>
      <c r="J808" s="12" t="s">
        <v>935</v>
      </c>
      <c r="K808" s="53"/>
      <c r="M808" t="s">
        <v>291</v>
      </c>
    </row>
    <row r="809" spans="1:13" x14ac:dyDescent="0.2">
      <c r="B809" s="2">
        <v>211</v>
      </c>
      <c r="C809" s="2">
        <v>1</v>
      </c>
      <c r="D809" t="s">
        <v>1501</v>
      </c>
      <c r="E809" t="s">
        <v>1502</v>
      </c>
      <c r="G809" t="s">
        <v>611</v>
      </c>
      <c r="H809" s="28">
        <v>32729</v>
      </c>
      <c r="I809" s="72">
        <f>1988-1931</f>
        <v>57</v>
      </c>
      <c r="J809" s="14">
        <v>32732</v>
      </c>
      <c r="K809" s="53"/>
      <c r="M809" s="121" t="s">
        <v>1503</v>
      </c>
    </row>
    <row r="810" spans="1:13" x14ac:dyDescent="0.2">
      <c r="A810" s="11"/>
      <c r="B810" s="2">
        <v>211</v>
      </c>
      <c r="C810" s="2">
        <v>2</v>
      </c>
      <c r="D810" s="3" t="s">
        <v>1501</v>
      </c>
      <c r="E810" s="29" t="s">
        <v>1502</v>
      </c>
      <c r="F810" s="11"/>
      <c r="G810" t="s">
        <v>1504</v>
      </c>
      <c r="H810" s="28">
        <v>42378</v>
      </c>
      <c r="I810" s="72">
        <v>84</v>
      </c>
      <c r="J810" s="13">
        <v>42384</v>
      </c>
      <c r="K810" s="72">
        <v>443</v>
      </c>
      <c r="M810" s="121"/>
    </row>
    <row r="811" spans="1:13" x14ac:dyDescent="0.2">
      <c r="A811" s="11"/>
      <c r="B811" s="2">
        <v>211</v>
      </c>
      <c r="C811" s="2">
        <v>3</v>
      </c>
      <c r="D811" s="3" t="s">
        <v>1501</v>
      </c>
      <c r="E811" s="29" t="s">
        <v>1502</v>
      </c>
      <c r="F811" s="11"/>
      <c r="H811" s="28"/>
      <c r="J811" s="13"/>
      <c r="M811" s="121"/>
    </row>
    <row r="812" spans="1:13" x14ac:dyDescent="0.2">
      <c r="B812" s="2">
        <v>212</v>
      </c>
      <c r="C812" s="2">
        <v>1</v>
      </c>
      <c r="D812" t="s">
        <v>1505</v>
      </c>
      <c r="E812" t="s">
        <v>1506</v>
      </c>
      <c r="G812" t="s">
        <v>1507</v>
      </c>
      <c r="H812" s="28">
        <v>44166</v>
      </c>
      <c r="I812" s="72">
        <v>93</v>
      </c>
      <c r="J812" s="13">
        <v>44291</v>
      </c>
      <c r="K812" s="72">
        <v>643</v>
      </c>
      <c r="M812" s="121" t="s">
        <v>1508</v>
      </c>
    </row>
    <row r="813" spans="1:13" x14ac:dyDescent="0.2">
      <c r="B813" s="2">
        <v>212</v>
      </c>
      <c r="C813" s="2">
        <v>1</v>
      </c>
      <c r="D813" t="s">
        <v>1505</v>
      </c>
      <c r="E813" t="s">
        <v>1506</v>
      </c>
      <c r="G813" t="s">
        <v>1509</v>
      </c>
      <c r="H813" s="28">
        <v>44262</v>
      </c>
      <c r="I813" s="72">
        <v>93</v>
      </c>
      <c r="J813" s="13">
        <v>44291</v>
      </c>
      <c r="K813" s="72">
        <v>643</v>
      </c>
      <c r="M813" s="121"/>
    </row>
    <row r="814" spans="1:13" x14ac:dyDescent="0.2">
      <c r="B814" s="2">
        <v>212</v>
      </c>
      <c r="C814" s="2">
        <v>2</v>
      </c>
      <c r="D814" t="s">
        <v>1505</v>
      </c>
      <c r="E814" t="s">
        <v>1506</v>
      </c>
      <c r="H814" s="28"/>
      <c r="M814" s="121"/>
    </row>
    <row r="815" spans="1:13" x14ac:dyDescent="0.2">
      <c r="A815" s="11"/>
      <c r="B815" s="2">
        <v>212</v>
      </c>
      <c r="C815" s="11">
        <v>3</v>
      </c>
      <c r="D815" t="s">
        <v>1505</v>
      </c>
      <c r="E815" s="10" t="s">
        <v>1506</v>
      </c>
      <c r="H815" s="28"/>
      <c r="J815" s="13"/>
      <c r="M815" s="121"/>
    </row>
    <row r="816" spans="1:13" x14ac:dyDescent="0.2">
      <c r="B816" s="2">
        <v>213</v>
      </c>
      <c r="H816" s="28"/>
      <c r="M816" t="s">
        <v>496</v>
      </c>
    </row>
    <row r="817" spans="1:14" x14ac:dyDescent="0.2">
      <c r="A817" s="11"/>
      <c r="B817" s="88">
        <v>213.5</v>
      </c>
      <c r="C817" s="11"/>
      <c r="E817" s="10"/>
      <c r="H817" s="28"/>
      <c r="J817" s="13"/>
      <c r="M817" s="29"/>
    </row>
    <row r="818" spans="1:14" x14ac:dyDescent="0.2">
      <c r="B818" s="2">
        <v>214</v>
      </c>
      <c r="C818" s="2">
        <v>1</v>
      </c>
      <c r="D818" t="s">
        <v>374</v>
      </c>
      <c r="E818" t="s">
        <v>1510</v>
      </c>
      <c r="G818" t="s">
        <v>1511</v>
      </c>
      <c r="H818" s="28">
        <v>16296</v>
      </c>
      <c r="I818" s="72">
        <v>53</v>
      </c>
      <c r="J818" s="14">
        <v>16297</v>
      </c>
      <c r="K818" s="53"/>
      <c r="M818" s="121" t="s">
        <v>1512</v>
      </c>
    </row>
    <row r="819" spans="1:14" x14ac:dyDescent="0.2">
      <c r="A819" s="11"/>
      <c r="B819" s="2">
        <v>214</v>
      </c>
      <c r="C819" s="2">
        <v>2</v>
      </c>
      <c r="D819" s="3" t="s">
        <v>374</v>
      </c>
      <c r="E819" s="29" t="s">
        <v>1510</v>
      </c>
      <c r="F819" s="11"/>
      <c r="G819" t="s">
        <v>329</v>
      </c>
      <c r="H819" s="41" t="s">
        <v>1513</v>
      </c>
      <c r="I819" s="53" t="s">
        <v>289</v>
      </c>
      <c r="J819" s="14" t="s">
        <v>1513</v>
      </c>
      <c r="K819" s="53"/>
      <c r="M819" s="121"/>
    </row>
    <row r="820" spans="1:14" x14ac:dyDescent="0.2">
      <c r="A820" s="11"/>
      <c r="B820" s="2">
        <v>214</v>
      </c>
      <c r="C820" s="2">
        <v>3</v>
      </c>
      <c r="D820" s="3" t="s">
        <v>374</v>
      </c>
      <c r="E820" s="29" t="s">
        <v>1510</v>
      </c>
      <c r="F820" s="11"/>
      <c r="G820" t="s">
        <v>166</v>
      </c>
      <c r="H820" s="41" t="s">
        <v>1061</v>
      </c>
      <c r="I820" s="53" t="s">
        <v>1437</v>
      </c>
      <c r="J820" s="14" t="s">
        <v>1061</v>
      </c>
      <c r="K820" s="53"/>
      <c r="M820" s="121"/>
    </row>
    <row r="821" spans="1:14" x14ac:dyDescent="0.2">
      <c r="A821" s="11"/>
      <c r="B821" s="2">
        <v>214</v>
      </c>
      <c r="C821" s="2">
        <v>4</v>
      </c>
      <c r="D821" s="3" t="s">
        <v>374</v>
      </c>
      <c r="E821" s="29" t="s">
        <v>1510</v>
      </c>
      <c r="F821" s="11"/>
      <c r="G821" t="s">
        <v>166</v>
      </c>
      <c r="H821" s="28"/>
      <c r="I821" s="53" t="s">
        <v>1514</v>
      </c>
      <c r="J821" s="14">
        <v>19040</v>
      </c>
      <c r="K821" s="53"/>
      <c r="M821" s="121"/>
    </row>
    <row r="822" spans="1:14" x14ac:dyDescent="0.2">
      <c r="A822" s="11"/>
      <c r="B822" s="2">
        <v>214</v>
      </c>
      <c r="C822" s="2">
        <v>5</v>
      </c>
      <c r="D822" s="3" t="s">
        <v>374</v>
      </c>
      <c r="E822" s="29" t="s">
        <v>1510</v>
      </c>
      <c r="F822" s="11"/>
      <c r="G822" t="s">
        <v>687</v>
      </c>
      <c r="H822" s="41" t="s">
        <v>582</v>
      </c>
      <c r="I822" s="53" t="s">
        <v>401</v>
      </c>
      <c r="J822" s="14" t="s">
        <v>582</v>
      </c>
      <c r="K822" s="53"/>
      <c r="M822" s="121"/>
    </row>
    <row r="823" spans="1:14" x14ac:dyDescent="0.2">
      <c r="A823" s="11"/>
      <c r="B823" s="2">
        <v>214</v>
      </c>
      <c r="C823" s="2">
        <v>6</v>
      </c>
      <c r="D823" s="3" t="s">
        <v>374</v>
      </c>
      <c r="E823" s="29" t="s">
        <v>1510</v>
      </c>
      <c r="F823" s="11"/>
      <c r="G823" t="s">
        <v>686</v>
      </c>
      <c r="H823" s="28">
        <v>13299</v>
      </c>
      <c r="I823" s="53" t="s">
        <v>752</v>
      </c>
      <c r="J823" s="14">
        <v>13306</v>
      </c>
      <c r="K823" s="53"/>
      <c r="M823" s="121"/>
    </row>
    <row r="824" spans="1:14" x14ac:dyDescent="0.2">
      <c r="A824" s="11"/>
      <c r="B824" s="2">
        <v>214</v>
      </c>
      <c r="C824" s="11">
        <v>7</v>
      </c>
      <c r="D824" s="3" t="s">
        <v>374</v>
      </c>
      <c r="E824" s="29"/>
      <c r="F824" s="11"/>
      <c r="J824" s="13"/>
      <c r="M824" s="121"/>
    </row>
    <row r="825" spans="1:14" x14ac:dyDescent="0.2">
      <c r="A825" s="11"/>
      <c r="B825" s="2">
        <v>214</v>
      </c>
      <c r="C825" s="11"/>
      <c r="D825" s="3" t="s">
        <v>374</v>
      </c>
      <c r="E825" s="29"/>
      <c r="F825" s="11"/>
      <c r="G825" s="3" t="s">
        <v>750</v>
      </c>
      <c r="H825" s="28">
        <v>3282</v>
      </c>
      <c r="I825" s="72">
        <v>87</v>
      </c>
      <c r="J825" s="17" t="s">
        <v>935</v>
      </c>
      <c r="M825" s="123" t="s">
        <v>1515</v>
      </c>
    </row>
    <row r="826" spans="1:14" x14ac:dyDescent="0.2">
      <c r="A826" s="11"/>
      <c r="B826" s="2">
        <v>214</v>
      </c>
      <c r="C826" s="11"/>
      <c r="D826" s="3" t="s">
        <v>374</v>
      </c>
      <c r="E826" s="29"/>
      <c r="F826" s="11"/>
      <c r="G826" s="3" t="s">
        <v>155</v>
      </c>
      <c r="H826" s="33" t="s">
        <v>1516</v>
      </c>
      <c r="I826" s="72">
        <v>70</v>
      </c>
      <c r="J826" s="17" t="s">
        <v>692</v>
      </c>
      <c r="M826" s="121"/>
    </row>
    <row r="827" spans="1:14" x14ac:dyDescent="0.2">
      <c r="B827" s="88">
        <v>214.5</v>
      </c>
      <c r="D827" s="3" t="s">
        <v>374</v>
      </c>
      <c r="E827" s="29" t="s">
        <v>1517</v>
      </c>
      <c r="F827" s="11"/>
      <c r="H827" s="34"/>
      <c r="I827" s="73"/>
      <c r="M827" t="s">
        <v>1518</v>
      </c>
    </row>
    <row r="828" spans="1:14" x14ac:dyDescent="0.2">
      <c r="B828" s="2">
        <v>215</v>
      </c>
      <c r="C828" s="2">
        <v>1</v>
      </c>
      <c r="D828" t="s">
        <v>1519</v>
      </c>
      <c r="E828" t="s">
        <v>1520</v>
      </c>
      <c r="G828" t="s">
        <v>687</v>
      </c>
      <c r="H828" s="28" t="s">
        <v>1521</v>
      </c>
      <c r="I828" s="72">
        <v>22</v>
      </c>
      <c r="J828" s="12" t="s">
        <v>177</v>
      </c>
      <c r="K828" s="53"/>
      <c r="M828" s="121" t="s">
        <v>1522</v>
      </c>
    </row>
    <row r="829" spans="1:14" x14ac:dyDescent="0.2">
      <c r="A829" s="11"/>
      <c r="B829" s="2">
        <v>215</v>
      </c>
      <c r="C829" s="11">
        <v>2</v>
      </c>
      <c r="D829" s="3" t="s">
        <v>1519</v>
      </c>
      <c r="E829" t="s">
        <v>1520</v>
      </c>
      <c r="F829" s="11"/>
      <c r="G829" t="s">
        <v>1523</v>
      </c>
      <c r="H829" s="28" t="s">
        <v>1524</v>
      </c>
      <c r="I829" s="72">
        <v>42</v>
      </c>
      <c r="J829" s="14" t="s">
        <v>177</v>
      </c>
      <c r="K829" s="53"/>
      <c r="M829" s="121"/>
    </row>
    <row r="830" spans="1:14" x14ac:dyDescent="0.2">
      <c r="A830" s="11"/>
      <c r="B830" s="2">
        <v>215</v>
      </c>
      <c r="C830" s="11">
        <v>3</v>
      </c>
      <c r="D830" s="3" t="s">
        <v>1519</v>
      </c>
      <c r="E830" t="s">
        <v>1520</v>
      </c>
      <c r="F830" s="11"/>
      <c r="G830" t="s">
        <v>1525</v>
      </c>
      <c r="H830" s="28">
        <v>20991</v>
      </c>
      <c r="J830" s="14" t="s">
        <v>552</v>
      </c>
      <c r="K830" s="53"/>
      <c r="M830" s="121"/>
    </row>
    <row r="831" spans="1:14" x14ac:dyDescent="0.2">
      <c r="A831" s="11"/>
      <c r="B831" s="2">
        <v>215</v>
      </c>
      <c r="C831" s="11">
        <v>4</v>
      </c>
      <c r="D831" s="3" t="s">
        <v>1519</v>
      </c>
      <c r="E831" t="s">
        <v>1520</v>
      </c>
      <c r="F831" s="11"/>
      <c r="G831" t="s">
        <v>1526</v>
      </c>
      <c r="H831" s="28">
        <v>24956</v>
      </c>
      <c r="I831" s="72">
        <v>61</v>
      </c>
      <c r="J831" s="14">
        <v>24960</v>
      </c>
      <c r="K831" s="53"/>
      <c r="M831" s="121"/>
    </row>
    <row r="832" spans="1:14" x14ac:dyDescent="0.2">
      <c r="A832" s="11"/>
      <c r="B832" s="88">
        <v>215.5</v>
      </c>
      <c r="C832" s="11">
        <v>1</v>
      </c>
      <c r="D832" s="3" t="s">
        <v>1527</v>
      </c>
      <c r="E832" s="29" t="s">
        <v>1528</v>
      </c>
      <c r="F832" s="11"/>
      <c r="H832" s="28"/>
      <c r="J832" s="13"/>
      <c r="M832" s="29" t="s">
        <v>1529</v>
      </c>
      <c r="N832" t="s">
        <v>7486</v>
      </c>
    </row>
    <row r="833" spans="1:14" x14ac:dyDescent="0.2">
      <c r="B833" s="2">
        <v>216</v>
      </c>
      <c r="C833" s="2">
        <v>1</v>
      </c>
      <c r="D833" t="s">
        <v>130</v>
      </c>
      <c r="E833" t="s">
        <v>104</v>
      </c>
      <c r="G833" t="s">
        <v>1530</v>
      </c>
      <c r="H833" s="28">
        <v>39596</v>
      </c>
      <c r="I833" s="72">
        <v>81</v>
      </c>
      <c r="J833" s="13">
        <v>39601</v>
      </c>
      <c r="L833" s="2" t="s">
        <v>236</v>
      </c>
      <c r="M833" s="123" t="s">
        <v>1531</v>
      </c>
    </row>
    <row r="834" spans="1:14" x14ac:dyDescent="0.2">
      <c r="B834" s="2">
        <v>216</v>
      </c>
      <c r="C834" s="2">
        <v>2</v>
      </c>
      <c r="D834" t="s">
        <v>130</v>
      </c>
      <c r="E834" t="s">
        <v>104</v>
      </c>
      <c r="G834" t="s">
        <v>1532</v>
      </c>
      <c r="H834" s="28">
        <v>43021</v>
      </c>
      <c r="I834" s="72">
        <v>89</v>
      </c>
      <c r="J834" s="13">
        <v>43028</v>
      </c>
      <c r="K834" s="72">
        <v>516</v>
      </c>
      <c r="M834" s="121"/>
    </row>
    <row r="835" spans="1:14" x14ac:dyDescent="0.2">
      <c r="B835" s="2">
        <v>216</v>
      </c>
      <c r="D835" t="s">
        <v>130</v>
      </c>
      <c r="E835" t="s">
        <v>104</v>
      </c>
      <c r="G835" s="3" t="s">
        <v>1533</v>
      </c>
      <c r="H835" s="28">
        <v>28498</v>
      </c>
      <c r="J835" s="12" t="s">
        <v>1534</v>
      </c>
      <c r="K835" s="53"/>
      <c r="M835" s="121"/>
    </row>
    <row r="836" spans="1:14" x14ac:dyDescent="0.2">
      <c r="B836" s="2">
        <v>216</v>
      </c>
      <c r="C836" s="2">
        <v>3</v>
      </c>
      <c r="D836" s="3" t="s">
        <v>130</v>
      </c>
      <c r="E836" s="3" t="s">
        <v>104</v>
      </c>
      <c r="G836" s="3"/>
      <c r="H836" s="28"/>
      <c r="J836" s="12"/>
      <c r="K836" s="53"/>
      <c r="M836" s="121"/>
    </row>
    <row r="837" spans="1:14" x14ac:dyDescent="0.2">
      <c r="B837" s="2">
        <v>216</v>
      </c>
      <c r="C837" s="2">
        <v>4</v>
      </c>
      <c r="D837" t="s">
        <v>130</v>
      </c>
      <c r="E837" t="s">
        <v>104</v>
      </c>
      <c r="M837" s="121"/>
    </row>
    <row r="838" spans="1:14" x14ac:dyDescent="0.2">
      <c r="B838" s="2">
        <v>216</v>
      </c>
      <c r="C838" s="2">
        <v>5</v>
      </c>
      <c r="D838" t="s">
        <v>130</v>
      </c>
      <c r="E838" t="s">
        <v>104</v>
      </c>
      <c r="M838" s="121"/>
    </row>
    <row r="839" spans="1:14" x14ac:dyDescent="0.2">
      <c r="B839" s="2">
        <v>216</v>
      </c>
      <c r="C839" s="2">
        <v>6</v>
      </c>
      <c r="D839" t="s">
        <v>130</v>
      </c>
      <c r="E839" t="s">
        <v>104</v>
      </c>
      <c r="H839" s="28"/>
      <c r="M839" s="121"/>
    </row>
    <row r="840" spans="1:14" x14ac:dyDescent="0.2">
      <c r="B840" s="2">
        <v>216</v>
      </c>
      <c r="C840" s="2">
        <v>7</v>
      </c>
      <c r="D840" t="s">
        <v>130</v>
      </c>
      <c r="E840" t="s">
        <v>104</v>
      </c>
      <c r="G840" t="s">
        <v>41</v>
      </c>
      <c r="H840" s="28">
        <v>38241</v>
      </c>
      <c r="I840" s="72">
        <v>53</v>
      </c>
      <c r="J840" s="14">
        <v>38246</v>
      </c>
      <c r="K840" s="53">
        <v>155</v>
      </c>
      <c r="M840" s="121"/>
    </row>
    <row r="841" spans="1:14" x14ac:dyDescent="0.2">
      <c r="B841" s="2">
        <v>216</v>
      </c>
      <c r="C841" s="2">
        <v>8</v>
      </c>
      <c r="D841" t="s">
        <v>130</v>
      </c>
      <c r="E841" t="s">
        <v>104</v>
      </c>
      <c r="G841" t="s">
        <v>1535</v>
      </c>
      <c r="H841" s="28">
        <v>42900</v>
      </c>
      <c r="I841" s="72">
        <v>60</v>
      </c>
      <c r="J841" s="13">
        <v>42907</v>
      </c>
      <c r="K841" s="72">
        <v>499</v>
      </c>
      <c r="M841" s="121"/>
    </row>
    <row r="842" spans="1:14" x14ac:dyDescent="0.2">
      <c r="A842" s="11"/>
      <c r="B842" s="2">
        <v>217</v>
      </c>
      <c r="C842" s="2">
        <v>1</v>
      </c>
      <c r="D842" s="3" t="s">
        <v>1536</v>
      </c>
      <c r="E842" s="29" t="s">
        <v>1537</v>
      </c>
      <c r="F842" s="11"/>
      <c r="G842" t="s">
        <v>1538</v>
      </c>
      <c r="H842" s="28">
        <v>43895</v>
      </c>
      <c r="I842" s="72">
        <v>79</v>
      </c>
      <c r="J842" s="13">
        <v>43902</v>
      </c>
      <c r="K842" s="53">
        <v>587</v>
      </c>
      <c r="M842" s="123" t="s">
        <v>7485</v>
      </c>
      <c r="N842" t="s">
        <v>7484</v>
      </c>
    </row>
    <row r="843" spans="1:14" x14ac:dyDescent="0.2">
      <c r="A843" s="11"/>
      <c r="B843" s="2">
        <v>217</v>
      </c>
      <c r="C843" s="2">
        <v>2</v>
      </c>
      <c r="D843" s="3" t="s">
        <v>1536</v>
      </c>
      <c r="E843" s="29" t="s">
        <v>1537</v>
      </c>
      <c r="F843" s="11"/>
      <c r="G843" t="s">
        <v>2245</v>
      </c>
      <c r="H843" s="28">
        <v>45797</v>
      </c>
      <c r="I843" s="72">
        <v>87</v>
      </c>
      <c r="J843" s="13">
        <v>45806</v>
      </c>
      <c r="K843" s="72">
        <v>774</v>
      </c>
      <c r="M843" s="123"/>
      <c r="N843" s="14"/>
    </row>
    <row r="844" spans="1:14" x14ac:dyDescent="0.2">
      <c r="A844" s="11"/>
      <c r="B844" s="2">
        <v>217</v>
      </c>
      <c r="C844" s="2">
        <v>3</v>
      </c>
      <c r="D844" s="3" t="s">
        <v>1536</v>
      </c>
      <c r="E844" s="29" t="s">
        <v>1537</v>
      </c>
      <c r="F844" s="11"/>
      <c r="G844" t="s">
        <v>7483</v>
      </c>
      <c r="H844" s="28"/>
      <c r="J844" s="13"/>
      <c r="M844" s="123"/>
    </row>
    <row r="845" spans="1:14" x14ac:dyDescent="0.2">
      <c r="A845" s="11"/>
      <c r="B845" s="2">
        <v>217</v>
      </c>
      <c r="C845" s="2">
        <v>4</v>
      </c>
      <c r="D845" s="3" t="s">
        <v>1536</v>
      </c>
      <c r="E845" s="29" t="s">
        <v>1537</v>
      </c>
      <c r="F845" s="11"/>
      <c r="G845" t="s">
        <v>7483</v>
      </c>
      <c r="H845" s="28"/>
      <c r="J845" s="13"/>
      <c r="M845" s="123"/>
    </row>
    <row r="846" spans="1:14" x14ac:dyDescent="0.2">
      <c r="A846" s="11"/>
      <c r="B846" s="2">
        <v>218</v>
      </c>
      <c r="C846" s="2">
        <v>1</v>
      </c>
      <c r="D846" s="3" t="s">
        <v>1539</v>
      </c>
      <c r="E846" s="29" t="s">
        <v>1540</v>
      </c>
      <c r="F846" s="11"/>
      <c r="G846" t="s">
        <v>1541</v>
      </c>
      <c r="H846" s="34" t="s">
        <v>1542</v>
      </c>
      <c r="I846" s="73">
        <v>87</v>
      </c>
      <c r="J846" s="13">
        <v>42685</v>
      </c>
      <c r="K846" s="72">
        <v>479</v>
      </c>
      <c r="M846" s="124" t="s">
        <v>1543</v>
      </c>
      <c r="N846" s="122" t="s">
        <v>1088</v>
      </c>
    </row>
    <row r="847" spans="1:14" x14ac:dyDescent="0.2">
      <c r="A847" s="11"/>
      <c r="B847" s="2">
        <v>218</v>
      </c>
      <c r="C847" s="2">
        <v>2</v>
      </c>
      <c r="D847" s="3" t="s">
        <v>1539</v>
      </c>
      <c r="E847" s="29" t="s">
        <v>1540</v>
      </c>
      <c r="F847" s="11"/>
      <c r="G847" t="s">
        <v>1544</v>
      </c>
      <c r="H847" s="28">
        <v>36781</v>
      </c>
      <c r="I847" s="72">
        <v>72</v>
      </c>
      <c r="J847" s="14">
        <v>36784</v>
      </c>
      <c r="K847" s="53" t="s">
        <v>1545</v>
      </c>
      <c r="M847" s="124"/>
      <c r="N847" s="122"/>
    </row>
    <row r="848" spans="1:14" x14ac:dyDescent="0.2">
      <c r="A848" s="11"/>
      <c r="B848" s="88">
        <v>218.5</v>
      </c>
      <c r="C848" s="2">
        <v>1</v>
      </c>
      <c r="D848" s="3" t="s">
        <v>1546</v>
      </c>
      <c r="E848" s="29" t="s">
        <v>1547</v>
      </c>
      <c r="F848" s="11"/>
      <c r="H848" s="28"/>
      <c r="J848" s="14"/>
      <c r="K848" s="53"/>
      <c r="M848" s="32" t="s">
        <v>1548</v>
      </c>
      <c r="N848" s="24"/>
    </row>
    <row r="849" spans="1:14" ht="12.75" customHeight="1" x14ac:dyDescent="0.2">
      <c r="B849" s="88">
        <v>218.5</v>
      </c>
      <c r="C849" s="2">
        <v>2</v>
      </c>
      <c r="D849" t="s">
        <v>1546</v>
      </c>
      <c r="E849" t="s">
        <v>1547</v>
      </c>
      <c r="G849" t="s">
        <v>1549</v>
      </c>
      <c r="H849" s="28">
        <v>43932</v>
      </c>
      <c r="I849" s="72">
        <v>99</v>
      </c>
      <c r="J849" s="13">
        <v>44042</v>
      </c>
      <c r="K849" s="72">
        <v>622</v>
      </c>
      <c r="L849" s="2" t="s">
        <v>236</v>
      </c>
      <c r="M849" s="91" t="s">
        <v>308</v>
      </c>
    </row>
    <row r="850" spans="1:14" x14ac:dyDescent="0.2">
      <c r="B850" s="88">
        <v>218.5</v>
      </c>
      <c r="C850" s="2">
        <v>2</v>
      </c>
      <c r="D850" t="s">
        <v>1546</v>
      </c>
      <c r="E850" t="s">
        <v>1547</v>
      </c>
      <c r="G850" t="s">
        <v>1550</v>
      </c>
      <c r="H850" s="28">
        <v>40581</v>
      </c>
      <c r="I850" s="72">
        <v>87</v>
      </c>
      <c r="J850" s="13">
        <v>40589</v>
      </c>
      <c r="K850" s="72">
        <v>337</v>
      </c>
      <c r="M850" s="91" t="s">
        <v>244</v>
      </c>
    </row>
    <row r="851" spans="1:14" x14ac:dyDescent="0.2">
      <c r="B851" s="2">
        <v>219</v>
      </c>
      <c r="C851" s="2">
        <v>1</v>
      </c>
      <c r="D851" t="s">
        <v>1551</v>
      </c>
      <c r="E851" t="s">
        <v>1552</v>
      </c>
      <c r="G851" t="s">
        <v>1553</v>
      </c>
      <c r="H851" s="28">
        <v>28615</v>
      </c>
      <c r="I851" s="72">
        <f>1977-1926</f>
        <v>51</v>
      </c>
      <c r="J851" s="12" t="s">
        <v>1554</v>
      </c>
      <c r="K851" s="53"/>
      <c r="M851" s="121" t="s">
        <v>1555</v>
      </c>
    </row>
    <row r="852" spans="1:14" x14ac:dyDescent="0.2">
      <c r="B852" s="2">
        <v>219</v>
      </c>
      <c r="C852" s="2">
        <v>1</v>
      </c>
      <c r="D852" t="s">
        <v>1551</v>
      </c>
      <c r="E852" t="s">
        <v>1552</v>
      </c>
      <c r="G852" t="s">
        <v>1556</v>
      </c>
      <c r="H852" s="28">
        <v>32370</v>
      </c>
      <c r="I852" s="72">
        <v>92</v>
      </c>
      <c r="J852" s="12" t="s">
        <v>1557</v>
      </c>
      <c r="K852" s="53"/>
      <c r="M852" s="121"/>
    </row>
    <row r="853" spans="1:14" x14ac:dyDescent="0.2">
      <c r="B853" s="2">
        <v>219</v>
      </c>
      <c r="C853" s="2">
        <v>2</v>
      </c>
      <c r="D853" t="s">
        <v>1551</v>
      </c>
      <c r="E853" s="29" t="s">
        <v>1552</v>
      </c>
      <c r="F853" s="11"/>
      <c r="G853" t="s">
        <v>1558</v>
      </c>
      <c r="H853" s="28">
        <v>40522</v>
      </c>
      <c r="I853" s="72">
        <v>82</v>
      </c>
      <c r="J853" s="14">
        <v>40530</v>
      </c>
      <c r="K853" s="53">
        <v>609</v>
      </c>
      <c r="M853" s="121"/>
    </row>
    <row r="854" spans="1:14" x14ac:dyDescent="0.2">
      <c r="A854" s="11"/>
      <c r="B854" s="11">
        <v>219</v>
      </c>
      <c r="C854" s="2">
        <v>3</v>
      </c>
      <c r="D854" s="3" t="s">
        <v>1551</v>
      </c>
      <c r="E854" s="29" t="s">
        <v>1552</v>
      </c>
      <c r="F854" s="11"/>
      <c r="H854" s="28"/>
      <c r="J854" s="14"/>
      <c r="K854" s="53"/>
      <c r="M854" s="121"/>
    </row>
    <row r="855" spans="1:14" x14ac:dyDescent="0.2">
      <c r="A855" s="11"/>
      <c r="B855" s="2">
        <v>219</v>
      </c>
      <c r="C855" s="2">
        <v>4</v>
      </c>
      <c r="D855" s="3" t="s">
        <v>1551</v>
      </c>
      <c r="E855" s="29" t="s">
        <v>1552</v>
      </c>
      <c r="F855" s="11"/>
      <c r="H855" s="28"/>
      <c r="J855" s="13"/>
      <c r="M855" s="121"/>
    </row>
    <row r="856" spans="1:14" x14ac:dyDescent="0.2">
      <c r="A856" s="11"/>
      <c r="B856" s="11" t="s">
        <v>1559</v>
      </c>
      <c r="C856" s="2">
        <v>1</v>
      </c>
      <c r="D856" s="3" t="s">
        <v>1560</v>
      </c>
      <c r="E856" s="29" t="s">
        <v>1561</v>
      </c>
      <c r="F856" s="11"/>
      <c r="G856" t="s">
        <v>65</v>
      </c>
      <c r="H856" s="28">
        <v>31739</v>
      </c>
      <c r="I856" s="72">
        <f>1986-1921</f>
        <v>65</v>
      </c>
      <c r="J856" s="14" t="s">
        <v>1210</v>
      </c>
      <c r="K856" s="53"/>
      <c r="M856" s="123" t="s">
        <v>1562</v>
      </c>
      <c r="N856" t="s">
        <v>1563</v>
      </c>
    </row>
    <row r="857" spans="1:14" x14ac:dyDescent="0.2">
      <c r="A857" s="11"/>
      <c r="B857" s="11" t="s">
        <v>1559</v>
      </c>
      <c r="C857" s="2">
        <v>2</v>
      </c>
      <c r="D857" s="3" t="s">
        <v>1560</v>
      </c>
      <c r="E857" s="29" t="s">
        <v>1561</v>
      </c>
      <c r="F857" s="11"/>
      <c r="G857" t="s">
        <v>1564</v>
      </c>
      <c r="H857" s="28">
        <v>40416</v>
      </c>
      <c r="I857" s="72">
        <v>89</v>
      </c>
      <c r="J857" s="13">
        <v>40425</v>
      </c>
      <c r="K857" s="73">
        <v>316</v>
      </c>
      <c r="L857" s="2" t="s">
        <v>236</v>
      </c>
      <c r="M857" s="123"/>
      <c r="N857" t="s">
        <v>1563</v>
      </c>
    </row>
    <row r="858" spans="1:14" x14ac:dyDescent="0.2">
      <c r="A858" s="11"/>
      <c r="B858" s="11" t="s">
        <v>1559</v>
      </c>
      <c r="C858" s="2">
        <v>3</v>
      </c>
      <c r="D858" s="3" t="s">
        <v>1560</v>
      </c>
      <c r="E858" s="29" t="s">
        <v>1561</v>
      </c>
      <c r="F858" s="11"/>
      <c r="H858" s="28"/>
      <c r="J858" s="13"/>
      <c r="M858" s="123"/>
    </row>
    <row r="859" spans="1:14" x14ac:dyDescent="0.2">
      <c r="A859" s="11"/>
      <c r="B859" s="11" t="s">
        <v>1559</v>
      </c>
      <c r="C859" s="2">
        <v>4</v>
      </c>
      <c r="D859" s="3" t="s">
        <v>1560</v>
      </c>
      <c r="E859" s="29" t="s">
        <v>1561</v>
      </c>
      <c r="F859" s="11"/>
      <c r="H859" s="28"/>
      <c r="J859" s="13"/>
      <c r="M859" s="123"/>
    </row>
    <row r="860" spans="1:14" x14ac:dyDescent="0.2">
      <c r="B860" s="2">
        <v>220</v>
      </c>
      <c r="D860" t="s">
        <v>1551</v>
      </c>
      <c r="E860" t="s">
        <v>1423</v>
      </c>
      <c r="H860" s="28"/>
      <c r="I860" s="71"/>
    </row>
    <row r="861" spans="1:14" x14ac:dyDescent="0.2">
      <c r="B861" s="2" t="s">
        <v>1565</v>
      </c>
      <c r="C861" s="2">
        <v>1</v>
      </c>
      <c r="D861" t="s">
        <v>1566</v>
      </c>
      <c r="E861" t="s">
        <v>1567</v>
      </c>
      <c r="G861" t="s">
        <v>137</v>
      </c>
      <c r="H861" s="28">
        <v>43362</v>
      </c>
      <c r="I861" s="72">
        <v>93</v>
      </c>
      <c r="J861" s="13">
        <v>43369</v>
      </c>
      <c r="K861" s="72">
        <v>549</v>
      </c>
      <c r="L861" s="2" t="s">
        <v>236</v>
      </c>
      <c r="N861" s="122" t="s">
        <v>1568</v>
      </c>
    </row>
    <row r="862" spans="1:14" x14ac:dyDescent="0.2">
      <c r="B862" s="2" t="s">
        <v>1565</v>
      </c>
      <c r="C862" s="2">
        <v>2</v>
      </c>
      <c r="D862" t="s">
        <v>1566</v>
      </c>
      <c r="E862" t="s">
        <v>1567</v>
      </c>
      <c r="G862" t="s">
        <v>20</v>
      </c>
      <c r="H862" s="28">
        <v>42952</v>
      </c>
      <c r="I862" s="72">
        <v>90</v>
      </c>
      <c r="J862" s="13">
        <v>42956</v>
      </c>
      <c r="K862" s="72">
        <v>512</v>
      </c>
      <c r="N862" s="122"/>
    </row>
    <row r="863" spans="1:14" x14ac:dyDescent="0.2">
      <c r="A863" s="11"/>
      <c r="B863" s="2">
        <v>221</v>
      </c>
      <c r="C863" s="2">
        <v>1</v>
      </c>
      <c r="D863" s="3" t="s">
        <v>799</v>
      </c>
      <c r="E863" s="29" t="s">
        <v>1569</v>
      </c>
      <c r="F863" s="11"/>
      <c r="G863" t="s">
        <v>1570</v>
      </c>
      <c r="H863" s="77">
        <v>28457</v>
      </c>
      <c r="I863" s="73"/>
      <c r="J863" s="14" t="s">
        <v>1139</v>
      </c>
      <c r="K863" s="53"/>
      <c r="M863" s="124" t="s">
        <v>1571</v>
      </c>
    </row>
    <row r="864" spans="1:14" x14ac:dyDescent="0.2">
      <c r="A864" s="11"/>
      <c r="B864" s="2">
        <v>221</v>
      </c>
      <c r="C864" s="2">
        <v>2</v>
      </c>
      <c r="D864" s="3" t="s">
        <v>799</v>
      </c>
      <c r="E864" s="29" t="s">
        <v>1569</v>
      </c>
      <c r="F864" s="11"/>
      <c r="G864" t="s">
        <v>1432</v>
      </c>
      <c r="H864" s="22" t="s">
        <v>1210</v>
      </c>
      <c r="J864" s="14" t="s">
        <v>1210</v>
      </c>
      <c r="K864" s="53"/>
      <c r="M864" s="124"/>
    </row>
    <row r="865" spans="1:14" x14ac:dyDescent="0.2">
      <c r="A865" s="11"/>
      <c r="B865" s="2">
        <v>221</v>
      </c>
      <c r="C865" s="2">
        <v>3</v>
      </c>
      <c r="D865" s="3" t="s">
        <v>799</v>
      </c>
      <c r="E865" s="29" t="s">
        <v>1569</v>
      </c>
      <c r="F865" s="11"/>
      <c r="G865" s="3" t="s">
        <v>1572</v>
      </c>
      <c r="H865" s="28">
        <v>43316</v>
      </c>
      <c r="I865" s="72">
        <v>74</v>
      </c>
      <c r="J865" s="14">
        <v>43337</v>
      </c>
      <c r="K865" s="53">
        <v>543</v>
      </c>
      <c r="M865" s="29" t="s">
        <v>1573</v>
      </c>
    </row>
    <row r="866" spans="1:14" ht="12.75" customHeight="1" x14ac:dyDescent="0.2">
      <c r="A866" s="11"/>
      <c r="B866" s="11" t="s">
        <v>1574</v>
      </c>
      <c r="C866" s="11">
        <v>1</v>
      </c>
      <c r="D866" s="3" t="s">
        <v>1575</v>
      </c>
      <c r="E866" s="29" t="s">
        <v>1576</v>
      </c>
      <c r="F866" s="11"/>
      <c r="G866" t="s">
        <v>1577</v>
      </c>
      <c r="H866" s="34" t="s">
        <v>1578</v>
      </c>
      <c r="I866" s="73">
        <v>78</v>
      </c>
      <c r="J866" s="13">
        <v>41993</v>
      </c>
      <c r="M866" s="121" t="s">
        <v>1579</v>
      </c>
      <c r="N866" s="122" t="s">
        <v>1580</v>
      </c>
    </row>
    <row r="867" spans="1:14" x14ac:dyDescent="0.2">
      <c r="A867" s="11"/>
      <c r="B867" s="11" t="s">
        <v>1574</v>
      </c>
      <c r="C867" s="11">
        <v>1</v>
      </c>
      <c r="D867" s="3" t="s">
        <v>1575</v>
      </c>
      <c r="E867" s="29" t="s">
        <v>1576</v>
      </c>
      <c r="F867" s="11"/>
      <c r="G867" s="29" t="s">
        <v>1581</v>
      </c>
      <c r="H867" s="34" t="s">
        <v>1582</v>
      </c>
      <c r="I867" s="73">
        <v>90</v>
      </c>
      <c r="J867" s="13">
        <v>44239</v>
      </c>
      <c r="K867" s="72">
        <v>639</v>
      </c>
      <c r="L867" s="2" t="s">
        <v>236</v>
      </c>
      <c r="M867" s="121"/>
      <c r="N867" s="122"/>
    </row>
    <row r="868" spans="1:14" x14ac:dyDescent="0.2">
      <c r="A868" s="11"/>
      <c r="B868" s="11" t="s">
        <v>1574</v>
      </c>
      <c r="C868" s="11">
        <v>2</v>
      </c>
      <c r="D868" s="3" t="s">
        <v>1575</v>
      </c>
      <c r="E868" s="29" t="s">
        <v>1576</v>
      </c>
      <c r="F868" s="11"/>
      <c r="H868" s="28"/>
      <c r="J868" s="13"/>
      <c r="M868" s="121"/>
      <c r="N868" s="122"/>
    </row>
    <row r="869" spans="1:14" x14ac:dyDescent="0.2">
      <c r="A869" s="11"/>
      <c r="B869" s="2">
        <v>222</v>
      </c>
      <c r="C869" s="2">
        <v>1</v>
      </c>
      <c r="D869" s="3" t="s">
        <v>799</v>
      </c>
      <c r="E869" s="29" t="s">
        <v>1583</v>
      </c>
      <c r="F869" s="11"/>
      <c r="G869" t="s">
        <v>1584</v>
      </c>
      <c r="H869" s="41" t="s">
        <v>1166</v>
      </c>
      <c r="I869" s="53" t="s">
        <v>710</v>
      </c>
      <c r="J869" s="14">
        <v>23883</v>
      </c>
      <c r="K869" s="53"/>
      <c r="M869" s="121" t="s">
        <v>1585</v>
      </c>
    </row>
    <row r="870" spans="1:14" x14ac:dyDescent="0.2">
      <c r="A870" s="11"/>
      <c r="B870" s="2">
        <v>222</v>
      </c>
      <c r="C870" s="2">
        <v>2</v>
      </c>
      <c r="D870" s="3" t="s">
        <v>799</v>
      </c>
      <c r="E870" s="29" t="s">
        <v>1583</v>
      </c>
      <c r="F870" s="11"/>
      <c r="G870" t="s">
        <v>1586</v>
      </c>
      <c r="H870" s="28">
        <v>36890</v>
      </c>
      <c r="I870" s="72">
        <v>96</v>
      </c>
      <c r="J870" s="14">
        <v>36895</v>
      </c>
      <c r="K870" s="53" t="s">
        <v>1587</v>
      </c>
      <c r="M870" s="121"/>
    </row>
    <row r="871" spans="1:14" x14ac:dyDescent="0.2">
      <c r="A871" s="11"/>
      <c r="B871" s="88">
        <v>222.5</v>
      </c>
      <c r="C871" s="11">
        <v>1</v>
      </c>
      <c r="D871" s="3" t="s">
        <v>1588</v>
      </c>
      <c r="E871" s="29" t="s">
        <v>1589</v>
      </c>
      <c r="F871" s="11"/>
      <c r="G871" t="s">
        <v>1589</v>
      </c>
      <c r="H871" s="77">
        <v>28195</v>
      </c>
      <c r="I871" s="73">
        <f>1976-1946</f>
        <v>30</v>
      </c>
      <c r="J871" s="14">
        <v>28199</v>
      </c>
      <c r="K871" s="53"/>
      <c r="M871" s="124" t="s">
        <v>1590</v>
      </c>
    </row>
    <row r="872" spans="1:14" x14ac:dyDescent="0.2">
      <c r="A872" s="11"/>
      <c r="B872" s="88">
        <v>222.5</v>
      </c>
      <c r="C872" s="11">
        <v>2</v>
      </c>
      <c r="D872" s="3" t="s">
        <v>1588</v>
      </c>
      <c r="E872" s="29" t="s">
        <v>1589</v>
      </c>
      <c r="F872" s="11"/>
      <c r="H872" s="28"/>
      <c r="J872" s="14"/>
      <c r="K872" s="53"/>
      <c r="M872" s="124"/>
    </row>
    <row r="873" spans="1:14" x14ac:dyDescent="0.2">
      <c r="B873" s="2">
        <v>223</v>
      </c>
      <c r="C873" s="2">
        <v>1</v>
      </c>
      <c r="D873" t="s">
        <v>1425</v>
      </c>
      <c r="E873" t="s">
        <v>1591</v>
      </c>
      <c r="G873" t="s">
        <v>206</v>
      </c>
      <c r="H873" s="28">
        <v>23555</v>
      </c>
      <c r="I873" s="72">
        <v>62</v>
      </c>
      <c r="J873" s="13">
        <v>23559</v>
      </c>
      <c r="M873" s="122" t="s">
        <v>1592</v>
      </c>
    </row>
    <row r="874" spans="1:14" x14ac:dyDescent="0.2">
      <c r="A874" s="11"/>
      <c r="B874" s="2">
        <v>223</v>
      </c>
      <c r="C874" s="11">
        <v>2</v>
      </c>
      <c r="D874" s="3" t="s">
        <v>1425</v>
      </c>
      <c r="E874" s="29" t="s">
        <v>1591</v>
      </c>
      <c r="F874" s="11"/>
      <c r="H874" s="77"/>
      <c r="I874" s="73"/>
      <c r="J874" s="13"/>
      <c r="M874" s="122"/>
    </row>
    <row r="875" spans="1:14" x14ac:dyDescent="0.2">
      <c r="A875" s="11"/>
      <c r="B875" s="88">
        <v>223.5</v>
      </c>
      <c r="C875" s="2">
        <v>1</v>
      </c>
      <c r="D875" s="3" t="s">
        <v>556</v>
      </c>
      <c r="E875" s="29" t="s">
        <v>1593</v>
      </c>
      <c r="F875" s="11"/>
      <c r="G875" t="s">
        <v>1594</v>
      </c>
      <c r="H875" s="93" t="s">
        <v>1595</v>
      </c>
      <c r="I875" s="80" t="s">
        <v>1596</v>
      </c>
      <c r="J875" s="14" t="s">
        <v>1595</v>
      </c>
      <c r="K875" s="53"/>
      <c r="M875" s="123" t="s">
        <v>1597</v>
      </c>
    </row>
    <row r="876" spans="1:14" x14ac:dyDescent="0.2">
      <c r="A876" s="11"/>
      <c r="B876" s="88">
        <v>223.5</v>
      </c>
      <c r="C876" s="2">
        <v>2</v>
      </c>
      <c r="D876" s="3" t="s">
        <v>556</v>
      </c>
      <c r="E876" s="29" t="s">
        <v>1593</v>
      </c>
      <c r="F876" s="11"/>
      <c r="G876" t="s">
        <v>1598</v>
      </c>
      <c r="H876" s="41" t="s">
        <v>1595</v>
      </c>
      <c r="I876" s="53" t="s">
        <v>1066</v>
      </c>
      <c r="J876" s="14" t="s">
        <v>448</v>
      </c>
      <c r="K876" s="53"/>
      <c r="M876" s="123"/>
    </row>
    <row r="877" spans="1:14" x14ac:dyDescent="0.2">
      <c r="B877" s="2">
        <v>224</v>
      </c>
      <c r="C877" s="2">
        <v>1</v>
      </c>
      <c r="D877" t="s">
        <v>1599</v>
      </c>
      <c r="E877" t="s">
        <v>1600</v>
      </c>
      <c r="G877" t="s">
        <v>1601</v>
      </c>
      <c r="H877" s="28">
        <v>7575</v>
      </c>
      <c r="I877" s="72">
        <v>46</v>
      </c>
      <c r="J877" s="12" t="s">
        <v>1413</v>
      </c>
      <c r="K877" s="53"/>
      <c r="M877" s="121" t="s">
        <v>1602</v>
      </c>
    </row>
    <row r="878" spans="1:14" x14ac:dyDescent="0.2">
      <c r="B878" s="2">
        <v>224</v>
      </c>
      <c r="C878" s="2">
        <v>2</v>
      </c>
      <c r="D878" t="s">
        <v>1599</v>
      </c>
      <c r="E878" t="s">
        <v>1600</v>
      </c>
      <c r="G878" t="s">
        <v>1603</v>
      </c>
      <c r="H878" s="28">
        <v>30690</v>
      </c>
      <c r="I878" s="72">
        <v>87</v>
      </c>
      <c r="J878" s="14">
        <v>34347</v>
      </c>
      <c r="K878" s="53"/>
      <c r="M878" s="121"/>
    </row>
    <row r="879" spans="1:14" x14ac:dyDescent="0.2">
      <c r="A879" s="11"/>
      <c r="B879" s="2">
        <v>224</v>
      </c>
      <c r="C879" s="11">
        <v>3</v>
      </c>
      <c r="D879" s="3" t="s">
        <v>1599</v>
      </c>
      <c r="E879" s="29" t="s">
        <v>1600</v>
      </c>
      <c r="F879" s="11"/>
      <c r="G879" t="s">
        <v>1604</v>
      </c>
      <c r="H879" s="28">
        <v>34749</v>
      </c>
      <c r="I879" s="72">
        <v>84</v>
      </c>
      <c r="J879" s="14">
        <v>34754</v>
      </c>
      <c r="K879" s="53"/>
      <c r="M879" s="121"/>
    </row>
    <row r="880" spans="1:14" x14ac:dyDescent="0.2">
      <c r="A880" s="11"/>
      <c r="B880" s="2">
        <v>225</v>
      </c>
      <c r="C880" s="2">
        <v>1</v>
      </c>
      <c r="D880" s="3" t="s">
        <v>1605</v>
      </c>
      <c r="E880" s="29" t="s">
        <v>1606</v>
      </c>
      <c r="F880" s="11"/>
      <c r="G880" t="s">
        <v>1606</v>
      </c>
      <c r="H880" s="41" t="s">
        <v>171</v>
      </c>
      <c r="I880" s="53" t="s">
        <v>1607</v>
      </c>
      <c r="J880" s="14" t="s">
        <v>171</v>
      </c>
      <c r="K880" s="53"/>
      <c r="M880" s="123" t="s">
        <v>1608</v>
      </c>
    </row>
    <row r="881" spans="1:13" x14ac:dyDescent="0.2">
      <c r="A881" s="11"/>
      <c r="B881" s="2">
        <v>225</v>
      </c>
      <c r="C881" s="2">
        <v>2</v>
      </c>
      <c r="D881" s="3" t="s">
        <v>1605</v>
      </c>
      <c r="E881" s="29" t="s">
        <v>1606</v>
      </c>
      <c r="F881" s="11"/>
      <c r="G881" t="s">
        <v>166</v>
      </c>
      <c r="H881" s="28">
        <v>6621</v>
      </c>
      <c r="I881" s="72">
        <v>59</v>
      </c>
      <c r="J881" s="14" t="s">
        <v>1232</v>
      </c>
      <c r="K881" s="53"/>
      <c r="M881" s="123"/>
    </row>
    <row r="882" spans="1:13" x14ac:dyDescent="0.2">
      <c r="A882" s="11"/>
      <c r="B882" s="2">
        <v>225</v>
      </c>
      <c r="C882" s="2">
        <v>3</v>
      </c>
      <c r="D882" s="3" t="s">
        <v>1605</v>
      </c>
      <c r="E882" s="29" t="s">
        <v>1606</v>
      </c>
      <c r="F882" s="11"/>
      <c r="G882" t="s">
        <v>478</v>
      </c>
      <c r="H882" s="28"/>
      <c r="J882" s="14">
        <v>14952</v>
      </c>
      <c r="K882" s="53"/>
      <c r="M882" s="123"/>
    </row>
    <row r="883" spans="1:13" x14ac:dyDescent="0.2">
      <c r="A883" s="11"/>
      <c r="B883" s="2">
        <v>225</v>
      </c>
      <c r="C883" s="11">
        <v>4</v>
      </c>
      <c r="D883" s="3" t="s">
        <v>1605</v>
      </c>
      <c r="E883" s="29" t="s">
        <v>1606</v>
      </c>
      <c r="F883" s="11"/>
      <c r="G883" t="s">
        <v>686</v>
      </c>
      <c r="H883" s="28"/>
      <c r="J883" s="14">
        <v>15115</v>
      </c>
      <c r="K883" s="53"/>
      <c r="M883" s="123"/>
    </row>
    <row r="884" spans="1:13" x14ac:dyDescent="0.2">
      <c r="A884" s="11"/>
      <c r="B884" s="2">
        <v>225</v>
      </c>
      <c r="C884" s="11"/>
      <c r="D884" s="3" t="s">
        <v>1605</v>
      </c>
      <c r="E884" s="29" t="s">
        <v>1606</v>
      </c>
      <c r="F884" s="11"/>
      <c r="G884" t="s">
        <v>963</v>
      </c>
      <c r="H884" s="28">
        <v>25768</v>
      </c>
      <c r="I884" s="72">
        <v>78</v>
      </c>
      <c r="J884" s="14">
        <v>25769</v>
      </c>
      <c r="K884" s="53"/>
      <c r="M884" s="29" t="s">
        <v>1609</v>
      </c>
    </row>
    <row r="885" spans="1:13" x14ac:dyDescent="0.2">
      <c r="A885" s="11"/>
      <c r="B885" s="2">
        <v>226</v>
      </c>
      <c r="C885" s="11">
        <v>1</v>
      </c>
      <c r="D885" s="3" t="s">
        <v>645</v>
      </c>
      <c r="E885" s="29" t="s">
        <v>206</v>
      </c>
      <c r="F885" s="11"/>
      <c r="G885" t="s">
        <v>206</v>
      </c>
      <c r="H885" s="28"/>
      <c r="J885" s="14" t="s">
        <v>1271</v>
      </c>
      <c r="K885" s="53"/>
      <c r="M885" s="123" t="s">
        <v>1610</v>
      </c>
    </row>
    <row r="886" spans="1:13" x14ac:dyDescent="0.2">
      <c r="A886" s="11"/>
      <c r="B886" s="2">
        <v>226</v>
      </c>
      <c r="C886" s="11">
        <v>2</v>
      </c>
      <c r="D886" s="3" t="s">
        <v>645</v>
      </c>
      <c r="E886" s="29" t="s">
        <v>206</v>
      </c>
      <c r="F886" s="11"/>
      <c r="G886" t="s">
        <v>1611</v>
      </c>
      <c r="H886" s="41" t="s">
        <v>175</v>
      </c>
      <c r="I886" s="53" t="s">
        <v>1612</v>
      </c>
      <c r="J886" s="14" t="s">
        <v>175</v>
      </c>
      <c r="K886" s="53"/>
      <c r="M886" s="123"/>
    </row>
    <row r="887" spans="1:13" x14ac:dyDescent="0.2">
      <c r="A887" s="11"/>
      <c r="B887" s="2">
        <v>226</v>
      </c>
      <c r="C887" s="11">
        <v>3</v>
      </c>
      <c r="D887" s="3" t="s">
        <v>645</v>
      </c>
      <c r="E887" s="29" t="s">
        <v>206</v>
      </c>
      <c r="F887" s="11"/>
      <c r="G887" t="s">
        <v>836</v>
      </c>
      <c r="H887" s="28"/>
      <c r="J887" s="14" t="s">
        <v>1037</v>
      </c>
      <c r="K887" s="53"/>
      <c r="M887" s="123"/>
    </row>
    <row r="888" spans="1:13" x14ac:dyDescent="0.2">
      <c r="A888" s="11"/>
      <c r="B888" s="88">
        <v>226.5</v>
      </c>
      <c r="C888" s="2">
        <v>1</v>
      </c>
      <c r="D888" s="3" t="s">
        <v>1613</v>
      </c>
      <c r="E888" s="29" t="s">
        <v>1614</v>
      </c>
      <c r="F888" s="11"/>
      <c r="G888" t="s">
        <v>137</v>
      </c>
      <c r="H888" s="28"/>
      <c r="J888" s="14">
        <v>14021</v>
      </c>
      <c r="K888" s="53"/>
      <c r="M888" s="123" t="s">
        <v>1615</v>
      </c>
    </row>
    <row r="889" spans="1:13" x14ac:dyDescent="0.2">
      <c r="A889" s="11"/>
      <c r="B889" s="88">
        <v>226.5</v>
      </c>
      <c r="C889" s="2">
        <v>2</v>
      </c>
      <c r="D889" s="3" t="s">
        <v>1613</v>
      </c>
      <c r="E889" s="29" t="s">
        <v>1614</v>
      </c>
      <c r="F889" s="11"/>
      <c r="G889" t="s">
        <v>1616</v>
      </c>
      <c r="H889" s="28"/>
      <c r="J889" s="14">
        <v>19542</v>
      </c>
      <c r="K889" s="53"/>
      <c r="M889" s="123"/>
    </row>
    <row r="890" spans="1:13" x14ac:dyDescent="0.2">
      <c r="B890" s="2">
        <v>227</v>
      </c>
      <c r="D890" t="s">
        <v>1617</v>
      </c>
      <c r="H890" s="28"/>
    </row>
    <row r="891" spans="1:13" x14ac:dyDescent="0.2">
      <c r="A891" s="11"/>
      <c r="B891" s="2">
        <v>228</v>
      </c>
      <c r="C891" s="2">
        <v>1</v>
      </c>
      <c r="D891" s="3" t="s">
        <v>130</v>
      </c>
      <c r="E891" s="29" t="s">
        <v>1618</v>
      </c>
      <c r="F891" s="11"/>
      <c r="G891" t="s">
        <v>1619</v>
      </c>
      <c r="H891" s="28"/>
      <c r="J891" s="13" t="s">
        <v>147</v>
      </c>
      <c r="M891" s="123" t="s">
        <v>1620</v>
      </c>
    </row>
    <row r="892" spans="1:13" x14ac:dyDescent="0.2">
      <c r="A892" s="11"/>
      <c r="B892" s="2">
        <v>228</v>
      </c>
      <c r="C892" s="2">
        <v>2</v>
      </c>
      <c r="D892" s="3" t="s">
        <v>130</v>
      </c>
      <c r="E892" s="29" t="s">
        <v>1618</v>
      </c>
      <c r="F892" s="11"/>
      <c r="G892" t="s">
        <v>1621</v>
      </c>
      <c r="H892" s="28"/>
      <c r="J892" s="14" t="s">
        <v>1074</v>
      </c>
      <c r="K892" s="53"/>
      <c r="M892" s="123"/>
    </row>
    <row r="893" spans="1:13" x14ac:dyDescent="0.2">
      <c r="A893" s="11"/>
      <c r="B893" s="2">
        <v>228</v>
      </c>
      <c r="C893" s="2">
        <v>3</v>
      </c>
      <c r="D893" s="3" t="s">
        <v>130</v>
      </c>
      <c r="E893" s="29" t="s">
        <v>1618</v>
      </c>
      <c r="F893" s="11"/>
      <c r="G893" t="s">
        <v>1618</v>
      </c>
      <c r="H893" s="28"/>
      <c r="J893" s="14" t="s">
        <v>655</v>
      </c>
      <c r="K893" s="53"/>
      <c r="M893" s="123"/>
    </row>
    <row r="894" spans="1:13" x14ac:dyDescent="0.2">
      <c r="A894" s="11"/>
      <c r="B894" s="2">
        <v>228</v>
      </c>
      <c r="C894" s="2">
        <v>4</v>
      </c>
      <c r="D894" s="3" t="s">
        <v>130</v>
      </c>
      <c r="E894" s="29" t="s">
        <v>1618</v>
      </c>
      <c r="F894" s="11"/>
      <c r="G894" t="s">
        <v>1420</v>
      </c>
      <c r="H894" s="34" t="s">
        <v>1622</v>
      </c>
      <c r="I894" s="73">
        <v>72</v>
      </c>
      <c r="J894" s="14">
        <v>33621</v>
      </c>
      <c r="K894" s="53"/>
      <c r="M894" s="123"/>
    </row>
    <row r="895" spans="1:13" x14ac:dyDescent="0.2">
      <c r="A895" s="11"/>
      <c r="B895" s="2">
        <v>229</v>
      </c>
      <c r="C895" s="2">
        <v>1</v>
      </c>
      <c r="D895" s="3" t="s">
        <v>1623</v>
      </c>
      <c r="E895" s="29" t="s">
        <v>137</v>
      </c>
      <c r="F895" s="11"/>
      <c r="G895" t="s">
        <v>1478</v>
      </c>
      <c r="H895" s="38" t="s">
        <v>1624</v>
      </c>
      <c r="I895" s="72">
        <v>1</v>
      </c>
      <c r="J895" s="14" t="s">
        <v>171</v>
      </c>
      <c r="K895" s="53"/>
      <c r="M895" s="123" t="s">
        <v>1625</v>
      </c>
    </row>
    <row r="896" spans="1:13" x14ac:dyDescent="0.2">
      <c r="A896" s="11"/>
      <c r="B896" s="2">
        <v>229</v>
      </c>
      <c r="C896" s="2">
        <v>2</v>
      </c>
      <c r="D896" s="3" t="s">
        <v>1623</v>
      </c>
      <c r="E896" s="29" t="s">
        <v>137</v>
      </c>
      <c r="F896" s="11"/>
      <c r="G896" t="s">
        <v>41</v>
      </c>
      <c r="H896" s="28">
        <v>3939</v>
      </c>
      <c r="I896" s="72" t="s">
        <v>72</v>
      </c>
      <c r="J896" s="14" t="s">
        <v>171</v>
      </c>
      <c r="K896" s="53"/>
      <c r="M896" s="123"/>
    </row>
    <row r="897" spans="1:14" x14ac:dyDescent="0.2">
      <c r="A897" s="11"/>
      <c r="B897" s="2">
        <v>229</v>
      </c>
      <c r="C897" s="2">
        <v>3</v>
      </c>
      <c r="D897" s="3" t="s">
        <v>1623</v>
      </c>
      <c r="E897" s="29" t="s">
        <v>137</v>
      </c>
      <c r="F897" s="11"/>
      <c r="G897" s="3" t="s">
        <v>1626</v>
      </c>
      <c r="H897" s="28">
        <v>33103</v>
      </c>
      <c r="I897" s="72">
        <v>59</v>
      </c>
      <c r="J897" s="14">
        <v>33108</v>
      </c>
      <c r="K897" s="53"/>
      <c r="M897" s="123"/>
    </row>
    <row r="898" spans="1:14" x14ac:dyDescent="0.2">
      <c r="A898" s="11"/>
      <c r="B898" s="2">
        <v>229</v>
      </c>
      <c r="C898" s="2">
        <v>3</v>
      </c>
      <c r="D898" s="3" t="s">
        <v>1623</v>
      </c>
      <c r="E898" s="29" t="s">
        <v>137</v>
      </c>
      <c r="F898" s="11"/>
      <c r="G898" s="3" t="s">
        <v>1627</v>
      </c>
      <c r="H898" s="28">
        <v>41084</v>
      </c>
      <c r="I898" s="72">
        <v>87</v>
      </c>
      <c r="J898" s="13">
        <v>41118</v>
      </c>
      <c r="K898" s="72">
        <v>366</v>
      </c>
      <c r="M898" s="29" t="s">
        <v>244</v>
      </c>
    </row>
    <row r="899" spans="1:14" x14ac:dyDescent="0.2">
      <c r="A899" s="11"/>
      <c r="B899" s="2">
        <v>229</v>
      </c>
      <c r="C899" s="2">
        <v>4</v>
      </c>
      <c r="D899" s="3" t="s">
        <v>1623</v>
      </c>
      <c r="E899" s="29" t="s">
        <v>137</v>
      </c>
      <c r="F899" s="11"/>
      <c r="G899" t="s">
        <v>1628</v>
      </c>
      <c r="H899" s="28">
        <v>21885</v>
      </c>
      <c r="I899" s="72">
        <f>1959-1882</f>
        <v>77</v>
      </c>
      <c r="J899" s="14" t="s">
        <v>504</v>
      </c>
      <c r="K899" s="53"/>
      <c r="M899" s="29"/>
    </row>
    <row r="900" spans="1:14" x14ac:dyDescent="0.2">
      <c r="A900" s="11"/>
      <c r="B900" s="2">
        <v>229</v>
      </c>
      <c r="C900" s="2">
        <v>5</v>
      </c>
      <c r="D900" s="3" t="s">
        <v>1623</v>
      </c>
      <c r="E900" s="29" t="s">
        <v>137</v>
      </c>
      <c r="F900" s="11"/>
      <c r="G900" t="s">
        <v>1629</v>
      </c>
      <c r="H900" s="28">
        <v>20757</v>
      </c>
      <c r="I900" s="72">
        <f>1956-1878</f>
        <v>78</v>
      </c>
      <c r="J900" s="14" t="s">
        <v>582</v>
      </c>
      <c r="K900" s="53"/>
      <c r="M900" s="29"/>
    </row>
    <row r="901" spans="1:14" x14ac:dyDescent="0.2">
      <c r="A901" s="11"/>
      <c r="B901" s="2">
        <v>230</v>
      </c>
      <c r="C901" s="11">
        <v>1</v>
      </c>
      <c r="D901" s="3" t="s">
        <v>1623</v>
      </c>
      <c r="E901" s="10" t="s">
        <v>1630</v>
      </c>
      <c r="F901" s="2" t="s">
        <v>1631</v>
      </c>
      <c r="H901" s="28"/>
      <c r="J901" s="13"/>
      <c r="M901" s="29"/>
      <c r="N901" t="s">
        <v>1632</v>
      </c>
    </row>
    <row r="902" spans="1:14" x14ac:dyDescent="0.2">
      <c r="B902" s="2">
        <v>231</v>
      </c>
      <c r="D902" s="3" t="s">
        <v>1633</v>
      </c>
      <c r="H902" s="28"/>
      <c r="M902" t="s">
        <v>635</v>
      </c>
    </row>
    <row r="903" spans="1:14" ht="12.75" customHeight="1" x14ac:dyDescent="0.2">
      <c r="B903" s="2">
        <v>232</v>
      </c>
      <c r="C903" s="2">
        <v>1</v>
      </c>
      <c r="D903" t="s">
        <v>211</v>
      </c>
      <c r="E903" t="s">
        <v>1634</v>
      </c>
      <c r="G903" t="s">
        <v>1635</v>
      </c>
      <c r="J903" s="30">
        <v>13008</v>
      </c>
      <c r="M903" s="121" t="s">
        <v>1636</v>
      </c>
    </row>
    <row r="904" spans="1:14" x14ac:dyDescent="0.2">
      <c r="A904" s="33"/>
      <c r="B904" s="2">
        <v>232</v>
      </c>
      <c r="C904" s="11">
        <v>2</v>
      </c>
      <c r="D904" s="3" t="s">
        <v>211</v>
      </c>
      <c r="E904" t="s">
        <v>1634</v>
      </c>
      <c r="F904" s="11"/>
      <c r="H904" s="29"/>
      <c r="J904" s="13"/>
      <c r="M904" s="121"/>
    </row>
    <row r="905" spans="1:14" x14ac:dyDescent="0.2">
      <c r="A905" s="33"/>
      <c r="B905" s="2">
        <v>232</v>
      </c>
      <c r="C905" s="11">
        <v>3</v>
      </c>
      <c r="D905" s="3" t="s">
        <v>211</v>
      </c>
      <c r="E905" t="s">
        <v>1634</v>
      </c>
      <c r="F905" s="11"/>
      <c r="H905" s="29"/>
      <c r="J905" s="13"/>
      <c r="M905" s="121"/>
    </row>
    <row r="906" spans="1:14" x14ac:dyDescent="0.2">
      <c r="A906" s="33"/>
      <c r="B906" s="2">
        <v>232</v>
      </c>
      <c r="C906" s="11">
        <v>4</v>
      </c>
      <c r="D906" s="3" t="s">
        <v>211</v>
      </c>
      <c r="E906" t="s">
        <v>1634</v>
      </c>
      <c r="F906" s="11"/>
      <c r="H906" s="29"/>
      <c r="J906" s="13"/>
      <c r="M906" s="121"/>
    </row>
    <row r="907" spans="1:14" x14ac:dyDescent="0.2">
      <c r="A907" s="33"/>
      <c r="B907" s="2">
        <v>232</v>
      </c>
      <c r="C907" s="11">
        <v>5</v>
      </c>
      <c r="D907" s="3" t="s">
        <v>211</v>
      </c>
      <c r="E907" t="s">
        <v>1634</v>
      </c>
      <c r="F907" s="11"/>
      <c r="H907" s="28"/>
      <c r="J907" s="28"/>
      <c r="K907" s="71"/>
      <c r="L907" s="21"/>
      <c r="M907" s="121"/>
    </row>
    <row r="908" spans="1:14" x14ac:dyDescent="0.2">
      <c r="A908" s="33"/>
      <c r="B908" s="2">
        <v>232</v>
      </c>
      <c r="C908" s="11">
        <v>6</v>
      </c>
      <c r="D908" s="3" t="s">
        <v>211</v>
      </c>
      <c r="E908" t="s">
        <v>1634</v>
      </c>
      <c r="F908" s="11"/>
      <c r="H908" s="77"/>
      <c r="I908" s="73"/>
      <c r="J908" s="13"/>
      <c r="M908" s="121"/>
    </row>
    <row r="909" spans="1:14" x14ac:dyDescent="0.2">
      <c r="A909" s="33"/>
      <c r="B909" s="2">
        <v>232</v>
      </c>
      <c r="C909" s="11">
        <v>7</v>
      </c>
      <c r="D909" s="3" t="s">
        <v>211</v>
      </c>
      <c r="E909" t="s">
        <v>1634</v>
      </c>
      <c r="F909" s="11"/>
      <c r="H909" s="28"/>
      <c r="J909" s="13"/>
      <c r="M909" s="121"/>
    </row>
    <row r="910" spans="1:14" x14ac:dyDescent="0.2">
      <c r="A910" s="33"/>
      <c r="B910" s="2">
        <v>232</v>
      </c>
      <c r="C910" s="11">
        <v>8</v>
      </c>
      <c r="D910" s="3" t="s">
        <v>211</v>
      </c>
      <c r="E910" t="s">
        <v>1634</v>
      </c>
      <c r="F910" s="11"/>
      <c r="G910" t="s">
        <v>292</v>
      </c>
      <c r="H910" s="28"/>
      <c r="J910" s="14" t="s">
        <v>186</v>
      </c>
      <c r="K910" s="53"/>
      <c r="M910" s="121"/>
    </row>
    <row r="911" spans="1:14" x14ac:dyDescent="0.2">
      <c r="B911" s="2">
        <v>233</v>
      </c>
      <c r="C911" s="2">
        <v>1</v>
      </c>
      <c r="D911" t="s">
        <v>88</v>
      </c>
      <c r="E911" t="s">
        <v>413</v>
      </c>
      <c r="G911" t="s">
        <v>1637</v>
      </c>
      <c r="H911" s="28">
        <v>36199</v>
      </c>
      <c r="I911" s="72">
        <v>68</v>
      </c>
      <c r="J911" s="14">
        <v>36202</v>
      </c>
      <c r="K911" s="53"/>
      <c r="M911" s="122" t="s">
        <v>1638</v>
      </c>
      <c r="N911" s="122" t="s">
        <v>1580</v>
      </c>
    </row>
    <row r="912" spans="1:14" x14ac:dyDescent="0.2">
      <c r="A912" s="33"/>
      <c r="B912" s="2">
        <v>233</v>
      </c>
      <c r="C912" s="11">
        <v>2</v>
      </c>
      <c r="D912" s="3" t="s">
        <v>88</v>
      </c>
      <c r="E912" s="29" t="s">
        <v>413</v>
      </c>
      <c r="F912" s="11"/>
      <c r="G912" t="s">
        <v>1639</v>
      </c>
      <c r="H912" s="28"/>
      <c r="J912" s="13"/>
      <c r="M912" s="122"/>
      <c r="N912" s="122"/>
    </row>
    <row r="913" spans="1:14" x14ac:dyDescent="0.2">
      <c r="A913" s="33"/>
      <c r="B913" s="2">
        <v>233</v>
      </c>
      <c r="C913" s="2">
        <v>3</v>
      </c>
      <c r="D913" s="3" t="s">
        <v>88</v>
      </c>
      <c r="E913" s="29" t="s">
        <v>413</v>
      </c>
      <c r="F913" s="11"/>
      <c r="H913" s="28"/>
      <c r="J913" s="13"/>
      <c r="M913" s="122"/>
    </row>
    <row r="914" spans="1:14" x14ac:dyDescent="0.2">
      <c r="A914" s="33"/>
      <c r="B914" s="2">
        <v>233</v>
      </c>
      <c r="C914" s="2">
        <v>4</v>
      </c>
      <c r="D914" s="3" t="s">
        <v>88</v>
      </c>
      <c r="E914" s="29" t="s">
        <v>413</v>
      </c>
      <c r="F914" s="11"/>
      <c r="H914" s="28"/>
      <c r="J914" s="13"/>
      <c r="M914" s="122"/>
    </row>
    <row r="915" spans="1:14" x14ac:dyDescent="0.2">
      <c r="B915" s="2">
        <v>234</v>
      </c>
      <c r="C915" s="2">
        <v>1</v>
      </c>
      <c r="D915" t="s">
        <v>1640</v>
      </c>
      <c r="E915" t="s">
        <v>1641</v>
      </c>
      <c r="G915" t="s">
        <v>1642</v>
      </c>
      <c r="H915" s="41">
        <v>29648</v>
      </c>
      <c r="I915" s="72">
        <v>38</v>
      </c>
      <c r="J915" s="12" t="s">
        <v>448</v>
      </c>
      <c r="K915" s="53"/>
      <c r="M915" s="121" t="s">
        <v>1643</v>
      </c>
    </row>
    <row r="916" spans="1:14" x14ac:dyDescent="0.2">
      <c r="A916" s="33"/>
      <c r="B916" s="2">
        <v>234</v>
      </c>
      <c r="C916" s="2">
        <v>2</v>
      </c>
      <c r="D916" s="3" t="s">
        <v>1640</v>
      </c>
      <c r="E916" s="29" t="s">
        <v>1641</v>
      </c>
      <c r="F916" s="11"/>
      <c r="G916" t="s">
        <v>124</v>
      </c>
      <c r="H916" s="28">
        <v>35275</v>
      </c>
      <c r="I916" s="72">
        <v>80</v>
      </c>
      <c r="J916" s="13">
        <v>35276</v>
      </c>
      <c r="M916" s="121"/>
    </row>
    <row r="917" spans="1:14" x14ac:dyDescent="0.2">
      <c r="A917" s="33"/>
      <c r="B917" s="2">
        <v>234</v>
      </c>
      <c r="C917" s="2">
        <v>3</v>
      </c>
      <c r="D917" s="3" t="s">
        <v>1640</v>
      </c>
      <c r="E917" s="29" t="s">
        <v>1641</v>
      </c>
      <c r="F917" s="11"/>
      <c r="G917" t="s">
        <v>1644</v>
      </c>
      <c r="H917" s="28">
        <v>30968</v>
      </c>
      <c r="I917" s="72">
        <v>69</v>
      </c>
      <c r="J917" s="13">
        <v>30974</v>
      </c>
      <c r="M917" s="121"/>
    </row>
    <row r="918" spans="1:14" x14ac:dyDescent="0.2">
      <c r="A918" s="33"/>
      <c r="B918" s="2">
        <v>235</v>
      </c>
      <c r="C918" s="2">
        <v>1</v>
      </c>
      <c r="D918" s="3" t="s">
        <v>1185</v>
      </c>
      <c r="E918" s="29" t="s">
        <v>1645</v>
      </c>
      <c r="F918" s="11"/>
      <c r="G918" t="s">
        <v>1188</v>
      </c>
      <c r="H918" s="28">
        <v>12819</v>
      </c>
      <c r="J918" s="14" t="s">
        <v>174</v>
      </c>
      <c r="K918" s="53"/>
      <c r="M918" s="125" t="s">
        <v>1646</v>
      </c>
    </row>
    <row r="919" spans="1:14" x14ac:dyDescent="0.2">
      <c r="A919" s="33"/>
      <c r="B919" s="2">
        <v>235</v>
      </c>
      <c r="C919" s="2">
        <v>2</v>
      </c>
      <c r="D919" s="3" t="s">
        <v>1185</v>
      </c>
      <c r="E919" s="29" t="s">
        <v>1645</v>
      </c>
      <c r="F919" s="11"/>
      <c r="G919" t="s">
        <v>329</v>
      </c>
      <c r="H919" s="28">
        <v>15962</v>
      </c>
      <c r="I919" s="72">
        <v>68</v>
      </c>
      <c r="J919" s="14" t="s">
        <v>1296</v>
      </c>
      <c r="K919" s="53"/>
      <c r="M919" s="125"/>
    </row>
    <row r="920" spans="1:14" x14ac:dyDescent="0.2">
      <c r="A920" s="33"/>
      <c r="B920" s="2">
        <v>235</v>
      </c>
      <c r="C920" s="2">
        <v>3</v>
      </c>
      <c r="D920" s="3" t="s">
        <v>1185</v>
      </c>
      <c r="E920" s="29" t="s">
        <v>1645</v>
      </c>
      <c r="F920" s="11"/>
      <c r="G920" t="s">
        <v>1647</v>
      </c>
      <c r="H920" s="77">
        <v>25248</v>
      </c>
      <c r="I920" s="73">
        <v>86</v>
      </c>
      <c r="J920" s="14">
        <v>25249</v>
      </c>
      <c r="K920" s="53"/>
      <c r="M920" s="125"/>
    </row>
    <row r="921" spans="1:14" x14ac:dyDescent="0.2">
      <c r="A921" s="33"/>
      <c r="B921" s="2">
        <v>235</v>
      </c>
      <c r="C921" s="2">
        <v>4</v>
      </c>
      <c r="D921" s="3" t="s">
        <v>1185</v>
      </c>
      <c r="E921" s="29" t="s">
        <v>1645</v>
      </c>
      <c r="F921" s="11"/>
      <c r="G921" t="s">
        <v>1648</v>
      </c>
      <c r="H921" s="28">
        <v>25509</v>
      </c>
      <c r="I921" s="72">
        <v>54</v>
      </c>
      <c r="J921" s="14">
        <v>25512</v>
      </c>
      <c r="K921" s="53"/>
      <c r="M921" s="125"/>
    </row>
    <row r="922" spans="1:14" x14ac:dyDescent="0.2">
      <c r="A922" s="33"/>
      <c r="B922" s="2">
        <v>235</v>
      </c>
      <c r="C922" s="2">
        <v>5</v>
      </c>
      <c r="D922" s="3" t="s">
        <v>1185</v>
      </c>
      <c r="E922" s="29" t="s">
        <v>1645</v>
      </c>
      <c r="F922" s="11"/>
      <c r="G922" t="s">
        <v>337</v>
      </c>
      <c r="H922" s="28">
        <v>20130</v>
      </c>
      <c r="I922" s="72">
        <v>40</v>
      </c>
      <c r="J922" s="14">
        <v>20136</v>
      </c>
      <c r="K922" s="53"/>
      <c r="M922" s="125"/>
    </row>
    <row r="923" spans="1:14" x14ac:dyDescent="0.2">
      <c r="B923" s="2">
        <v>236</v>
      </c>
      <c r="C923" s="2">
        <v>1</v>
      </c>
      <c r="D923" t="s">
        <v>1049</v>
      </c>
      <c r="E923" t="s">
        <v>80</v>
      </c>
      <c r="G923" t="s">
        <v>80</v>
      </c>
      <c r="H923" s="28"/>
      <c r="J923" s="12" t="s">
        <v>1232</v>
      </c>
      <c r="K923" s="53"/>
      <c r="M923" s="121" t="s">
        <v>1649</v>
      </c>
    </row>
    <row r="924" spans="1:14" x14ac:dyDescent="0.2">
      <c r="A924" s="21"/>
      <c r="B924" s="2">
        <v>236</v>
      </c>
      <c r="C924" s="11">
        <v>2</v>
      </c>
      <c r="D924" s="3" t="s">
        <v>1049</v>
      </c>
      <c r="E924" s="29" t="s">
        <v>80</v>
      </c>
      <c r="F924" s="11"/>
      <c r="G924" t="s">
        <v>292</v>
      </c>
      <c r="J924" s="40" t="s">
        <v>1650</v>
      </c>
      <c r="K924" s="80"/>
      <c r="M924" s="121"/>
    </row>
    <row r="925" spans="1:14" x14ac:dyDescent="0.2">
      <c r="B925" s="2">
        <v>237</v>
      </c>
      <c r="M925" s="10" t="s">
        <v>635</v>
      </c>
    </row>
    <row r="926" spans="1:14" x14ac:dyDescent="0.2">
      <c r="B926" s="2">
        <v>238</v>
      </c>
      <c r="C926" s="2">
        <v>1</v>
      </c>
      <c r="D926" t="s">
        <v>1422</v>
      </c>
      <c r="E926" t="s">
        <v>1651</v>
      </c>
      <c r="G926" t="s">
        <v>1652</v>
      </c>
      <c r="H926" s="28">
        <v>41625</v>
      </c>
      <c r="I926" s="72">
        <v>85</v>
      </c>
      <c r="J926" s="14">
        <v>41629</v>
      </c>
      <c r="K926" s="53">
        <v>603</v>
      </c>
      <c r="M926" s="122" t="s">
        <v>1653</v>
      </c>
      <c r="N926" s="122" t="s">
        <v>1654</v>
      </c>
    </row>
    <row r="927" spans="1:14" x14ac:dyDescent="0.2">
      <c r="A927" s="21"/>
      <c r="B927" s="2">
        <v>238</v>
      </c>
      <c r="C927" s="2">
        <v>2</v>
      </c>
      <c r="D927" s="3" t="s">
        <v>1422</v>
      </c>
      <c r="E927" s="29" t="s">
        <v>1651</v>
      </c>
      <c r="F927" s="11"/>
      <c r="G927" t="s">
        <v>1655</v>
      </c>
      <c r="H927" s="28">
        <v>36940</v>
      </c>
      <c r="I927" s="72">
        <v>87</v>
      </c>
      <c r="J927" s="14">
        <v>36945</v>
      </c>
      <c r="K927" s="53" t="s">
        <v>1656</v>
      </c>
      <c r="L927" s="2" t="s">
        <v>236</v>
      </c>
      <c r="M927" s="122"/>
      <c r="N927" s="122"/>
    </row>
    <row r="928" spans="1:14" x14ac:dyDescent="0.2">
      <c r="A928" s="21"/>
      <c r="B928" s="2">
        <v>238</v>
      </c>
      <c r="C928" s="2">
        <v>3</v>
      </c>
      <c r="D928" s="3" t="s">
        <v>1422</v>
      </c>
      <c r="E928" s="29" t="s">
        <v>1651</v>
      </c>
      <c r="F928" s="11"/>
      <c r="H928" s="28"/>
      <c r="J928" s="27"/>
      <c r="K928" s="73"/>
      <c r="M928" s="122"/>
      <c r="N928" s="122"/>
    </row>
    <row r="929" spans="1:13" x14ac:dyDescent="0.2">
      <c r="A929" s="21"/>
      <c r="B929" s="2">
        <v>239</v>
      </c>
      <c r="C929" s="11">
        <v>1</v>
      </c>
      <c r="D929" s="3" t="s">
        <v>1657</v>
      </c>
      <c r="E929" s="29" t="s">
        <v>1658</v>
      </c>
      <c r="F929" s="11"/>
      <c r="G929" t="s">
        <v>221</v>
      </c>
      <c r="H929" s="28" t="s">
        <v>1659</v>
      </c>
      <c r="I929" s="72">
        <v>57</v>
      </c>
      <c r="J929" s="14" t="s">
        <v>1268</v>
      </c>
      <c r="K929" s="53"/>
      <c r="M929" s="124" t="s">
        <v>210</v>
      </c>
    </row>
    <row r="930" spans="1:13" x14ac:dyDescent="0.2">
      <c r="A930" s="21"/>
      <c r="B930" s="2">
        <v>239</v>
      </c>
      <c r="C930" s="11">
        <v>2</v>
      </c>
      <c r="D930" s="3" t="s">
        <v>1657</v>
      </c>
      <c r="E930" s="29" t="s">
        <v>1658</v>
      </c>
      <c r="F930" s="11"/>
      <c r="G930" t="s">
        <v>80</v>
      </c>
      <c r="H930" s="28"/>
      <c r="J930" s="40" t="s">
        <v>1660</v>
      </c>
      <c r="K930" s="80"/>
      <c r="L930" s="11"/>
      <c r="M930" s="124"/>
    </row>
    <row r="931" spans="1:13" x14ac:dyDescent="0.2">
      <c r="B931" s="2">
        <v>240</v>
      </c>
      <c r="C931" s="2">
        <v>1</v>
      </c>
      <c r="D931" s="3" t="s">
        <v>501</v>
      </c>
      <c r="E931" s="29" t="s">
        <v>1661</v>
      </c>
      <c r="F931" s="11"/>
      <c r="G931" t="s">
        <v>20</v>
      </c>
      <c r="H931" s="28"/>
      <c r="J931" s="12" t="s">
        <v>1662</v>
      </c>
      <c r="K931" s="53"/>
    </row>
    <row r="932" spans="1:13" x14ac:dyDescent="0.2">
      <c r="A932" s="21"/>
      <c r="B932" s="11">
        <v>240</v>
      </c>
      <c r="C932" s="2">
        <v>2</v>
      </c>
      <c r="D932" s="3" t="s">
        <v>501</v>
      </c>
      <c r="E932" s="29" t="s">
        <v>1661</v>
      </c>
      <c r="F932" s="11"/>
      <c r="G932" t="s">
        <v>115</v>
      </c>
      <c r="H932" s="28"/>
      <c r="J932" s="14" t="s">
        <v>235</v>
      </c>
      <c r="K932" s="53"/>
      <c r="M932" s="29"/>
    </row>
    <row r="933" spans="1:13" x14ac:dyDescent="0.2">
      <c r="A933" s="21"/>
      <c r="B933" s="11">
        <v>240</v>
      </c>
      <c r="C933" s="2">
        <v>3</v>
      </c>
      <c r="D933" s="3" t="s">
        <v>1229</v>
      </c>
      <c r="E933" s="29" t="s">
        <v>1663</v>
      </c>
      <c r="F933" s="11"/>
      <c r="G933" t="s">
        <v>20</v>
      </c>
      <c r="H933" s="28">
        <v>35308</v>
      </c>
      <c r="I933" s="72">
        <v>82</v>
      </c>
      <c r="J933" s="14">
        <v>35312</v>
      </c>
      <c r="K933" s="53"/>
      <c r="M933" s="124" t="s">
        <v>1664</v>
      </c>
    </row>
    <row r="934" spans="1:13" x14ac:dyDescent="0.2">
      <c r="A934" s="21"/>
      <c r="B934" s="11">
        <v>240</v>
      </c>
      <c r="C934" s="2">
        <v>4</v>
      </c>
      <c r="D934" s="3" t="s">
        <v>1229</v>
      </c>
      <c r="E934" s="29" t="s">
        <v>1663</v>
      </c>
      <c r="F934" s="11"/>
      <c r="G934" t="s">
        <v>1663</v>
      </c>
      <c r="H934" s="28">
        <v>35676</v>
      </c>
      <c r="I934" s="72">
        <v>85</v>
      </c>
      <c r="J934" s="14">
        <v>35679</v>
      </c>
      <c r="K934" s="53"/>
      <c r="M934" s="124"/>
    </row>
    <row r="935" spans="1:13" x14ac:dyDescent="0.2">
      <c r="A935" s="21"/>
      <c r="B935" s="2">
        <v>241</v>
      </c>
      <c r="C935" s="11">
        <v>1</v>
      </c>
      <c r="D935" s="3" t="s">
        <v>138</v>
      </c>
      <c r="E935" s="29" t="s">
        <v>1665</v>
      </c>
      <c r="F935" s="11"/>
      <c r="G935" t="s">
        <v>41</v>
      </c>
      <c r="H935" s="28">
        <v>2519</v>
      </c>
      <c r="I935" s="72">
        <v>68</v>
      </c>
      <c r="J935" s="14" t="s">
        <v>1666</v>
      </c>
      <c r="K935" s="53"/>
      <c r="M935" s="123" t="s">
        <v>1667</v>
      </c>
    </row>
    <row r="936" spans="1:13" x14ac:dyDescent="0.2">
      <c r="A936" s="21"/>
      <c r="B936" s="2">
        <v>241</v>
      </c>
      <c r="C936" s="11">
        <v>2</v>
      </c>
      <c r="D936" s="3" t="s">
        <v>138</v>
      </c>
      <c r="E936" s="29" t="s">
        <v>1665</v>
      </c>
      <c r="F936" s="11"/>
      <c r="G936" t="s">
        <v>1668</v>
      </c>
      <c r="H936" s="28" t="s">
        <v>1669</v>
      </c>
      <c r="I936" s="72">
        <v>56</v>
      </c>
      <c r="J936" s="14" t="s">
        <v>621</v>
      </c>
      <c r="M936" s="123"/>
    </row>
    <row r="937" spans="1:13" s="23" customFormat="1" ht="25.5" x14ac:dyDescent="0.2">
      <c r="B937" s="103">
        <v>241.5</v>
      </c>
      <c r="C937" s="21">
        <v>1</v>
      </c>
      <c r="D937" s="23" t="s">
        <v>138</v>
      </c>
      <c r="E937" s="23" t="s">
        <v>1670</v>
      </c>
      <c r="F937" s="21"/>
      <c r="G937" s="23" t="s">
        <v>1393</v>
      </c>
      <c r="H937" s="21"/>
      <c r="I937" s="71"/>
      <c r="J937" s="22" t="s">
        <v>992</v>
      </c>
      <c r="K937" s="82"/>
      <c r="L937" s="21"/>
      <c r="M937" s="91" t="s">
        <v>1671</v>
      </c>
    </row>
    <row r="938" spans="1:13" x14ac:dyDescent="0.2">
      <c r="B938" s="2">
        <v>242</v>
      </c>
      <c r="C938" s="2">
        <v>1</v>
      </c>
      <c r="D938" t="s">
        <v>1461</v>
      </c>
      <c r="E938" t="s">
        <v>1672</v>
      </c>
      <c r="G938" t="s">
        <v>686</v>
      </c>
      <c r="H938" s="28"/>
      <c r="J938" s="12" t="s">
        <v>415</v>
      </c>
      <c r="K938" s="53"/>
    </row>
    <row r="939" spans="1:13" x14ac:dyDescent="0.2">
      <c r="A939" s="21"/>
      <c r="B939" s="2">
        <v>242</v>
      </c>
      <c r="C939" s="2">
        <v>2</v>
      </c>
      <c r="D939" s="3" t="s">
        <v>1461</v>
      </c>
      <c r="E939" s="29" t="s">
        <v>1672</v>
      </c>
      <c r="F939" s="11"/>
      <c r="G939" t="s">
        <v>1112</v>
      </c>
      <c r="H939" s="28">
        <v>43227</v>
      </c>
      <c r="I939" s="72">
        <v>90</v>
      </c>
      <c r="J939" s="27" t="s">
        <v>1673</v>
      </c>
      <c r="K939" s="73">
        <v>534</v>
      </c>
      <c r="M939" s="10"/>
    </row>
    <row r="940" spans="1:13" ht="12.75" customHeight="1" x14ac:dyDescent="0.2">
      <c r="A940" s="21"/>
      <c r="B940" s="88">
        <v>242.5</v>
      </c>
      <c r="C940" s="2">
        <v>1</v>
      </c>
      <c r="D940" s="3" t="s">
        <v>1674</v>
      </c>
      <c r="E940" s="29" t="s">
        <v>1675</v>
      </c>
      <c r="F940" s="11"/>
      <c r="G940" t="s">
        <v>1676</v>
      </c>
      <c r="H940" s="28"/>
      <c r="J940" s="13"/>
      <c r="M940" s="123" t="s">
        <v>1677</v>
      </c>
    </row>
    <row r="941" spans="1:13" x14ac:dyDescent="0.2">
      <c r="A941" s="21"/>
      <c r="B941" s="88">
        <v>242.5</v>
      </c>
      <c r="C941" s="2">
        <v>2</v>
      </c>
      <c r="D941" s="3" t="s">
        <v>1674</v>
      </c>
      <c r="E941" s="29" t="s">
        <v>1675</v>
      </c>
      <c r="F941" s="11"/>
      <c r="G941" t="s">
        <v>1678</v>
      </c>
      <c r="H941" s="41" t="s">
        <v>247</v>
      </c>
      <c r="I941" s="53" t="s">
        <v>1679</v>
      </c>
      <c r="J941" s="14" t="s">
        <v>247</v>
      </c>
      <c r="M941" s="123"/>
    </row>
    <row r="942" spans="1:13" x14ac:dyDescent="0.2">
      <c r="A942" s="21"/>
      <c r="B942" s="88">
        <v>242.5</v>
      </c>
      <c r="C942" s="2">
        <v>3</v>
      </c>
      <c r="D942" s="3" t="s">
        <v>1674</v>
      </c>
      <c r="E942" s="10" t="s">
        <v>1675</v>
      </c>
      <c r="G942" t="s">
        <v>1680</v>
      </c>
      <c r="H942" s="28">
        <v>40667</v>
      </c>
      <c r="I942" s="72">
        <v>89</v>
      </c>
      <c r="J942" s="13">
        <v>40676</v>
      </c>
      <c r="K942" s="72">
        <v>342</v>
      </c>
      <c r="M942" s="123"/>
    </row>
    <row r="943" spans="1:13" x14ac:dyDescent="0.2">
      <c r="A943" s="21"/>
      <c r="B943" s="88">
        <v>242.5</v>
      </c>
      <c r="C943" s="2">
        <v>3</v>
      </c>
      <c r="D943" s="3" t="s">
        <v>1674</v>
      </c>
      <c r="E943" s="10" t="s">
        <v>1675</v>
      </c>
      <c r="G943" t="s">
        <v>1681</v>
      </c>
      <c r="H943" s="41" t="s">
        <v>895</v>
      </c>
      <c r="I943" s="53" t="s">
        <v>675</v>
      </c>
      <c r="J943" s="14" t="s">
        <v>895</v>
      </c>
      <c r="M943" s="123"/>
    </row>
    <row r="944" spans="1:13" x14ac:dyDescent="0.2">
      <c r="A944" s="21"/>
      <c r="B944" s="88">
        <v>242.5</v>
      </c>
      <c r="C944" s="2">
        <v>4</v>
      </c>
      <c r="D944" s="3" t="s">
        <v>1674</v>
      </c>
      <c r="E944" s="10" t="s">
        <v>1675</v>
      </c>
      <c r="G944" t="s">
        <v>1682</v>
      </c>
      <c r="H944" s="41"/>
      <c r="I944" s="53"/>
      <c r="J944" s="14"/>
      <c r="M944" s="123"/>
    </row>
    <row r="945" spans="1:13" x14ac:dyDescent="0.2">
      <c r="A945" s="21"/>
      <c r="B945" s="88">
        <v>242.5</v>
      </c>
      <c r="C945" s="2">
        <v>5</v>
      </c>
      <c r="D945" s="3" t="s">
        <v>1674</v>
      </c>
      <c r="E945" s="10" t="s">
        <v>1675</v>
      </c>
      <c r="G945" t="s">
        <v>1683</v>
      </c>
      <c r="H945" s="28"/>
      <c r="J945" s="13"/>
      <c r="M945" s="123"/>
    </row>
    <row r="946" spans="1:13" x14ac:dyDescent="0.2">
      <c r="A946" s="21"/>
      <c r="B946" s="88">
        <v>242.5</v>
      </c>
      <c r="C946" s="2">
        <v>6</v>
      </c>
      <c r="D946" s="3" t="s">
        <v>1674</v>
      </c>
      <c r="E946" s="10" t="s">
        <v>1675</v>
      </c>
      <c r="G946" t="s">
        <v>539</v>
      </c>
      <c r="H946" s="28"/>
      <c r="J946" s="13"/>
      <c r="M946" s="123"/>
    </row>
    <row r="947" spans="1:13" x14ac:dyDescent="0.2">
      <c r="A947" s="21"/>
      <c r="B947" s="2">
        <v>243</v>
      </c>
      <c r="C947" s="11">
        <v>1</v>
      </c>
      <c r="D947" s="3" t="s">
        <v>98</v>
      </c>
      <c r="E947" s="29" t="s">
        <v>1684</v>
      </c>
      <c r="F947" s="11"/>
      <c r="G947" t="s">
        <v>686</v>
      </c>
      <c r="H947" s="41" t="s">
        <v>682</v>
      </c>
      <c r="I947" s="53" t="s">
        <v>1685</v>
      </c>
      <c r="J947" s="40" t="s">
        <v>682</v>
      </c>
      <c r="K947" s="73"/>
      <c r="M947" s="121" t="s">
        <v>1686</v>
      </c>
    </row>
    <row r="948" spans="1:13" x14ac:dyDescent="0.2">
      <c r="A948" s="21"/>
      <c r="B948" s="2">
        <v>243</v>
      </c>
      <c r="C948" s="11">
        <v>2</v>
      </c>
      <c r="D948" s="3" t="s">
        <v>98</v>
      </c>
      <c r="E948" s="29" t="s">
        <v>1684</v>
      </c>
      <c r="F948" s="11"/>
      <c r="G948" t="s">
        <v>1687</v>
      </c>
      <c r="H948" s="28" t="s">
        <v>1688</v>
      </c>
      <c r="I948" s="72">
        <v>41</v>
      </c>
      <c r="J948" s="14" t="s">
        <v>358</v>
      </c>
      <c r="K948" s="53"/>
      <c r="M948" s="121"/>
    </row>
    <row r="949" spans="1:13" x14ac:dyDescent="0.2">
      <c r="A949" s="21"/>
      <c r="B949" s="2">
        <v>243</v>
      </c>
      <c r="C949" s="11">
        <v>3</v>
      </c>
      <c r="D949" s="3" t="s">
        <v>98</v>
      </c>
      <c r="E949" s="29" t="s">
        <v>1684</v>
      </c>
      <c r="F949" s="11"/>
      <c r="G949" t="s">
        <v>1689</v>
      </c>
      <c r="H949" s="94" t="s">
        <v>530</v>
      </c>
      <c r="I949" s="80" t="s">
        <v>1690</v>
      </c>
      <c r="J949" s="40" t="s">
        <v>530</v>
      </c>
      <c r="K949" s="73"/>
      <c r="M949" s="121"/>
    </row>
    <row r="950" spans="1:13" x14ac:dyDescent="0.2">
      <c r="A950" s="21"/>
      <c r="B950" s="2">
        <v>243</v>
      </c>
      <c r="C950" s="11">
        <v>4</v>
      </c>
      <c r="D950" s="3" t="s">
        <v>98</v>
      </c>
      <c r="E950" s="29" t="s">
        <v>1684</v>
      </c>
      <c r="F950" s="11"/>
      <c r="G950" t="s">
        <v>1691</v>
      </c>
      <c r="H950" s="94" t="s">
        <v>674</v>
      </c>
      <c r="I950" s="80" t="s">
        <v>289</v>
      </c>
      <c r="J950" s="40" t="s">
        <v>1692</v>
      </c>
      <c r="K950" s="80"/>
      <c r="M950" s="121"/>
    </row>
    <row r="951" spans="1:13" x14ac:dyDescent="0.2">
      <c r="A951" s="21"/>
      <c r="B951" s="2">
        <v>243</v>
      </c>
      <c r="C951" s="11">
        <v>5</v>
      </c>
      <c r="D951" s="3" t="s">
        <v>98</v>
      </c>
      <c r="E951" s="29" t="s">
        <v>1684</v>
      </c>
      <c r="F951" s="11"/>
      <c r="G951" t="s">
        <v>1693</v>
      </c>
      <c r="H951" s="94" t="s">
        <v>582</v>
      </c>
      <c r="I951" s="80" t="s">
        <v>752</v>
      </c>
      <c r="J951" s="14" t="s">
        <v>582</v>
      </c>
      <c r="K951" s="53"/>
      <c r="M951" s="121"/>
    </row>
    <row r="952" spans="1:13" x14ac:dyDescent="0.2">
      <c r="B952" s="2">
        <v>244</v>
      </c>
      <c r="H952" s="28"/>
    </row>
    <row r="953" spans="1:13" x14ac:dyDescent="0.2">
      <c r="A953" s="21"/>
      <c r="B953" s="2">
        <v>245</v>
      </c>
      <c r="C953" s="2">
        <v>1</v>
      </c>
      <c r="D953" s="3" t="s">
        <v>1694</v>
      </c>
      <c r="E953" s="29" t="s">
        <v>1695</v>
      </c>
      <c r="F953" s="11"/>
      <c r="G953" t="s">
        <v>41</v>
      </c>
      <c r="H953" s="28">
        <v>27572</v>
      </c>
      <c r="I953" s="72">
        <v>95</v>
      </c>
      <c r="J953" s="14">
        <v>27577</v>
      </c>
      <c r="K953" s="53"/>
      <c r="M953" s="121" t="s">
        <v>1696</v>
      </c>
    </row>
    <row r="954" spans="1:13" x14ac:dyDescent="0.2">
      <c r="A954" s="21"/>
      <c r="B954" s="2">
        <v>245</v>
      </c>
      <c r="C954" s="2">
        <v>2</v>
      </c>
      <c r="D954" s="3" t="s">
        <v>1694</v>
      </c>
      <c r="E954" s="29" t="s">
        <v>1695</v>
      </c>
      <c r="F954" s="11"/>
      <c r="G954" t="s">
        <v>1697</v>
      </c>
      <c r="H954" s="28"/>
      <c r="J954" s="40" t="s">
        <v>1698</v>
      </c>
      <c r="K954" s="80"/>
      <c r="M954" s="121"/>
    </row>
    <row r="955" spans="1:13" x14ac:dyDescent="0.2">
      <c r="A955" s="21"/>
      <c r="B955" s="2">
        <v>245</v>
      </c>
      <c r="C955" s="2">
        <v>3</v>
      </c>
      <c r="D955" s="3" t="s">
        <v>1694</v>
      </c>
      <c r="E955" s="29" t="s">
        <v>1695</v>
      </c>
      <c r="F955" s="11"/>
      <c r="G955" t="s">
        <v>115</v>
      </c>
      <c r="H955" s="28"/>
      <c r="J955" s="40" t="s">
        <v>1699</v>
      </c>
      <c r="K955" s="80"/>
      <c r="M955" s="121"/>
    </row>
    <row r="956" spans="1:13" x14ac:dyDescent="0.2">
      <c r="B956" s="2">
        <v>246</v>
      </c>
      <c r="C956" s="2">
        <v>1</v>
      </c>
      <c r="D956" t="s">
        <v>1700</v>
      </c>
      <c r="E956" t="s">
        <v>1701</v>
      </c>
      <c r="G956" t="s">
        <v>750</v>
      </c>
      <c r="H956" s="28" t="s">
        <v>1702</v>
      </c>
      <c r="I956" s="72">
        <v>55</v>
      </c>
      <c r="J956" s="12" t="s">
        <v>698</v>
      </c>
      <c r="K956" s="53"/>
      <c r="M956" s="121" t="s">
        <v>1703</v>
      </c>
    </row>
    <row r="957" spans="1:13" x14ac:dyDescent="0.2">
      <c r="A957" s="21"/>
      <c r="B957" s="2">
        <v>246</v>
      </c>
      <c r="C957" s="2">
        <v>2</v>
      </c>
      <c r="D957" s="3" t="s">
        <v>1700</v>
      </c>
      <c r="E957" s="29" t="s">
        <v>1701</v>
      </c>
      <c r="F957" s="11"/>
      <c r="G957" t="s">
        <v>1704</v>
      </c>
      <c r="H957" s="28" t="s">
        <v>1705</v>
      </c>
      <c r="I957" s="53">
        <v>82</v>
      </c>
      <c r="J957" s="14" t="s">
        <v>986</v>
      </c>
      <c r="K957" s="53"/>
      <c r="M957" s="121"/>
    </row>
    <row r="958" spans="1:13" x14ac:dyDescent="0.2">
      <c r="A958" s="21"/>
      <c r="B958" s="2">
        <v>246</v>
      </c>
      <c r="C958" s="2">
        <v>3</v>
      </c>
      <c r="D958" s="3" t="s">
        <v>1700</v>
      </c>
      <c r="E958" s="29" t="s">
        <v>1701</v>
      </c>
      <c r="F958" s="11"/>
      <c r="G958" t="s">
        <v>41</v>
      </c>
      <c r="H958" s="94" t="s">
        <v>844</v>
      </c>
      <c r="I958" s="80" t="s">
        <v>1514</v>
      </c>
      <c r="J958" s="40" t="s">
        <v>844</v>
      </c>
      <c r="K958" s="80"/>
      <c r="M958" s="121"/>
    </row>
    <row r="959" spans="1:13" x14ac:dyDescent="0.2">
      <c r="A959" s="21"/>
      <c r="B959" s="2">
        <v>246</v>
      </c>
      <c r="C959" s="2">
        <v>4</v>
      </c>
      <c r="D959" s="3" t="s">
        <v>1700</v>
      </c>
      <c r="E959" s="29" t="s">
        <v>1701</v>
      </c>
      <c r="F959" s="11"/>
      <c r="G959" t="s">
        <v>80</v>
      </c>
      <c r="H959" s="41" t="s">
        <v>235</v>
      </c>
      <c r="I959" s="53" t="s">
        <v>1706</v>
      </c>
      <c r="J959" s="40" t="s">
        <v>235</v>
      </c>
      <c r="K959" s="80"/>
      <c r="M959" s="121"/>
    </row>
    <row r="960" spans="1:13" x14ac:dyDescent="0.2">
      <c r="A960" s="21"/>
      <c r="B960" s="2">
        <v>246</v>
      </c>
      <c r="C960" s="2">
        <v>5</v>
      </c>
      <c r="D960" s="3" t="s">
        <v>1700</v>
      </c>
      <c r="E960" s="29" t="s">
        <v>1701</v>
      </c>
      <c r="F960" s="11"/>
      <c r="G960" t="s">
        <v>996</v>
      </c>
      <c r="H960" s="41" t="s">
        <v>186</v>
      </c>
      <c r="I960" s="53" t="s">
        <v>1707</v>
      </c>
      <c r="J960" s="40" t="s">
        <v>186</v>
      </c>
      <c r="K960" s="80"/>
      <c r="M960" s="121"/>
    </row>
    <row r="961" spans="1:13" x14ac:dyDescent="0.2">
      <c r="A961" s="21"/>
      <c r="B961" s="2">
        <v>246</v>
      </c>
      <c r="C961" s="2">
        <v>6</v>
      </c>
      <c r="D961" s="3" t="s">
        <v>1700</v>
      </c>
      <c r="E961" s="29" t="s">
        <v>1701</v>
      </c>
      <c r="F961" s="11"/>
      <c r="G961" t="s">
        <v>1708</v>
      </c>
      <c r="H961" s="41" t="s">
        <v>225</v>
      </c>
      <c r="I961" s="53" t="s">
        <v>1434</v>
      </c>
      <c r="J961" s="40" t="s">
        <v>225</v>
      </c>
      <c r="K961" s="80"/>
      <c r="M961" s="90"/>
    </row>
    <row r="962" spans="1:13" ht="12.75" customHeight="1" x14ac:dyDescent="0.2">
      <c r="B962" s="2">
        <v>247</v>
      </c>
      <c r="C962" s="2">
        <v>1</v>
      </c>
      <c r="D962" t="s">
        <v>799</v>
      </c>
      <c r="E962" t="s">
        <v>1709</v>
      </c>
      <c r="G962" t="s">
        <v>1710</v>
      </c>
      <c r="H962" s="28">
        <v>25688</v>
      </c>
      <c r="I962" s="72">
        <v>61</v>
      </c>
      <c r="J962" s="40" t="s">
        <v>1711</v>
      </c>
      <c r="M962" s="121" t="s">
        <v>1712</v>
      </c>
    </row>
    <row r="963" spans="1:13" x14ac:dyDescent="0.2">
      <c r="B963" s="2">
        <v>247</v>
      </c>
      <c r="C963" s="2">
        <v>2</v>
      </c>
      <c r="D963" t="s">
        <v>799</v>
      </c>
      <c r="E963" t="s">
        <v>1709</v>
      </c>
      <c r="G963" t="s">
        <v>1709</v>
      </c>
      <c r="H963" s="28"/>
      <c r="J963" s="27"/>
      <c r="M963" s="121"/>
    </row>
    <row r="964" spans="1:13" x14ac:dyDescent="0.2">
      <c r="B964" s="2">
        <v>247</v>
      </c>
      <c r="C964" s="2">
        <v>3</v>
      </c>
      <c r="D964" t="s">
        <v>799</v>
      </c>
      <c r="E964" s="29" t="s">
        <v>1709</v>
      </c>
      <c r="H964" s="28"/>
      <c r="J964" s="27"/>
      <c r="M964" s="121"/>
    </row>
    <row r="965" spans="1:13" x14ac:dyDescent="0.2">
      <c r="B965" s="88">
        <v>247.5</v>
      </c>
      <c r="H965" s="28"/>
    </row>
    <row r="966" spans="1:13" x14ac:dyDescent="0.2">
      <c r="A966" s="21"/>
      <c r="B966" s="2">
        <v>248</v>
      </c>
      <c r="C966" s="2">
        <v>1</v>
      </c>
      <c r="D966" s="3" t="s">
        <v>799</v>
      </c>
      <c r="E966" s="29" t="s">
        <v>1713</v>
      </c>
      <c r="F966" s="11"/>
      <c r="G966" t="s">
        <v>1714</v>
      </c>
      <c r="H966" s="41" t="s">
        <v>547</v>
      </c>
      <c r="I966" s="53" t="s">
        <v>1143</v>
      </c>
      <c r="J966" s="40" t="s">
        <v>1715</v>
      </c>
      <c r="K966" s="80"/>
      <c r="M966" s="121" t="s">
        <v>1716</v>
      </c>
    </row>
    <row r="967" spans="1:13" x14ac:dyDescent="0.2">
      <c r="A967" s="21"/>
      <c r="B967" s="2">
        <v>248</v>
      </c>
      <c r="C967" s="2">
        <v>2</v>
      </c>
      <c r="D967" s="3" t="s">
        <v>799</v>
      </c>
      <c r="E967" s="29" t="s">
        <v>1713</v>
      </c>
      <c r="F967" s="11"/>
      <c r="G967" t="s">
        <v>1717</v>
      </c>
      <c r="H967" s="41" t="s">
        <v>843</v>
      </c>
      <c r="I967" s="53" t="s">
        <v>505</v>
      </c>
      <c r="J967" s="40" t="s">
        <v>547</v>
      </c>
      <c r="K967" s="80"/>
      <c r="M967" s="121"/>
    </row>
    <row r="968" spans="1:13" x14ac:dyDescent="0.2">
      <c r="A968" s="21"/>
      <c r="B968" s="2">
        <v>248</v>
      </c>
      <c r="C968" s="2">
        <v>3</v>
      </c>
      <c r="D968" s="3" t="s">
        <v>799</v>
      </c>
      <c r="E968" s="29" t="s">
        <v>1713</v>
      </c>
      <c r="F968" s="11"/>
      <c r="G968" t="s">
        <v>718</v>
      </c>
      <c r="H968" s="41" t="s">
        <v>1063</v>
      </c>
      <c r="I968" s="53" t="s">
        <v>229</v>
      </c>
      <c r="J968" s="40" t="s">
        <v>843</v>
      </c>
      <c r="K968" s="80"/>
      <c r="M968" s="121"/>
    </row>
    <row r="969" spans="1:13" x14ac:dyDescent="0.2">
      <c r="A969" s="21"/>
      <c r="B969" s="2">
        <v>248</v>
      </c>
      <c r="C969" s="2">
        <v>4</v>
      </c>
      <c r="D969" s="3" t="s">
        <v>799</v>
      </c>
      <c r="E969" s="29" t="s">
        <v>1713</v>
      </c>
      <c r="F969" s="11"/>
      <c r="G969" t="s">
        <v>1718</v>
      </c>
      <c r="H969" s="41" t="s">
        <v>892</v>
      </c>
      <c r="I969" s="53" t="s">
        <v>507</v>
      </c>
      <c r="J969" s="12" t="s">
        <v>1163</v>
      </c>
      <c r="K969" s="53"/>
      <c r="M969" s="121"/>
    </row>
    <row r="970" spans="1:13" x14ac:dyDescent="0.2">
      <c r="A970" s="21"/>
      <c r="B970" s="2">
        <v>248</v>
      </c>
      <c r="C970" s="11">
        <v>5</v>
      </c>
      <c r="D970" s="3" t="s">
        <v>799</v>
      </c>
      <c r="E970" s="29" t="s">
        <v>1713</v>
      </c>
      <c r="F970" s="11"/>
      <c r="G970" t="s">
        <v>1719</v>
      </c>
      <c r="H970" s="28"/>
      <c r="J970" s="14" t="s">
        <v>1063</v>
      </c>
      <c r="K970" s="53"/>
      <c r="M970" s="121"/>
    </row>
    <row r="971" spans="1:13" x14ac:dyDescent="0.2">
      <c r="A971" s="21"/>
      <c r="B971" s="2">
        <v>248</v>
      </c>
      <c r="C971" s="2">
        <v>6</v>
      </c>
      <c r="D971" s="3" t="s">
        <v>799</v>
      </c>
      <c r="E971" s="29" t="s">
        <v>1713</v>
      </c>
      <c r="F971" s="11"/>
      <c r="G971" t="s">
        <v>1720</v>
      </c>
      <c r="H971" s="22" t="s">
        <v>1163</v>
      </c>
      <c r="I971" s="53" t="s">
        <v>1679</v>
      </c>
      <c r="J971" s="14">
        <v>21222</v>
      </c>
      <c r="K971" s="80"/>
      <c r="M971" s="121"/>
    </row>
    <row r="972" spans="1:13" x14ac:dyDescent="0.2">
      <c r="A972" s="21"/>
      <c r="B972" s="2">
        <v>248</v>
      </c>
      <c r="C972" s="2">
        <v>7</v>
      </c>
      <c r="D972" s="3" t="s">
        <v>799</v>
      </c>
      <c r="E972" s="29" t="s">
        <v>1713</v>
      </c>
      <c r="F972" s="11"/>
      <c r="G972" t="s">
        <v>1721</v>
      </c>
      <c r="H972" s="28"/>
      <c r="J972" s="40" t="s">
        <v>504</v>
      </c>
      <c r="K972" s="80"/>
      <c r="M972" s="121"/>
    </row>
    <row r="973" spans="1:13" x14ac:dyDescent="0.2">
      <c r="A973" s="21"/>
      <c r="B973" s="2">
        <v>248</v>
      </c>
      <c r="C973" s="11">
        <v>8</v>
      </c>
      <c r="D973" s="3" t="s">
        <v>799</v>
      </c>
      <c r="E973" s="29" t="s">
        <v>1713</v>
      </c>
      <c r="F973" s="11"/>
      <c r="K973" s="73"/>
      <c r="M973" s="121"/>
    </row>
    <row r="974" spans="1:13" x14ac:dyDescent="0.2">
      <c r="A974" s="21"/>
      <c r="B974" s="2">
        <v>248</v>
      </c>
      <c r="C974" s="11">
        <v>9</v>
      </c>
      <c r="D974" s="3" t="s">
        <v>799</v>
      </c>
      <c r="E974" s="29" t="s">
        <v>1713</v>
      </c>
      <c r="F974" s="11"/>
      <c r="H974" s="28"/>
      <c r="J974" s="27"/>
      <c r="K974" s="73"/>
      <c r="M974" s="121"/>
    </row>
    <row r="975" spans="1:13" x14ac:dyDescent="0.2">
      <c r="A975" s="21"/>
      <c r="B975" s="2">
        <v>249</v>
      </c>
      <c r="C975" s="11">
        <v>1</v>
      </c>
      <c r="D975" s="3" t="s">
        <v>246</v>
      </c>
      <c r="E975" s="29" t="s">
        <v>166</v>
      </c>
      <c r="F975" s="11"/>
      <c r="G975" t="s">
        <v>166</v>
      </c>
      <c r="H975" s="28"/>
      <c r="J975" s="40" t="s">
        <v>1722</v>
      </c>
      <c r="K975" s="80"/>
      <c r="M975" s="121" t="s">
        <v>1723</v>
      </c>
    </row>
    <row r="976" spans="1:13" x14ac:dyDescent="0.2">
      <c r="A976" s="21"/>
      <c r="B976" s="2">
        <v>249</v>
      </c>
      <c r="C976" s="11">
        <v>2</v>
      </c>
      <c r="D976" s="3" t="s">
        <v>246</v>
      </c>
      <c r="E976" s="29" t="s">
        <v>166</v>
      </c>
      <c r="F976" s="11"/>
      <c r="G976" t="s">
        <v>1724</v>
      </c>
      <c r="H976" s="28"/>
      <c r="J976" s="13"/>
      <c r="M976" s="121"/>
    </row>
    <row r="977" spans="1:13" x14ac:dyDescent="0.2">
      <c r="A977" s="21"/>
      <c r="B977" s="2">
        <v>249</v>
      </c>
      <c r="C977" s="11">
        <v>3</v>
      </c>
      <c r="D977" s="3" t="s">
        <v>246</v>
      </c>
      <c r="E977" s="29" t="s">
        <v>166</v>
      </c>
      <c r="F977" s="11"/>
      <c r="G977" t="s">
        <v>1725</v>
      </c>
      <c r="H977" s="28"/>
      <c r="J977" s="14" t="s">
        <v>231</v>
      </c>
      <c r="K977" s="53"/>
      <c r="M977" s="121"/>
    </row>
    <row r="978" spans="1:13" x14ac:dyDescent="0.2">
      <c r="A978" s="21"/>
      <c r="B978" s="2">
        <v>249</v>
      </c>
      <c r="C978" s="11">
        <v>4</v>
      </c>
      <c r="D978" s="3" t="s">
        <v>246</v>
      </c>
      <c r="E978" s="29" t="s">
        <v>166</v>
      </c>
      <c r="F978" s="11"/>
      <c r="G978" t="s">
        <v>1726</v>
      </c>
      <c r="H978" s="28">
        <v>16964</v>
      </c>
      <c r="J978" s="14" t="s">
        <v>1727</v>
      </c>
      <c r="K978" s="53"/>
      <c r="M978" s="121"/>
    </row>
    <row r="979" spans="1:13" x14ac:dyDescent="0.2">
      <c r="A979" s="21"/>
      <c r="B979" s="2">
        <v>249</v>
      </c>
      <c r="C979" s="11">
        <v>5</v>
      </c>
      <c r="D979" s="3" t="s">
        <v>246</v>
      </c>
      <c r="E979" s="29" t="s">
        <v>166</v>
      </c>
      <c r="F979" s="11"/>
      <c r="G979" t="s">
        <v>1728</v>
      </c>
      <c r="H979" s="28"/>
      <c r="J979" s="40" t="s">
        <v>1729</v>
      </c>
      <c r="K979" s="80"/>
      <c r="M979" s="121"/>
    </row>
    <row r="980" spans="1:13" x14ac:dyDescent="0.2">
      <c r="A980" s="21"/>
      <c r="B980" s="2">
        <v>250</v>
      </c>
      <c r="C980" s="2">
        <v>1</v>
      </c>
      <c r="D980" s="3" t="s">
        <v>114</v>
      </c>
      <c r="E980" s="29" t="s">
        <v>1730</v>
      </c>
      <c r="F980" s="11"/>
      <c r="G980" t="s">
        <v>82</v>
      </c>
      <c r="H980" s="41" t="s">
        <v>1336</v>
      </c>
      <c r="I980" s="53" t="s">
        <v>229</v>
      </c>
      <c r="J980" s="14" t="s">
        <v>1336</v>
      </c>
      <c r="K980" s="53"/>
      <c r="M980" s="121" t="s">
        <v>1731</v>
      </c>
    </row>
    <row r="981" spans="1:13" x14ac:dyDescent="0.2">
      <c r="A981" s="21"/>
      <c r="B981" s="2">
        <v>250</v>
      </c>
      <c r="C981" s="2">
        <v>2</v>
      </c>
      <c r="D981" s="3" t="s">
        <v>114</v>
      </c>
      <c r="E981" s="29" t="s">
        <v>1730</v>
      </c>
      <c r="F981" s="11"/>
      <c r="G981" t="s">
        <v>1732</v>
      </c>
      <c r="H981" s="41" t="s">
        <v>540</v>
      </c>
      <c r="I981" s="53" t="s">
        <v>1733</v>
      </c>
      <c r="J981" s="40" t="s">
        <v>540</v>
      </c>
      <c r="K981" s="80"/>
      <c r="M981" s="121"/>
    </row>
    <row r="982" spans="1:13" x14ac:dyDescent="0.2">
      <c r="A982" s="21"/>
      <c r="B982" s="11" t="s">
        <v>1734</v>
      </c>
      <c r="C982" s="2">
        <v>1</v>
      </c>
      <c r="D982" s="3" t="s">
        <v>1735</v>
      </c>
      <c r="E982" s="29" t="s">
        <v>1736</v>
      </c>
      <c r="F982" s="11"/>
      <c r="G982" t="s">
        <v>605</v>
      </c>
      <c r="H982" s="41" t="s">
        <v>1737</v>
      </c>
      <c r="I982" s="72">
        <v>62</v>
      </c>
      <c r="J982" s="40" t="s">
        <v>1737</v>
      </c>
      <c r="K982" s="80"/>
      <c r="M982" s="121" t="s">
        <v>1738</v>
      </c>
    </row>
    <row r="983" spans="1:13" x14ac:dyDescent="0.2">
      <c r="A983" s="21"/>
      <c r="B983" s="11" t="s">
        <v>1734</v>
      </c>
      <c r="C983" s="2">
        <v>2</v>
      </c>
      <c r="D983" s="3" t="s">
        <v>1735</v>
      </c>
      <c r="E983" s="29" t="s">
        <v>1736</v>
      </c>
      <c r="F983" s="11"/>
      <c r="G983" t="s">
        <v>443</v>
      </c>
      <c r="H983" s="41" t="s">
        <v>1739</v>
      </c>
      <c r="I983" s="72">
        <v>80</v>
      </c>
      <c r="J983" s="40" t="s">
        <v>1739</v>
      </c>
      <c r="K983" s="80"/>
      <c r="M983" s="121"/>
    </row>
    <row r="984" spans="1:13" x14ac:dyDescent="0.2">
      <c r="A984" s="21"/>
      <c r="B984" s="11">
        <v>251</v>
      </c>
      <c r="D984" s="3" t="s">
        <v>1740</v>
      </c>
      <c r="E984" s="29" t="s">
        <v>1331</v>
      </c>
      <c r="F984" s="11"/>
      <c r="H984" s="28"/>
      <c r="J984" s="40"/>
      <c r="K984" s="80"/>
      <c r="M984" s="10" t="s">
        <v>1741</v>
      </c>
    </row>
    <row r="985" spans="1:13" x14ac:dyDescent="0.2">
      <c r="A985" s="21"/>
      <c r="B985" s="2" t="s">
        <v>1742</v>
      </c>
      <c r="C985" s="2">
        <v>1</v>
      </c>
      <c r="D985" s="3" t="s">
        <v>347</v>
      </c>
      <c r="E985" s="29" t="s">
        <v>1743</v>
      </c>
      <c r="F985" s="11"/>
      <c r="G985" t="s">
        <v>1744</v>
      </c>
      <c r="H985" s="41" t="s">
        <v>377</v>
      </c>
      <c r="I985" s="53" t="s">
        <v>1437</v>
      </c>
      <c r="J985" s="40" t="s">
        <v>377</v>
      </c>
      <c r="K985" s="80"/>
      <c r="M985" s="121" t="s">
        <v>1745</v>
      </c>
    </row>
    <row r="986" spans="1:13" x14ac:dyDescent="0.2">
      <c r="A986" s="21"/>
      <c r="B986" s="2" t="s">
        <v>1742</v>
      </c>
      <c r="C986" s="2">
        <v>2</v>
      </c>
      <c r="D986" s="3" t="s">
        <v>347</v>
      </c>
      <c r="E986" s="29" t="s">
        <v>1743</v>
      </c>
      <c r="F986" s="11"/>
      <c r="G986" t="s">
        <v>1746</v>
      </c>
      <c r="H986" s="41" t="s">
        <v>1035</v>
      </c>
      <c r="I986" s="53" t="s">
        <v>752</v>
      </c>
      <c r="J986" s="40" t="s">
        <v>1035</v>
      </c>
      <c r="K986" s="80"/>
      <c r="M986" s="121"/>
    </row>
    <row r="987" spans="1:13" x14ac:dyDescent="0.2">
      <c r="A987" s="21"/>
      <c r="B987" s="2" t="s">
        <v>1742</v>
      </c>
      <c r="C987" s="2">
        <v>3</v>
      </c>
      <c r="D987" s="3" t="s">
        <v>347</v>
      </c>
      <c r="E987" s="29" t="s">
        <v>1743</v>
      </c>
      <c r="F987" s="11"/>
      <c r="G987" t="s">
        <v>1747</v>
      </c>
      <c r="H987" s="41" t="s">
        <v>1232</v>
      </c>
      <c r="I987" s="53" t="s">
        <v>1748</v>
      </c>
      <c r="J987" s="40" t="s">
        <v>1232</v>
      </c>
      <c r="K987" s="80"/>
      <c r="M987" s="121"/>
    </row>
    <row r="988" spans="1:13" x14ac:dyDescent="0.2">
      <c r="A988" s="21"/>
      <c r="B988" s="89">
        <v>251.5</v>
      </c>
      <c r="C988" s="2">
        <v>4</v>
      </c>
      <c r="D988" s="3" t="s">
        <v>618</v>
      </c>
      <c r="E988" s="29" t="s">
        <v>301</v>
      </c>
      <c r="F988" s="11"/>
      <c r="G988" t="s">
        <v>1749</v>
      </c>
      <c r="H988" s="28">
        <v>35467</v>
      </c>
      <c r="I988" s="72">
        <v>84</v>
      </c>
      <c r="J988" s="40" t="s">
        <v>1750</v>
      </c>
      <c r="K988" s="80"/>
      <c r="M988" s="121" t="s">
        <v>1751</v>
      </c>
    </row>
    <row r="989" spans="1:13" x14ac:dyDescent="0.2">
      <c r="A989" s="21"/>
      <c r="B989" s="89">
        <v>251.5</v>
      </c>
      <c r="C989" s="2">
        <v>5</v>
      </c>
      <c r="D989" s="3" t="s">
        <v>618</v>
      </c>
      <c r="E989" s="29" t="s">
        <v>301</v>
      </c>
      <c r="F989" s="11"/>
      <c r="G989" t="s">
        <v>137</v>
      </c>
      <c r="H989" s="28">
        <v>24112</v>
      </c>
      <c r="I989" s="72">
        <v>86</v>
      </c>
      <c r="J989" s="40" t="s">
        <v>1752</v>
      </c>
      <c r="K989" s="80"/>
      <c r="M989" s="121"/>
    </row>
    <row r="990" spans="1:13" x14ac:dyDescent="0.2">
      <c r="A990" s="21"/>
      <c r="B990" s="89">
        <v>251.5</v>
      </c>
      <c r="C990" s="2">
        <v>6</v>
      </c>
      <c r="D990" s="3" t="s">
        <v>618</v>
      </c>
      <c r="E990" s="29" t="s">
        <v>301</v>
      </c>
      <c r="F990" s="11"/>
      <c r="G990" t="s">
        <v>1753</v>
      </c>
      <c r="H990" s="28">
        <v>21191</v>
      </c>
      <c r="I990" s="72">
        <v>71</v>
      </c>
      <c r="J990" s="40" t="s">
        <v>892</v>
      </c>
      <c r="K990" s="80"/>
      <c r="M990" s="121"/>
    </row>
    <row r="991" spans="1:13" x14ac:dyDescent="0.2">
      <c r="A991" s="21"/>
      <c r="B991" s="2">
        <v>252</v>
      </c>
      <c r="C991" s="2">
        <v>1</v>
      </c>
      <c r="D991" s="3" t="s">
        <v>1754</v>
      </c>
      <c r="E991" t="s">
        <v>1755</v>
      </c>
      <c r="F991" s="11"/>
      <c r="G991" t="s">
        <v>1756</v>
      </c>
      <c r="H991" s="28"/>
      <c r="J991" s="40" t="s">
        <v>1757</v>
      </c>
      <c r="K991" s="80"/>
      <c r="M991" s="121" t="s">
        <v>1758</v>
      </c>
    </row>
    <row r="992" spans="1:13" x14ac:dyDescent="0.2">
      <c r="A992" s="21"/>
      <c r="B992" s="2">
        <v>252</v>
      </c>
      <c r="C992" s="2">
        <v>2</v>
      </c>
      <c r="D992" s="3" t="s">
        <v>1754</v>
      </c>
      <c r="E992" t="s">
        <v>1755</v>
      </c>
      <c r="F992" s="11"/>
      <c r="G992" t="s">
        <v>1755</v>
      </c>
      <c r="H992" s="28"/>
      <c r="J992" s="40" t="s">
        <v>373</v>
      </c>
      <c r="K992" s="80"/>
      <c r="M992" s="121"/>
    </row>
    <row r="993" spans="1:13" x14ac:dyDescent="0.2">
      <c r="A993" s="21"/>
      <c r="B993" s="2">
        <v>252</v>
      </c>
      <c r="C993" s="2">
        <v>3</v>
      </c>
      <c r="D993" s="3" t="s">
        <v>1754</v>
      </c>
      <c r="E993" t="s">
        <v>1755</v>
      </c>
      <c r="F993" s="11"/>
      <c r="G993" t="s">
        <v>292</v>
      </c>
      <c r="H993" s="28"/>
      <c r="J993" s="40" t="s">
        <v>1289</v>
      </c>
      <c r="K993" s="80"/>
      <c r="M993" s="121"/>
    </row>
    <row r="994" spans="1:13" x14ac:dyDescent="0.2">
      <c r="B994" s="88">
        <v>253.5</v>
      </c>
      <c r="C994" s="2">
        <v>1</v>
      </c>
      <c r="D994" t="s">
        <v>1759</v>
      </c>
      <c r="E994" t="s">
        <v>551</v>
      </c>
      <c r="H994" s="34"/>
      <c r="I994" s="73"/>
      <c r="M994" t="s">
        <v>1760</v>
      </c>
    </row>
    <row r="995" spans="1:13" ht="12.75" customHeight="1" x14ac:dyDescent="0.2">
      <c r="A995" s="33"/>
      <c r="B995" s="11" t="s">
        <v>1761</v>
      </c>
      <c r="C995" s="2">
        <v>1</v>
      </c>
      <c r="D995" s="3" t="s">
        <v>1762</v>
      </c>
      <c r="E995" s="29" t="s">
        <v>1763</v>
      </c>
      <c r="F995" s="11"/>
      <c r="G995" t="s">
        <v>1764</v>
      </c>
      <c r="H995" s="28">
        <v>5976</v>
      </c>
      <c r="I995" s="72">
        <v>64</v>
      </c>
      <c r="J995" s="14" t="s">
        <v>373</v>
      </c>
      <c r="K995" s="53"/>
      <c r="M995" s="123" t="s">
        <v>1765</v>
      </c>
    </row>
    <row r="996" spans="1:13" x14ac:dyDescent="0.2">
      <c r="A996" s="33"/>
      <c r="B996" s="11" t="s">
        <v>1761</v>
      </c>
      <c r="C996" s="2">
        <v>2</v>
      </c>
      <c r="D996" s="3" t="s">
        <v>1762</v>
      </c>
      <c r="E996" s="29" t="s">
        <v>1763</v>
      </c>
      <c r="F996" s="11"/>
      <c r="G996" t="s">
        <v>20</v>
      </c>
      <c r="H996" s="28">
        <v>19221</v>
      </c>
      <c r="I996" s="72">
        <v>89</v>
      </c>
      <c r="J996" s="14">
        <v>19225</v>
      </c>
      <c r="K996" s="53"/>
      <c r="M996" s="123"/>
    </row>
    <row r="997" spans="1:13" x14ac:dyDescent="0.2">
      <c r="A997" s="33"/>
      <c r="B997" s="11" t="s">
        <v>1761</v>
      </c>
      <c r="C997" s="2">
        <v>3</v>
      </c>
      <c r="D997" s="3" t="s">
        <v>1766</v>
      </c>
      <c r="E997" s="29" t="s">
        <v>41</v>
      </c>
      <c r="F997" s="11"/>
      <c r="G997" t="s">
        <v>1767</v>
      </c>
      <c r="H997" s="41" t="s">
        <v>1074</v>
      </c>
      <c r="I997" s="53" t="s">
        <v>678</v>
      </c>
      <c r="J997" s="14">
        <v>17769</v>
      </c>
      <c r="K997" s="53"/>
      <c r="M997" s="123"/>
    </row>
    <row r="998" spans="1:13" x14ac:dyDescent="0.2">
      <c r="A998" s="33"/>
      <c r="B998" s="11" t="s">
        <v>1761</v>
      </c>
      <c r="C998" s="2">
        <v>4</v>
      </c>
      <c r="D998" s="3" t="s">
        <v>1766</v>
      </c>
      <c r="E998" s="29" t="s">
        <v>41</v>
      </c>
      <c r="F998" s="11"/>
      <c r="G998" t="s">
        <v>325</v>
      </c>
      <c r="H998" s="28">
        <v>24877</v>
      </c>
      <c r="I998" s="72">
        <v>74</v>
      </c>
      <c r="J998" s="14">
        <v>24880</v>
      </c>
      <c r="K998" s="53"/>
      <c r="M998" s="123"/>
    </row>
    <row r="999" spans="1:13" x14ac:dyDescent="0.2">
      <c r="A999" s="33"/>
      <c r="B999" s="11" t="s">
        <v>1768</v>
      </c>
      <c r="C999" s="2">
        <v>1</v>
      </c>
      <c r="D999" s="3" t="s">
        <v>130</v>
      </c>
      <c r="E999" s="29" t="s">
        <v>92</v>
      </c>
      <c r="F999" s="11"/>
      <c r="G999" t="s">
        <v>92</v>
      </c>
      <c r="H999" s="28">
        <v>14416</v>
      </c>
      <c r="I999" s="72">
        <v>63</v>
      </c>
      <c r="J999" s="14">
        <v>14419</v>
      </c>
      <c r="K999" s="53"/>
      <c r="M999" s="123"/>
    </row>
    <row r="1000" spans="1:13" x14ac:dyDescent="0.2">
      <c r="A1000" s="33"/>
      <c r="B1000" s="11" t="s">
        <v>1768</v>
      </c>
      <c r="C1000" s="2">
        <v>2</v>
      </c>
      <c r="D1000" s="3" t="s">
        <v>130</v>
      </c>
      <c r="E1000" s="29" t="s">
        <v>92</v>
      </c>
      <c r="F1000" s="11"/>
      <c r="G1000" t="s">
        <v>1188</v>
      </c>
      <c r="H1000" s="28">
        <v>10842</v>
      </c>
      <c r="I1000" s="72">
        <v>47</v>
      </c>
      <c r="J1000" s="14" t="s">
        <v>1038</v>
      </c>
      <c r="K1000" s="53"/>
      <c r="M1000" s="123"/>
    </row>
    <row r="1001" spans="1:13" x14ac:dyDescent="0.2">
      <c r="A1001" s="33"/>
      <c r="B1001" s="11" t="s">
        <v>1769</v>
      </c>
      <c r="C1001" s="2">
        <v>1</v>
      </c>
      <c r="D1001" s="3" t="s">
        <v>1762</v>
      </c>
      <c r="E1001" s="29" t="s">
        <v>1770</v>
      </c>
      <c r="F1001" s="11"/>
      <c r="G1001" t="s">
        <v>1771</v>
      </c>
      <c r="H1001" s="28">
        <v>6978</v>
      </c>
      <c r="I1001" s="72">
        <v>33</v>
      </c>
      <c r="J1001" s="14" t="s">
        <v>1272</v>
      </c>
      <c r="K1001" s="53"/>
      <c r="M1001" s="123"/>
    </row>
    <row r="1002" spans="1:13" x14ac:dyDescent="0.2">
      <c r="A1002" s="33"/>
      <c r="B1002" s="11" t="s">
        <v>1769</v>
      </c>
      <c r="C1002" s="2">
        <v>2</v>
      </c>
      <c r="D1002" s="3" t="s">
        <v>1762</v>
      </c>
      <c r="E1002" s="29" t="s">
        <v>1770</v>
      </c>
      <c r="F1002" s="11"/>
      <c r="G1002" t="s">
        <v>1772</v>
      </c>
      <c r="H1002" s="41" t="s">
        <v>552</v>
      </c>
      <c r="I1002" s="53" t="s">
        <v>1607</v>
      </c>
      <c r="J1002" s="14">
        <v>21079</v>
      </c>
      <c r="K1002" s="53"/>
      <c r="M1002" s="123"/>
    </row>
    <row r="1003" spans="1:13" x14ac:dyDescent="0.2">
      <c r="A1003" s="33"/>
      <c r="B1003" s="11" t="s">
        <v>1773</v>
      </c>
      <c r="C1003" s="2">
        <v>1</v>
      </c>
      <c r="D1003" s="3" t="s">
        <v>1762</v>
      </c>
      <c r="E1003" s="29" t="s">
        <v>1774</v>
      </c>
      <c r="F1003" s="11"/>
      <c r="G1003" t="s">
        <v>1775</v>
      </c>
      <c r="H1003" s="28">
        <v>21083</v>
      </c>
      <c r="I1003" s="72">
        <v>76</v>
      </c>
      <c r="J1003" s="14">
        <v>21087</v>
      </c>
      <c r="K1003" s="53"/>
      <c r="M1003" s="29" t="s">
        <v>1776</v>
      </c>
    </row>
    <row r="1004" spans="1:13" x14ac:dyDescent="0.2">
      <c r="A1004" s="33"/>
      <c r="B1004" s="11" t="s">
        <v>1773</v>
      </c>
      <c r="C1004" s="2">
        <v>2</v>
      </c>
      <c r="D1004" s="3" t="s">
        <v>1762</v>
      </c>
      <c r="E1004" s="29" t="s">
        <v>1774</v>
      </c>
      <c r="F1004" s="11"/>
      <c r="G1004" t="s">
        <v>1777</v>
      </c>
      <c r="H1004" s="28">
        <v>23896</v>
      </c>
      <c r="I1004" s="72">
        <v>84</v>
      </c>
      <c r="J1004" s="14">
        <v>23898</v>
      </c>
      <c r="K1004" s="53"/>
      <c r="M1004" s="29" t="s">
        <v>1778</v>
      </c>
    </row>
    <row r="1005" spans="1:13" x14ac:dyDescent="0.2">
      <c r="A1005" s="33"/>
      <c r="B1005" s="11" t="s">
        <v>1773</v>
      </c>
      <c r="C1005" s="11">
        <v>1</v>
      </c>
      <c r="D1005" s="3" t="s">
        <v>1762</v>
      </c>
      <c r="E1005" s="29" t="s">
        <v>1774</v>
      </c>
      <c r="F1005" s="11"/>
      <c r="G1005" t="s">
        <v>717</v>
      </c>
      <c r="H1005" s="28">
        <v>8083</v>
      </c>
      <c r="I1005" s="72" t="s">
        <v>1349</v>
      </c>
      <c r="J1005" s="14" t="s">
        <v>1252</v>
      </c>
      <c r="K1005" s="53"/>
      <c r="M1005" s="29"/>
    </row>
    <row r="1006" spans="1:13" x14ac:dyDescent="0.2">
      <c r="A1006" s="33"/>
      <c r="B1006" s="11" t="s">
        <v>1773</v>
      </c>
      <c r="C1006" s="11">
        <v>2</v>
      </c>
      <c r="D1006" s="3" t="s">
        <v>1762</v>
      </c>
      <c r="E1006" s="29" t="s">
        <v>1774</v>
      </c>
      <c r="F1006" s="11"/>
      <c r="G1006" t="s">
        <v>47</v>
      </c>
      <c r="H1006" s="28"/>
      <c r="I1006" s="72" t="s">
        <v>512</v>
      </c>
      <c r="J1006" s="14">
        <v>14764</v>
      </c>
      <c r="K1006" s="53"/>
      <c r="M1006" s="29"/>
    </row>
    <row r="1007" spans="1:13" x14ac:dyDescent="0.2">
      <c r="A1007" s="21"/>
      <c r="B1007" s="2">
        <v>254</v>
      </c>
      <c r="C1007" s="2">
        <v>1</v>
      </c>
      <c r="D1007" s="3" t="s">
        <v>1779</v>
      </c>
      <c r="E1007" s="29" t="s">
        <v>296</v>
      </c>
      <c r="F1007" s="11"/>
      <c r="G1007" t="s">
        <v>1780</v>
      </c>
      <c r="H1007" s="28" t="s">
        <v>1781</v>
      </c>
      <c r="I1007" s="53" t="s">
        <v>1679</v>
      </c>
      <c r="J1007" s="40" t="s">
        <v>1782</v>
      </c>
      <c r="K1007" s="80"/>
      <c r="M1007" s="123" t="s">
        <v>210</v>
      </c>
    </row>
    <row r="1008" spans="1:13" x14ac:dyDescent="0.2">
      <c r="A1008" s="21"/>
      <c r="B1008" s="2">
        <v>254</v>
      </c>
      <c r="C1008" s="2">
        <v>2</v>
      </c>
      <c r="D1008" s="3" t="s">
        <v>1779</v>
      </c>
      <c r="E1008" s="29" t="s">
        <v>296</v>
      </c>
      <c r="F1008" s="11"/>
      <c r="G1008" t="s">
        <v>1783</v>
      </c>
      <c r="H1008" s="28" t="s">
        <v>1784</v>
      </c>
      <c r="I1008" s="53" t="s">
        <v>1370</v>
      </c>
      <c r="J1008" s="40" t="s">
        <v>1785</v>
      </c>
      <c r="K1008" s="80"/>
      <c r="M1008" s="123"/>
    </row>
    <row r="1009" spans="1:13" x14ac:dyDescent="0.2">
      <c r="A1009" s="21"/>
      <c r="B1009" s="2">
        <v>255</v>
      </c>
      <c r="C1009" s="2">
        <v>1</v>
      </c>
      <c r="D1009" s="3" t="s">
        <v>1786</v>
      </c>
      <c r="E1009" s="29" t="s">
        <v>1787</v>
      </c>
      <c r="F1009" s="11"/>
      <c r="G1009" t="s">
        <v>1011</v>
      </c>
      <c r="H1009" s="28">
        <v>23649</v>
      </c>
      <c r="I1009" s="72">
        <v>62</v>
      </c>
      <c r="J1009" s="40" t="s">
        <v>1788</v>
      </c>
      <c r="K1009" s="80"/>
      <c r="M1009" s="121" t="s">
        <v>1789</v>
      </c>
    </row>
    <row r="1010" spans="1:13" x14ac:dyDescent="0.2">
      <c r="A1010" s="21"/>
      <c r="B1010" s="2">
        <v>255</v>
      </c>
      <c r="C1010" s="2">
        <v>2</v>
      </c>
      <c r="D1010" s="3" t="s">
        <v>1786</v>
      </c>
      <c r="E1010" s="29" t="s">
        <v>1787</v>
      </c>
      <c r="F1010" s="11"/>
      <c r="G1010" t="s">
        <v>709</v>
      </c>
      <c r="H1010" s="28"/>
      <c r="J1010" s="40" t="s">
        <v>444</v>
      </c>
      <c r="K1010" s="80"/>
      <c r="M1010" s="121"/>
    </row>
    <row r="1011" spans="1:13" x14ac:dyDescent="0.2">
      <c r="A1011" s="21"/>
      <c r="B1011" s="2">
        <v>255</v>
      </c>
      <c r="C1011" s="2">
        <v>3</v>
      </c>
      <c r="D1011" s="3" t="s">
        <v>1786</v>
      </c>
      <c r="E1011" s="29" t="s">
        <v>1787</v>
      </c>
      <c r="F1011" s="11"/>
      <c r="G1011" t="s">
        <v>1790</v>
      </c>
      <c r="H1011" s="28"/>
      <c r="J1011" s="40" t="s">
        <v>1791</v>
      </c>
      <c r="K1011" s="80"/>
      <c r="M1011" s="121"/>
    </row>
    <row r="1012" spans="1:13" x14ac:dyDescent="0.2">
      <c r="A1012" s="21"/>
      <c r="B1012" s="2">
        <v>255</v>
      </c>
      <c r="C1012" s="2">
        <v>4</v>
      </c>
      <c r="D1012" s="3" t="s">
        <v>1786</v>
      </c>
      <c r="E1012" s="29" t="s">
        <v>1787</v>
      </c>
      <c r="F1012" s="11"/>
      <c r="G1012" t="s">
        <v>20</v>
      </c>
      <c r="H1012" s="28"/>
      <c r="J1012" s="40" t="s">
        <v>1074</v>
      </c>
      <c r="K1012" s="80"/>
      <c r="M1012" s="121"/>
    </row>
    <row r="1013" spans="1:13" x14ac:dyDescent="0.2">
      <c r="A1013" s="21"/>
      <c r="B1013" s="2">
        <v>255</v>
      </c>
      <c r="C1013" s="2">
        <v>5</v>
      </c>
      <c r="D1013" s="3" t="s">
        <v>1786</v>
      </c>
      <c r="E1013" s="29" t="s">
        <v>1787</v>
      </c>
      <c r="F1013" s="11"/>
      <c r="G1013" t="s">
        <v>717</v>
      </c>
      <c r="H1013" s="28"/>
      <c r="J1013" s="40" t="s">
        <v>1038</v>
      </c>
      <c r="K1013" s="80"/>
      <c r="M1013" s="121"/>
    </row>
    <row r="1014" spans="1:13" x14ac:dyDescent="0.2">
      <c r="A1014" s="21"/>
      <c r="B1014" s="2">
        <v>255</v>
      </c>
      <c r="C1014" s="2">
        <v>6</v>
      </c>
      <c r="D1014" s="3" t="s">
        <v>1786</v>
      </c>
      <c r="E1014" s="29" t="s">
        <v>1787</v>
      </c>
      <c r="F1014" s="11"/>
      <c r="G1014" t="s">
        <v>1792</v>
      </c>
      <c r="H1014" s="28"/>
      <c r="J1014" s="40" t="s">
        <v>268</v>
      </c>
      <c r="K1014" s="80"/>
      <c r="M1014" s="121"/>
    </row>
    <row r="1015" spans="1:13" x14ac:dyDescent="0.2">
      <c r="A1015" s="21"/>
      <c r="B1015" s="2">
        <v>255</v>
      </c>
      <c r="C1015" s="2">
        <v>6</v>
      </c>
      <c r="D1015" s="3" t="s">
        <v>1786</v>
      </c>
      <c r="E1015" s="29" t="s">
        <v>1787</v>
      </c>
      <c r="F1015" s="11"/>
      <c r="G1015" t="s">
        <v>1793</v>
      </c>
      <c r="H1015" s="28">
        <v>41923</v>
      </c>
      <c r="J1015" s="40" t="s">
        <v>1794</v>
      </c>
      <c r="K1015" s="80"/>
      <c r="M1015" s="10" t="s">
        <v>244</v>
      </c>
    </row>
    <row r="1016" spans="1:13" x14ac:dyDescent="0.2">
      <c r="B1016" s="2">
        <v>256</v>
      </c>
      <c r="C1016" s="2">
        <v>1</v>
      </c>
      <c r="D1016" t="s">
        <v>205</v>
      </c>
      <c r="E1016" t="s">
        <v>1795</v>
      </c>
      <c r="G1016" t="s">
        <v>147</v>
      </c>
      <c r="H1016" s="28"/>
      <c r="J1016" s="12" t="s">
        <v>1796</v>
      </c>
      <c r="K1016" s="53"/>
      <c r="M1016" s="121" t="s">
        <v>1797</v>
      </c>
    </row>
    <row r="1017" spans="1:13" x14ac:dyDescent="0.2">
      <c r="A1017" s="21"/>
      <c r="B1017" s="2">
        <v>256</v>
      </c>
      <c r="C1017" s="2">
        <v>2</v>
      </c>
      <c r="D1017" s="3" t="s">
        <v>205</v>
      </c>
      <c r="E1017" s="29" t="s">
        <v>1795</v>
      </c>
      <c r="F1017" s="11"/>
      <c r="H1017" s="38"/>
      <c r="J1017" s="27"/>
      <c r="K1017" s="73"/>
      <c r="M1017" s="121"/>
    </row>
    <row r="1018" spans="1:13" x14ac:dyDescent="0.2">
      <c r="B1018" s="2">
        <v>257</v>
      </c>
      <c r="C1018" s="2">
        <v>1</v>
      </c>
      <c r="D1018" t="s">
        <v>1798</v>
      </c>
      <c r="E1018" t="s">
        <v>1799</v>
      </c>
      <c r="H1018" s="28"/>
      <c r="M1018" s="121" t="s">
        <v>1800</v>
      </c>
    </row>
    <row r="1019" spans="1:13" x14ac:dyDescent="0.2">
      <c r="B1019" s="2">
        <v>257</v>
      </c>
      <c r="C1019" s="2">
        <v>2</v>
      </c>
      <c r="D1019" t="s">
        <v>558</v>
      </c>
      <c r="E1019" s="29" t="s">
        <v>1799</v>
      </c>
      <c r="F1019" s="11"/>
      <c r="H1019" s="28"/>
      <c r="M1019" s="121"/>
    </row>
    <row r="1020" spans="1:13" x14ac:dyDescent="0.2">
      <c r="A1020" s="33"/>
      <c r="B1020" s="21">
        <v>258</v>
      </c>
      <c r="C1020" s="33">
        <v>1</v>
      </c>
      <c r="D1020" s="31" t="s">
        <v>1801</v>
      </c>
      <c r="E1020" s="32" t="s">
        <v>1802</v>
      </c>
      <c r="F1020" s="33"/>
      <c r="G1020" t="s">
        <v>80</v>
      </c>
      <c r="H1020" s="28"/>
      <c r="J1020" s="14" t="s">
        <v>1803</v>
      </c>
      <c r="K1020" s="53"/>
      <c r="M1020" s="123" t="s">
        <v>1804</v>
      </c>
    </row>
    <row r="1021" spans="1:13" x14ac:dyDescent="0.2">
      <c r="A1021" s="33"/>
      <c r="B1021" s="21">
        <v>258</v>
      </c>
      <c r="C1021" s="11">
        <v>2</v>
      </c>
      <c r="D1021" s="3" t="s">
        <v>1801</v>
      </c>
      <c r="E1021" s="29" t="s">
        <v>1802</v>
      </c>
      <c r="F1021" s="11"/>
      <c r="G1021" t="s">
        <v>1805</v>
      </c>
      <c r="H1021" s="28" t="s">
        <v>1806</v>
      </c>
      <c r="I1021" s="72">
        <v>86</v>
      </c>
      <c r="J1021" s="14" t="s">
        <v>623</v>
      </c>
      <c r="K1021" s="53"/>
      <c r="M1021" s="123"/>
    </row>
    <row r="1022" spans="1:13" x14ac:dyDescent="0.2">
      <c r="A1022" s="33"/>
      <c r="B1022" s="21">
        <v>258</v>
      </c>
      <c r="C1022" s="11">
        <v>3</v>
      </c>
      <c r="D1022" s="3" t="s">
        <v>1801</v>
      </c>
      <c r="E1022" s="29" t="s">
        <v>1802</v>
      </c>
      <c r="F1022" s="11"/>
      <c r="G1022" t="s">
        <v>217</v>
      </c>
      <c r="H1022" s="28" t="s">
        <v>1807</v>
      </c>
      <c r="I1022" s="72">
        <v>75</v>
      </c>
      <c r="J1022" s="14" t="s">
        <v>1277</v>
      </c>
      <c r="K1022" s="53"/>
      <c r="M1022" s="123"/>
    </row>
    <row r="1023" spans="1:13" x14ac:dyDescent="0.2">
      <c r="A1023" s="33"/>
      <c r="B1023" s="2">
        <v>259</v>
      </c>
      <c r="C1023" s="11">
        <v>1</v>
      </c>
      <c r="D1023" s="3" t="s">
        <v>728</v>
      </c>
      <c r="E1023" s="29" t="s">
        <v>41</v>
      </c>
      <c r="F1023" s="11"/>
      <c r="G1023" t="s">
        <v>1229</v>
      </c>
      <c r="H1023" s="28"/>
      <c r="J1023" s="14" t="s">
        <v>339</v>
      </c>
      <c r="K1023" s="53"/>
      <c r="M1023" s="29" t="s">
        <v>1808</v>
      </c>
    </row>
    <row r="1024" spans="1:13" x14ac:dyDescent="0.2">
      <c r="B1024" s="2">
        <v>260</v>
      </c>
      <c r="C1024" s="2">
        <v>1</v>
      </c>
      <c r="D1024" t="s">
        <v>1809</v>
      </c>
      <c r="E1024" t="s">
        <v>1810</v>
      </c>
      <c r="H1024" s="28"/>
      <c r="M1024" s="121" t="s">
        <v>1811</v>
      </c>
    </row>
    <row r="1025" spans="1:13" x14ac:dyDescent="0.2">
      <c r="A1025" s="33"/>
      <c r="B1025" s="2">
        <v>260</v>
      </c>
      <c r="C1025" s="11">
        <v>2</v>
      </c>
      <c r="D1025" t="s">
        <v>1809</v>
      </c>
      <c r="E1025" s="10" t="s">
        <v>1810</v>
      </c>
      <c r="H1025" s="28"/>
      <c r="J1025" s="28"/>
      <c r="K1025" s="71"/>
      <c r="L1025" s="21"/>
      <c r="M1025" s="121"/>
    </row>
    <row r="1026" spans="1:13" x14ac:dyDescent="0.2">
      <c r="A1026" s="33"/>
      <c r="B1026" s="21">
        <v>261</v>
      </c>
      <c r="C1026" s="33">
        <v>1</v>
      </c>
      <c r="D1026" s="23" t="s">
        <v>1812</v>
      </c>
      <c r="E1026" s="24"/>
      <c r="F1026" s="21"/>
      <c r="H1026" s="28"/>
      <c r="J1026" s="13"/>
      <c r="M1026" s="29" t="s">
        <v>635</v>
      </c>
    </row>
    <row r="1027" spans="1:13" x14ac:dyDescent="0.2">
      <c r="A1027" s="33"/>
      <c r="B1027" s="2">
        <v>262</v>
      </c>
      <c r="C1027" s="11">
        <v>1</v>
      </c>
      <c r="D1027" s="3" t="s">
        <v>374</v>
      </c>
      <c r="E1027" s="29" t="s">
        <v>1813</v>
      </c>
      <c r="F1027" s="11"/>
      <c r="G1027" t="s">
        <v>1814</v>
      </c>
      <c r="H1027" s="28">
        <v>4480</v>
      </c>
      <c r="I1027" s="72">
        <v>11</v>
      </c>
      <c r="J1027" s="14" t="s">
        <v>1063</v>
      </c>
      <c r="K1027" s="53"/>
      <c r="M1027" s="123" t="s">
        <v>1815</v>
      </c>
    </row>
    <row r="1028" spans="1:13" x14ac:dyDescent="0.2">
      <c r="A1028" s="33"/>
      <c r="B1028" s="2">
        <v>262</v>
      </c>
      <c r="C1028" s="11">
        <v>2</v>
      </c>
      <c r="D1028" s="3" t="s">
        <v>374</v>
      </c>
      <c r="E1028" s="29" t="s">
        <v>1813</v>
      </c>
      <c r="F1028" s="11"/>
      <c r="G1028" t="s">
        <v>47</v>
      </c>
      <c r="H1028" s="28"/>
      <c r="J1028" s="14" t="s">
        <v>225</v>
      </c>
      <c r="K1028" s="53"/>
      <c r="M1028" s="123"/>
    </row>
    <row r="1029" spans="1:13" x14ac:dyDescent="0.2">
      <c r="A1029" s="33"/>
      <c r="B1029" s="2">
        <v>262</v>
      </c>
      <c r="C1029" s="11">
        <v>3</v>
      </c>
      <c r="D1029" s="3" t="s">
        <v>374</v>
      </c>
      <c r="E1029" s="29" t="s">
        <v>1813</v>
      </c>
      <c r="F1029" s="11"/>
      <c r="G1029" t="s">
        <v>300</v>
      </c>
      <c r="H1029" s="28">
        <v>18345</v>
      </c>
      <c r="I1029" s="72">
        <v>82</v>
      </c>
      <c r="J1029" s="14" t="s">
        <v>895</v>
      </c>
      <c r="K1029" s="53"/>
      <c r="M1029" s="123"/>
    </row>
    <row r="1030" spans="1:13" x14ac:dyDescent="0.2">
      <c r="A1030" s="33"/>
      <c r="B1030" s="2">
        <v>262</v>
      </c>
      <c r="C1030" s="11">
        <v>4</v>
      </c>
      <c r="D1030" s="3" t="s">
        <v>374</v>
      </c>
      <c r="E1030" s="29" t="s">
        <v>1813</v>
      </c>
      <c r="F1030" s="11"/>
      <c r="G1030" t="s">
        <v>369</v>
      </c>
      <c r="H1030" s="28">
        <v>5129</v>
      </c>
      <c r="I1030" s="72">
        <v>57</v>
      </c>
      <c r="J1030" s="41" t="s">
        <v>1052</v>
      </c>
      <c r="K1030" s="82"/>
      <c r="L1030" s="21"/>
      <c r="M1030" s="123"/>
    </row>
    <row r="1031" spans="1:13" x14ac:dyDescent="0.2">
      <c r="A1031" s="33"/>
      <c r="B1031" s="2">
        <v>262</v>
      </c>
      <c r="C1031" s="11">
        <v>5</v>
      </c>
      <c r="D1031" s="3" t="s">
        <v>374</v>
      </c>
      <c r="E1031" s="29" t="s">
        <v>1813</v>
      </c>
      <c r="F1031" s="11"/>
      <c r="G1031" t="s">
        <v>1816</v>
      </c>
      <c r="H1031" s="28">
        <v>16204</v>
      </c>
      <c r="I1031" s="72">
        <v>45</v>
      </c>
      <c r="J1031" s="14" t="s">
        <v>1431</v>
      </c>
      <c r="K1031" s="53"/>
      <c r="L1031" s="2" t="s">
        <v>236</v>
      </c>
      <c r="M1031" s="123"/>
    </row>
    <row r="1032" spans="1:13" x14ac:dyDescent="0.2">
      <c r="B1032" s="2">
        <v>263</v>
      </c>
      <c r="C1032" s="2">
        <v>1</v>
      </c>
      <c r="D1032" t="s">
        <v>543</v>
      </c>
      <c r="E1032" t="s">
        <v>82</v>
      </c>
      <c r="H1032" s="28"/>
      <c r="M1032" t="s">
        <v>1817</v>
      </c>
    </row>
    <row r="1033" spans="1:13" x14ac:dyDescent="0.2">
      <c r="B1033" s="2">
        <v>264</v>
      </c>
      <c r="C1033" s="2">
        <v>1</v>
      </c>
      <c r="D1033" t="s">
        <v>88</v>
      </c>
      <c r="E1033" t="s">
        <v>1818</v>
      </c>
      <c r="G1033" t="s">
        <v>1819</v>
      </c>
      <c r="H1033" s="28"/>
      <c r="J1033" s="12" t="s">
        <v>504</v>
      </c>
      <c r="K1033" s="53"/>
      <c r="M1033" s="121" t="s">
        <v>1820</v>
      </c>
    </row>
    <row r="1034" spans="1:13" x14ac:dyDescent="0.2">
      <c r="A1034" s="11"/>
      <c r="B1034" s="2">
        <v>264</v>
      </c>
      <c r="C1034" s="2">
        <v>2</v>
      </c>
      <c r="D1034" s="3" t="s">
        <v>88</v>
      </c>
      <c r="E1034" s="29" t="s">
        <v>1818</v>
      </c>
      <c r="F1034" s="11"/>
      <c r="G1034" t="s">
        <v>82</v>
      </c>
      <c r="H1034" s="38"/>
      <c r="J1034" s="14" t="s">
        <v>379</v>
      </c>
      <c r="K1034" s="53"/>
      <c r="L1034" s="2" t="s">
        <v>1821</v>
      </c>
      <c r="M1034" s="121"/>
    </row>
    <row r="1035" spans="1:13" x14ac:dyDescent="0.2">
      <c r="A1035" s="11"/>
      <c r="B1035" s="2">
        <v>264</v>
      </c>
      <c r="C1035" s="2">
        <v>3</v>
      </c>
      <c r="D1035" s="3" t="s">
        <v>88</v>
      </c>
      <c r="E1035" s="29" t="s">
        <v>1818</v>
      </c>
      <c r="F1035" s="11"/>
      <c r="G1035" t="s">
        <v>1822</v>
      </c>
      <c r="H1035" s="38"/>
      <c r="J1035" s="14" t="s">
        <v>1823</v>
      </c>
      <c r="K1035" s="53"/>
      <c r="M1035" s="121"/>
    </row>
    <row r="1036" spans="1:13" x14ac:dyDescent="0.2">
      <c r="A1036" s="33"/>
      <c r="B1036" s="2">
        <v>264</v>
      </c>
      <c r="C1036" s="21">
        <v>4</v>
      </c>
      <c r="D1036" s="31" t="s">
        <v>88</v>
      </c>
      <c r="E1036" s="32" t="s">
        <v>1818</v>
      </c>
      <c r="F1036" s="33"/>
      <c r="G1036" t="s">
        <v>1824</v>
      </c>
      <c r="H1036" s="38"/>
      <c r="J1036" s="14" t="s">
        <v>105</v>
      </c>
      <c r="K1036" s="53"/>
      <c r="L1036" s="11"/>
      <c r="M1036" s="121"/>
    </row>
    <row r="1037" spans="1:13" x14ac:dyDescent="0.2">
      <c r="A1037" s="33"/>
      <c r="B1037" s="88">
        <v>264.5</v>
      </c>
      <c r="C1037" s="21"/>
      <c r="D1037" s="31"/>
      <c r="E1037" s="32"/>
      <c r="F1037" s="33"/>
      <c r="H1037" s="28"/>
      <c r="J1037" s="14"/>
      <c r="K1037" s="53"/>
      <c r="L1037" s="11"/>
      <c r="M1037" s="29"/>
    </row>
    <row r="1038" spans="1:13" x14ac:dyDescent="0.2">
      <c r="A1038" s="33"/>
      <c r="B1038" s="2">
        <v>265</v>
      </c>
      <c r="C1038" s="2">
        <v>1</v>
      </c>
      <c r="D1038" s="3" t="s">
        <v>53</v>
      </c>
      <c r="E1038" s="29" t="s">
        <v>30</v>
      </c>
      <c r="F1038" s="11"/>
      <c r="G1038" t="s">
        <v>1825</v>
      </c>
      <c r="H1038" s="28"/>
      <c r="J1038" s="14" t="s">
        <v>1163</v>
      </c>
      <c r="K1038" s="53"/>
      <c r="M1038" s="123" t="s">
        <v>1826</v>
      </c>
    </row>
    <row r="1039" spans="1:13" x14ac:dyDescent="0.2">
      <c r="A1039" s="33"/>
      <c r="B1039" s="2">
        <v>265</v>
      </c>
      <c r="C1039" s="2">
        <v>2</v>
      </c>
      <c r="D1039" s="3" t="s">
        <v>53</v>
      </c>
      <c r="E1039" s="29" t="s">
        <v>30</v>
      </c>
      <c r="F1039" s="11"/>
      <c r="G1039" t="s">
        <v>1827</v>
      </c>
      <c r="H1039" s="28"/>
      <c r="J1039" s="14" t="s">
        <v>235</v>
      </c>
      <c r="K1039" s="53"/>
      <c r="L1039" s="11"/>
      <c r="M1039" s="123"/>
    </row>
    <row r="1040" spans="1:13" x14ac:dyDescent="0.2">
      <c r="A1040" s="33"/>
      <c r="B1040" s="2">
        <v>265</v>
      </c>
      <c r="C1040" s="2">
        <v>2</v>
      </c>
      <c r="D1040" s="3" t="s">
        <v>53</v>
      </c>
      <c r="E1040" s="29" t="s">
        <v>30</v>
      </c>
      <c r="F1040" s="11"/>
      <c r="G1040" t="s">
        <v>1828</v>
      </c>
      <c r="H1040" s="28">
        <v>34365</v>
      </c>
      <c r="I1040" s="72">
        <v>98</v>
      </c>
      <c r="J1040" s="41" t="s">
        <v>1829</v>
      </c>
      <c r="K1040" s="82"/>
      <c r="L1040" s="21"/>
      <c r="M1040" s="123"/>
    </row>
    <row r="1041" spans="1:13" x14ac:dyDescent="0.2">
      <c r="A1041" s="33"/>
      <c r="B1041" s="2">
        <v>265</v>
      </c>
      <c r="C1041" s="2">
        <v>3</v>
      </c>
      <c r="D1041" s="3" t="s">
        <v>53</v>
      </c>
      <c r="E1041" s="29" t="s">
        <v>30</v>
      </c>
      <c r="F1041" s="11"/>
      <c r="G1041" t="s">
        <v>30</v>
      </c>
      <c r="H1041" s="28"/>
      <c r="J1041" s="41">
        <v>15549</v>
      </c>
      <c r="K1041" s="82"/>
      <c r="L1041" s="21"/>
      <c r="M1041" s="123"/>
    </row>
    <row r="1042" spans="1:13" x14ac:dyDescent="0.2">
      <c r="A1042" s="33"/>
      <c r="B1042" s="2">
        <v>265</v>
      </c>
      <c r="C1042" s="2">
        <v>4</v>
      </c>
      <c r="D1042" s="3" t="s">
        <v>53</v>
      </c>
      <c r="E1042" s="29" t="s">
        <v>30</v>
      </c>
      <c r="F1042" s="11"/>
      <c r="G1042" t="s">
        <v>13</v>
      </c>
      <c r="H1042" s="28"/>
      <c r="J1042" s="14">
        <v>13699</v>
      </c>
      <c r="K1042" s="53"/>
      <c r="M1042" s="123"/>
    </row>
    <row r="1043" spans="1:13" x14ac:dyDescent="0.2">
      <c r="A1043" s="33"/>
      <c r="B1043" s="2">
        <v>265</v>
      </c>
      <c r="C1043" s="2">
        <v>5</v>
      </c>
      <c r="D1043" s="3" t="s">
        <v>53</v>
      </c>
      <c r="E1043" s="29" t="s">
        <v>30</v>
      </c>
      <c r="F1043" s="11"/>
      <c r="G1043" t="s">
        <v>92</v>
      </c>
      <c r="H1043" s="28"/>
      <c r="J1043" s="14" t="s">
        <v>448</v>
      </c>
      <c r="K1043" s="53"/>
      <c r="M1043" s="123"/>
    </row>
    <row r="1044" spans="1:13" x14ac:dyDescent="0.2">
      <c r="A1044" s="33"/>
      <c r="B1044" s="2">
        <v>265</v>
      </c>
      <c r="C1044" s="2">
        <v>6</v>
      </c>
      <c r="D1044" s="3" t="s">
        <v>53</v>
      </c>
      <c r="E1044" s="29" t="s">
        <v>30</v>
      </c>
      <c r="F1044" s="11"/>
      <c r="G1044" t="s">
        <v>1830</v>
      </c>
      <c r="H1044" s="28">
        <v>32915</v>
      </c>
      <c r="I1044" s="71">
        <v>85</v>
      </c>
      <c r="J1044" s="14">
        <v>32918</v>
      </c>
      <c r="K1044" s="53"/>
      <c r="M1044" s="123"/>
    </row>
    <row r="1045" spans="1:13" x14ac:dyDescent="0.2">
      <c r="A1045" s="33"/>
      <c r="B1045" s="2">
        <v>266</v>
      </c>
      <c r="C1045" s="2">
        <v>1</v>
      </c>
      <c r="D1045" s="3" t="s">
        <v>1831</v>
      </c>
      <c r="E1045" s="29" t="s">
        <v>1832</v>
      </c>
      <c r="F1045" s="11"/>
      <c r="G1045" t="s">
        <v>1833</v>
      </c>
      <c r="H1045" s="28">
        <v>9694</v>
      </c>
      <c r="I1045" s="72">
        <v>73</v>
      </c>
      <c r="J1045" s="14" t="s">
        <v>843</v>
      </c>
      <c r="K1045" s="53"/>
      <c r="M1045" s="123" t="s">
        <v>1834</v>
      </c>
    </row>
    <row r="1046" spans="1:13" x14ac:dyDescent="0.2">
      <c r="A1046" s="33"/>
      <c r="B1046" s="2">
        <v>266</v>
      </c>
      <c r="C1046" s="2">
        <v>2</v>
      </c>
      <c r="D1046" s="3" t="s">
        <v>1835</v>
      </c>
      <c r="E1046" s="29" t="s">
        <v>1832</v>
      </c>
      <c r="F1046" s="11"/>
      <c r="G1046" t="s">
        <v>1836</v>
      </c>
      <c r="H1046" s="28">
        <v>8884</v>
      </c>
      <c r="I1046" s="72">
        <v>64</v>
      </c>
      <c r="J1046" s="14" t="s">
        <v>713</v>
      </c>
      <c r="K1046" s="53"/>
      <c r="M1046" s="123"/>
    </row>
    <row r="1047" spans="1:13" x14ac:dyDescent="0.2">
      <c r="A1047" s="33"/>
      <c r="B1047" s="2">
        <v>266</v>
      </c>
      <c r="C1047" s="2">
        <v>3</v>
      </c>
      <c r="D1047" s="3" t="s">
        <v>1835</v>
      </c>
      <c r="E1047" s="29" t="s">
        <v>1832</v>
      </c>
      <c r="F1047" s="11"/>
      <c r="G1047" t="s">
        <v>1837</v>
      </c>
      <c r="H1047" s="28">
        <v>8262</v>
      </c>
      <c r="I1047" s="72">
        <v>29</v>
      </c>
      <c r="J1047" s="14" t="s">
        <v>1252</v>
      </c>
      <c r="K1047" s="53"/>
      <c r="M1047" s="123"/>
    </row>
    <row r="1048" spans="1:13" x14ac:dyDescent="0.2">
      <c r="A1048" s="33"/>
      <c r="B1048" s="2">
        <v>266</v>
      </c>
      <c r="C1048" s="2">
        <v>4</v>
      </c>
      <c r="D1048" s="3" t="s">
        <v>1835</v>
      </c>
      <c r="E1048" s="29" t="s">
        <v>1832</v>
      </c>
      <c r="F1048" s="11"/>
      <c r="G1048" t="s">
        <v>1838</v>
      </c>
      <c r="H1048" s="28">
        <v>20370</v>
      </c>
      <c r="I1048" s="72">
        <f>1955-1894</f>
        <v>61</v>
      </c>
      <c r="J1048" s="14" t="s">
        <v>379</v>
      </c>
      <c r="K1048" s="53"/>
      <c r="M1048" s="123"/>
    </row>
    <row r="1049" spans="1:13" x14ac:dyDescent="0.2">
      <c r="A1049" s="33"/>
      <c r="B1049" s="2">
        <v>266</v>
      </c>
      <c r="C1049" s="2">
        <v>5</v>
      </c>
      <c r="D1049" s="3" t="s">
        <v>1835</v>
      </c>
      <c r="E1049" s="29" t="s">
        <v>1832</v>
      </c>
      <c r="F1049" s="11"/>
      <c r="G1049" t="s">
        <v>1839</v>
      </c>
      <c r="H1049" s="28">
        <v>27837</v>
      </c>
      <c r="I1049" s="72">
        <f>1975-1894</f>
        <v>81</v>
      </c>
      <c r="J1049" s="14" t="s">
        <v>941</v>
      </c>
      <c r="K1049" s="53"/>
      <c r="M1049" s="123"/>
    </row>
    <row r="1050" spans="1:13" x14ac:dyDescent="0.2">
      <c r="A1050" s="33"/>
      <c r="B1050" s="2">
        <v>267</v>
      </c>
      <c r="C1050" s="2">
        <v>1</v>
      </c>
      <c r="D1050" s="3" t="s">
        <v>145</v>
      </c>
      <c r="E1050" s="29" t="s">
        <v>1840</v>
      </c>
      <c r="F1050" s="11"/>
      <c r="G1050" t="s">
        <v>13</v>
      </c>
      <c r="H1050" s="28"/>
      <c r="J1050" s="14" t="s">
        <v>330</v>
      </c>
      <c r="K1050" s="53"/>
      <c r="M1050" s="123" t="s">
        <v>1841</v>
      </c>
    </row>
    <row r="1051" spans="1:13" x14ac:dyDescent="0.2">
      <c r="A1051" s="33"/>
      <c r="B1051" s="2">
        <v>267</v>
      </c>
      <c r="C1051" s="2">
        <v>2</v>
      </c>
      <c r="D1051" s="3" t="s">
        <v>145</v>
      </c>
      <c r="E1051" s="29" t="s">
        <v>1840</v>
      </c>
      <c r="F1051" s="11"/>
      <c r="G1051" t="s">
        <v>687</v>
      </c>
      <c r="H1051" s="28"/>
      <c r="J1051" s="14" t="s">
        <v>228</v>
      </c>
      <c r="K1051" s="53"/>
      <c r="M1051" s="123"/>
    </row>
    <row r="1052" spans="1:13" x14ac:dyDescent="0.2">
      <c r="A1052" s="33"/>
      <c r="B1052" s="2">
        <v>267</v>
      </c>
      <c r="C1052" s="2">
        <v>3</v>
      </c>
      <c r="D1052" s="3" t="s">
        <v>145</v>
      </c>
      <c r="E1052" s="29" t="s">
        <v>1840</v>
      </c>
      <c r="F1052" s="11"/>
      <c r="G1052" t="s">
        <v>13</v>
      </c>
      <c r="H1052" s="28"/>
      <c r="J1052" s="14" t="s">
        <v>866</v>
      </c>
      <c r="K1052" s="53"/>
      <c r="M1052" s="123"/>
    </row>
    <row r="1053" spans="1:13" x14ac:dyDescent="0.2">
      <c r="A1053" s="33"/>
      <c r="B1053" s="2">
        <v>267</v>
      </c>
      <c r="C1053" s="11">
        <v>4</v>
      </c>
      <c r="D1053" s="3" t="s">
        <v>145</v>
      </c>
      <c r="E1053" s="29" t="s">
        <v>1840</v>
      </c>
      <c r="F1053" s="11"/>
      <c r="G1053" t="s">
        <v>1842</v>
      </c>
      <c r="H1053" s="28"/>
      <c r="J1053" s="14" t="s">
        <v>333</v>
      </c>
      <c r="K1053" s="53"/>
      <c r="M1053" s="123"/>
    </row>
    <row r="1054" spans="1:13" x14ac:dyDescent="0.2">
      <c r="A1054" s="33"/>
      <c r="B1054" s="2">
        <v>267</v>
      </c>
      <c r="C1054" s="2">
        <v>5</v>
      </c>
      <c r="D1054" s="3" t="s">
        <v>145</v>
      </c>
      <c r="E1054" s="29" t="s">
        <v>1840</v>
      </c>
      <c r="F1054" s="11"/>
      <c r="H1054" s="28"/>
      <c r="M1054" s="123"/>
    </row>
    <row r="1055" spans="1:13" x14ac:dyDescent="0.2">
      <c r="A1055" s="33"/>
      <c r="B1055" s="2">
        <v>267</v>
      </c>
      <c r="C1055" s="2">
        <v>6</v>
      </c>
      <c r="D1055" s="3" t="s">
        <v>145</v>
      </c>
      <c r="E1055" s="29" t="s">
        <v>1840</v>
      </c>
      <c r="F1055" s="11"/>
      <c r="G1055" t="s">
        <v>337</v>
      </c>
      <c r="H1055" s="28"/>
      <c r="J1055" s="14" t="s">
        <v>843</v>
      </c>
      <c r="K1055" s="53"/>
      <c r="M1055" s="123"/>
    </row>
    <row r="1056" spans="1:13" x14ac:dyDescent="0.2">
      <c r="A1056" s="33"/>
      <c r="B1056" s="2">
        <v>267</v>
      </c>
      <c r="C1056" s="11"/>
      <c r="D1056" s="3" t="s">
        <v>145</v>
      </c>
      <c r="E1056" s="29" t="s">
        <v>1840</v>
      </c>
      <c r="F1056" s="11"/>
      <c r="G1056" t="s">
        <v>1843</v>
      </c>
      <c r="H1056" s="28"/>
      <c r="I1056" s="72" t="s">
        <v>512</v>
      </c>
      <c r="J1056" s="14" t="s">
        <v>1336</v>
      </c>
      <c r="K1056" s="53"/>
      <c r="M1056" s="123"/>
    </row>
    <row r="1057" spans="1:13" x14ac:dyDescent="0.2">
      <c r="B1057" s="2">
        <v>268</v>
      </c>
      <c r="C1057" s="2">
        <v>1</v>
      </c>
      <c r="D1057" t="s">
        <v>1844</v>
      </c>
      <c r="E1057" t="s">
        <v>1845</v>
      </c>
      <c r="G1057" t="s">
        <v>1846</v>
      </c>
      <c r="H1057" s="28">
        <v>18255</v>
      </c>
      <c r="I1057" s="72">
        <v>67</v>
      </c>
      <c r="J1057" s="12" t="s">
        <v>222</v>
      </c>
      <c r="K1057" s="53"/>
      <c r="M1057" s="121" t="s">
        <v>1847</v>
      </c>
    </row>
    <row r="1058" spans="1:13" x14ac:dyDescent="0.2">
      <c r="B1058" s="2">
        <v>268</v>
      </c>
      <c r="C1058" s="2">
        <v>2</v>
      </c>
      <c r="D1058" t="s">
        <v>1844</v>
      </c>
      <c r="E1058" t="s">
        <v>1845</v>
      </c>
      <c r="G1058" t="s">
        <v>1848</v>
      </c>
      <c r="H1058" s="28">
        <v>23547</v>
      </c>
      <c r="I1058" s="72">
        <v>75</v>
      </c>
      <c r="J1058" s="14">
        <v>23551</v>
      </c>
      <c r="K1058" s="53"/>
      <c r="M1058" s="121"/>
    </row>
    <row r="1059" spans="1:13" x14ac:dyDescent="0.2">
      <c r="B1059" s="2">
        <v>268</v>
      </c>
      <c r="C1059" s="2">
        <v>3</v>
      </c>
      <c r="D1059" t="s">
        <v>1844</v>
      </c>
      <c r="E1059" t="s">
        <v>1845</v>
      </c>
      <c r="F1059" s="11"/>
      <c r="H1059" s="28"/>
      <c r="J1059" s="12"/>
      <c r="K1059" s="53"/>
      <c r="M1059" s="121"/>
    </row>
    <row r="1060" spans="1:13" x14ac:dyDescent="0.2">
      <c r="A1060" s="33"/>
      <c r="B1060" s="2">
        <v>268</v>
      </c>
      <c r="C1060" s="11">
        <v>4</v>
      </c>
      <c r="D1060" s="3" t="s">
        <v>1844</v>
      </c>
      <c r="E1060" t="s">
        <v>1845</v>
      </c>
      <c r="F1060" s="11"/>
      <c r="G1060" t="s">
        <v>13</v>
      </c>
      <c r="H1060" s="28">
        <v>8495</v>
      </c>
      <c r="I1060" s="72">
        <v>64</v>
      </c>
      <c r="J1060" s="14" t="s">
        <v>1204</v>
      </c>
      <c r="K1060" s="53"/>
      <c r="M1060" s="121"/>
    </row>
    <row r="1061" spans="1:13" x14ac:dyDescent="0.2">
      <c r="A1061" s="33"/>
      <c r="B1061" s="2">
        <v>268</v>
      </c>
      <c r="C1061" s="11">
        <v>5</v>
      </c>
      <c r="D1061" s="3" t="s">
        <v>1844</v>
      </c>
      <c r="E1061" t="s">
        <v>1845</v>
      </c>
      <c r="F1061" s="11"/>
      <c r="G1061" t="s">
        <v>1849</v>
      </c>
      <c r="H1061" s="28">
        <v>12034</v>
      </c>
      <c r="I1061" s="72">
        <v>76</v>
      </c>
      <c r="J1061" s="14" t="s">
        <v>761</v>
      </c>
      <c r="K1061" s="53"/>
      <c r="M1061" s="121"/>
    </row>
    <row r="1062" spans="1:13" x14ac:dyDescent="0.2">
      <c r="A1062" s="33"/>
      <c r="B1062" s="2">
        <v>268</v>
      </c>
      <c r="C1062" s="11">
        <v>6</v>
      </c>
      <c r="D1062" s="3" t="s">
        <v>1844</v>
      </c>
      <c r="E1062" s="29" t="s">
        <v>1850</v>
      </c>
      <c r="F1062" s="11"/>
      <c r="G1062" t="s">
        <v>1851</v>
      </c>
      <c r="H1062" s="38" t="s">
        <v>1852</v>
      </c>
      <c r="I1062" s="72">
        <v>92</v>
      </c>
      <c r="J1062" s="14" t="s">
        <v>268</v>
      </c>
      <c r="K1062" s="53"/>
      <c r="L1062" s="2" t="s">
        <v>236</v>
      </c>
      <c r="M1062" s="121"/>
    </row>
    <row r="1063" spans="1:13" x14ac:dyDescent="0.2">
      <c r="A1063" s="33"/>
      <c r="B1063" s="2">
        <v>268</v>
      </c>
      <c r="C1063" s="11">
        <v>8</v>
      </c>
      <c r="D1063" s="3" t="s">
        <v>1844</v>
      </c>
      <c r="E1063" s="29" t="s">
        <v>1845</v>
      </c>
      <c r="F1063" s="11"/>
      <c r="G1063" t="s">
        <v>1853</v>
      </c>
      <c r="H1063" s="38" t="s">
        <v>1854</v>
      </c>
      <c r="I1063" s="72">
        <v>89</v>
      </c>
      <c r="J1063" s="14">
        <v>41033</v>
      </c>
      <c r="K1063" s="53"/>
      <c r="L1063" s="2" t="s">
        <v>236</v>
      </c>
      <c r="M1063" s="29" t="s">
        <v>1855</v>
      </c>
    </row>
    <row r="1064" spans="1:13" x14ac:dyDescent="0.2">
      <c r="A1064" s="33"/>
      <c r="B1064" s="2">
        <v>269</v>
      </c>
      <c r="C1064" s="11">
        <v>1</v>
      </c>
      <c r="D1064" s="3" t="s">
        <v>143</v>
      </c>
      <c r="E1064" s="29" t="s">
        <v>92</v>
      </c>
      <c r="F1064" s="11"/>
      <c r="H1064" s="38"/>
      <c r="J1064" s="14"/>
      <c r="K1064" s="53"/>
      <c r="M1064" s="123" t="s">
        <v>1856</v>
      </c>
    </row>
    <row r="1065" spans="1:13" x14ac:dyDescent="0.2">
      <c r="A1065" s="33"/>
      <c r="B1065" s="2">
        <v>269</v>
      </c>
      <c r="C1065" s="11">
        <v>2</v>
      </c>
      <c r="D1065" s="3" t="s">
        <v>143</v>
      </c>
      <c r="E1065" s="29" t="s">
        <v>92</v>
      </c>
      <c r="F1065" s="11"/>
      <c r="H1065" s="38"/>
      <c r="J1065" s="14"/>
      <c r="K1065" s="53"/>
      <c r="M1065" s="123"/>
    </row>
    <row r="1066" spans="1:13" x14ac:dyDescent="0.2">
      <c r="A1066" s="33"/>
      <c r="B1066" s="2">
        <v>269</v>
      </c>
      <c r="C1066" s="11">
        <v>3</v>
      </c>
      <c r="D1066" s="3" t="s">
        <v>143</v>
      </c>
      <c r="E1066" s="29" t="s">
        <v>92</v>
      </c>
      <c r="F1066" s="11"/>
      <c r="H1066" s="38"/>
      <c r="J1066" s="14"/>
      <c r="K1066" s="53"/>
      <c r="M1066" s="123"/>
    </row>
    <row r="1067" spans="1:13" x14ac:dyDescent="0.2">
      <c r="A1067" s="33"/>
      <c r="B1067" s="2">
        <v>269</v>
      </c>
      <c r="C1067" s="11">
        <v>4</v>
      </c>
      <c r="D1067" s="3" t="s">
        <v>143</v>
      </c>
      <c r="E1067" s="29" t="s">
        <v>92</v>
      </c>
      <c r="F1067" s="11"/>
      <c r="H1067" s="38"/>
      <c r="J1067" s="14"/>
      <c r="K1067" s="53"/>
      <c r="M1067" s="123"/>
    </row>
    <row r="1068" spans="1:13" x14ac:dyDescent="0.2">
      <c r="A1068" s="33"/>
      <c r="B1068" s="2">
        <v>269</v>
      </c>
      <c r="C1068" s="11">
        <v>5</v>
      </c>
      <c r="D1068" s="3" t="s">
        <v>143</v>
      </c>
      <c r="E1068" s="29" t="s">
        <v>92</v>
      </c>
      <c r="F1068" s="11"/>
      <c r="H1068" s="38"/>
      <c r="J1068" s="14"/>
      <c r="K1068" s="53"/>
      <c r="M1068" s="123"/>
    </row>
    <row r="1069" spans="1:13" x14ac:dyDescent="0.2">
      <c r="A1069" s="33"/>
      <c r="B1069" s="2">
        <v>269</v>
      </c>
      <c r="C1069" s="11">
        <v>6</v>
      </c>
      <c r="D1069" s="3" t="s">
        <v>143</v>
      </c>
      <c r="E1069" s="29" t="s">
        <v>92</v>
      </c>
      <c r="F1069" s="11"/>
      <c r="H1069" s="38"/>
      <c r="J1069" s="14"/>
      <c r="K1069" s="53"/>
      <c r="M1069" s="123"/>
    </row>
    <row r="1070" spans="1:13" x14ac:dyDescent="0.2">
      <c r="A1070" s="33"/>
      <c r="B1070" s="2">
        <v>269</v>
      </c>
      <c r="C1070" s="11">
        <v>7</v>
      </c>
      <c r="D1070" s="3" t="s">
        <v>143</v>
      </c>
      <c r="E1070" s="29" t="s">
        <v>92</v>
      </c>
      <c r="F1070" s="11"/>
      <c r="H1070" s="38"/>
      <c r="J1070" s="14"/>
      <c r="K1070" s="53"/>
      <c r="M1070" s="104"/>
    </row>
    <row r="1071" spans="1:13" x14ac:dyDescent="0.2">
      <c r="A1071" s="33"/>
      <c r="B1071" s="2">
        <v>269</v>
      </c>
      <c r="C1071" s="11">
        <v>8</v>
      </c>
      <c r="D1071" s="3" t="s">
        <v>143</v>
      </c>
      <c r="E1071" s="29" t="s">
        <v>92</v>
      </c>
      <c r="F1071" s="11"/>
      <c r="H1071" s="38"/>
      <c r="J1071" s="14"/>
      <c r="K1071" s="53"/>
      <c r="M1071" s="104"/>
    </row>
    <row r="1072" spans="1:13" x14ac:dyDescent="0.2">
      <c r="B1072" s="2" t="s">
        <v>1857</v>
      </c>
      <c r="C1072" s="2">
        <v>1</v>
      </c>
      <c r="D1072" t="s">
        <v>543</v>
      </c>
      <c r="G1072" t="s">
        <v>1858</v>
      </c>
      <c r="H1072" s="28">
        <v>25748</v>
      </c>
      <c r="I1072" s="72">
        <v>78</v>
      </c>
      <c r="J1072" s="13">
        <v>25750</v>
      </c>
      <c r="M1072" t="s">
        <v>1859</v>
      </c>
    </row>
    <row r="1073" spans="1:13" x14ac:dyDescent="0.2">
      <c r="A1073" s="33"/>
      <c r="B1073" s="2">
        <v>270</v>
      </c>
      <c r="C1073" s="2">
        <v>1</v>
      </c>
      <c r="D1073" s="3" t="s">
        <v>1860</v>
      </c>
      <c r="E1073" s="29" t="s">
        <v>1861</v>
      </c>
      <c r="F1073" s="11"/>
      <c r="G1073" t="s">
        <v>1862</v>
      </c>
      <c r="H1073" s="28"/>
      <c r="I1073" s="72">
        <v>1</v>
      </c>
      <c r="J1073" s="14" t="s">
        <v>231</v>
      </c>
      <c r="K1073" s="53"/>
      <c r="M1073" s="123" t="s">
        <v>1863</v>
      </c>
    </row>
    <row r="1074" spans="1:13" x14ac:dyDescent="0.2">
      <c r="A1074" s="33"/>
      <c r="B1074" s="2">
        <v>270</v>
      </c>
      <c r="C1074" s="2">
        <v>2</v>
      </c>
      <c r="D1074" s="3" t="s">
        <v>1860</v>
      </c>
      <c r="E1074" s="29" t="s">
        <v>1861</v>
      </c>
      <c r="F1074" s="11"/>
      <c r="G1074" t="s">
        <v>1864</v>
      </c>
      <c r="H1074" s="28">
        <v>24084</v>
      </c>
      <c r="I1074" s="72">
        <v>76</v>
      </c>
      <c r="J1074" s="14" t="s">
        <v>1166</v>
      </c>
      <c r="K1074" s="53"/>
      <c r="M1074" s="123"/>
    </row>
    <row r="1075" spans="1:13" x14ac:dyDescent="0.2">
      <c r="A1075" s="33"/>
      <c r="B1075" s="2">
        <v>270</v>
      </c>
      <c r="C1075" s="2">
        <v>3</v>
      </c>
      <c r="D1075" s="3" t="s">
        <v>1860</v>
      </c>
      <c r="E1075" s="29" t="s">
        <v>1861</v>
      </c>
      <c r="F1075" s="11"/>
      <c r="G1075" t="s">
        <v>1865</v>
      </c>
      <c r="H1075" s="28">
        <v>30546</v>
      </c>
      <c r="I1075" s="72">
        <v>90</v>
      </c>
      <c r="J1075" s="14" t="s">
        <v>405</v>
      </c>
      <c r="K1075" s="53"/>
      <c r="L1075" s="11" t="s">
        <v>236</v>
      </c>
      <c r="M1075" s="123"/>
    </row>
    <row r="1076" spans="1:13" x14ac:dyDescent="0.2">
      <c r="A1076" s="33"/>
      <c r="B1076" s="2">
        <v>270</v>
      </c>
      <c r="C1076" s="2">
        <v>4</v>
      </c>
      <c r="D1076" s="3" t="s">
        <v>1860</v>
      </c>
      <c r="E1076" s="29" t="s">
        <v>1861</v>
      </c>
      <c r="F1076" s="11"/>
      <c r="G1076" t="s">
        <v>1861</v>
      </c>
      <c r="H1076" s="28">
        <v>31434</v>
      </c>
      <c r="I1076" s="72">
        <v>59</v>
      </c>
      <c r="J1076" s="14">
        <v>31435</v>
      </c>
      <c r="K1076" s="53"/>
      <c r="M1076" s="123"/>
    </row>
    <row r="1077" spans="1:13" x14ac:dyDescent="0.2">
      <c r="A1077" s="33"/>
      <c r="B1077" s="2">
        <v>271</v>
      </c>
      <c r="C1077" s="2">
        <v>1</v>
      </c>
      <c r="D1077" s="3" t="s">
        <v>1866</v>
      </c>
      <c r="E1077" s="29" t="s">
        <v>47</v>
      </c>
      <c r="F1077" s="11"/>
      <c r="G1077" t="s">
        <v>47</v>
      </c>
      <c r="H1077" s="14">
        <v>7715</v>
      </c>
      <c r="I1077" s="72">
        <f>1920-1877</f>
        <v>43</v>
      </c>
      <c r="J1077" s="14" t="s">
        <v>1867</v>
      </c>
      <c r="K1077" s="53"/>
      <c r="M1077" s="123" t="s">
        <v>1868</v>
      </c>
    </row>
    <row r="1078" spans="1:13" x14ac:dyDescent="0.2">
      <c r="A1078" s="33"/>
      <c r="B1078" s="2">
        <v>271</v>
      </c>
      <c r="C1078" s="2">
        <v>2</v>
      </c>
      <c r="D1078" s="3" t="s">
        <v>1866</v>
      </c>
      <c r="E1078" s="29" t="s">
        <v>47</v>
      </c>
      <c r="F1078" s="11"/>
      <c r="G1078" t="s">
        <v>1647</v>
      </c>
      <c r="H1078" s="14">
        <v>17611</v>
      </c>
      <c r="I1078" s="72">
        <v>40</v>
      </c>
      <c r="J1078" s="14" t="s">
        <v>1074</v>
      </c>
      <c r="K1078" s="53"/>
      <c r="M1078" s="123"/>
    </row>
    <row r="1079" spans="1:13" x14ac:dyDescent="0.2">
      <c r="A1079" s="33"/>
      <c r="B1079" s="2">
        <v>271</v>
      </c>
      <c r="C1079" s="2">
        <v>3</v>
      </c>
      <c r="D1079" s="3" t="s">
        <v>1866</v>
      </c>
      <c r="E1079" s="29" t="s">
        <v>47</v>
      </c>
      <c r="F1079" s="11"/>
      <c r="G1079" t="s">
        <v>1869</v>
      </c>
      <c r="H1079" s="14">
        <v>23189</v>
      </c>
      <c r="I1079" s="72">
        <f>1963-1883</f>
        <v>80</v>
      </c>
      <c r="J1079" s="14" t="s">
        <v>540</v>
      </c>
      <c r="K1079" s="53"/>
      <c r="M1079" s="123"/>
    </row>
    <row r="1080" spans="1:13" x14ac:dyDescent="0.2">
      <c r="A1080" s="33"/>
      <c r="B1080" s="2">
        <v>272</v>
      </c>
      <c r="C1080" s="11">
        <v>1</v>
      </c>
      <c r="D1080" s="3" t="s">
        <v>1870</v>
      </c>
      <c r="E1080" s="29" t="s">
        <v>717</v>
      </c>
      <c r="F1080" s="11"/>
      <c r="G1080" t="s">
        <v>1871</v>
      </c>
      <c r="H1080" s="14">
        <v>9048</v>
      </c>
      <c r="J1080" s="14" t="s">
        <v>713</v>
      </c>
      <c r="K1080" s="53"/>
      <c r="M1080" s="123" t="s">
        <v>1872</v>
      </c>
    </row>
    <row r="1081" spans="1:13" x14ac:dyDescent="0.2">
      <c r="A1081" s="33"/>
      <c r="B1081" s="2">
        <v>272</v>
      </c>
      <c r="C1081" s="11">
        <v>2</v>
      </c>
      <c r="D1081" s="3" t="s">
        <v>1870</v>
      </c>
      <c r="E1081" s="29" t="s">
        <v>717</v>
      </c>
      <c r="F1081" s="11"/>
      <c r="G1081" t="s">
        <v>1873</v>
      </c>
      <c r="H1081" s="28">
        <v>11291</v>
      </c>
      <c r="I1081" s="72">
        <v>1</v>
      </c>
      <c r="J1081" s="14" t="s">
        <v>1289</v>
      </c>
      <c r="K1081" s="53"/>
      <c r="M1081" s="123"/>
    </row>
    <row r="1082" spans="1:13" x14ac:dyDescent="0.2">
      <c r="A1082" s="33"/>
      <c r="B1082" s="2">
        <v>272</v>
      </c>
      <c r="C1082" s="11">
        <v>3</v>
      </c>
      <c r="D1082" s="3" t="s">
        <v>1870</v>
      </c>
      <c r="E1082" s="29" t="s">
        <v>717</v>
      </c>
      <c r="F1082" s="11"/>
      <c r="H1082" s="28"/>
      <c r="J1082" s="14"/>
      <c r="K1082" s="53"/>
      <c r="M1082" s="123"/>
    </row>
    <row r="1083" spans="1:13" x14ac:dyDescent="0.2">
      <c r="A1083" s="11"/>
      <c r="B1083" s="2">
        <v>273</v>
      </c>
      <c r="C1083" s="11">
        <v>1</v>
      </c>
      <c r="D1083" s="3" t="s">
        <v>143</v>
      </c>
      <c r="E1083" s="29" t="s">
        <v>556</v>
      </c>
      <c r="F1083" s="11"/>
      <c r="G1083" t="s">
        <v>166</v>
      </c>
      <c r="H1083" s="14" t="s">
        <v>1289</v>
      </c>
      <c r="J1083" s="14" t="s">
        <v>1289</v>
      </c>
      <c r="K1083" s="53"/>
      <c r="M1083" s="123" t="s">
        <v>1874</v>
      </c>
    </row>
    <row r="1084" spans="1:13" x14ac:dyDescent="0.2">
      <c r="A1084" s="11"/>
      <c r="B1084" s="2">
        <v>273</v>
      </c>
      <c r="C1084" s="11">
        <v>2</v>
      </c>
      <c r="D1084" s="3" t="s">
        <v>143</v>
      </c>
      <c r="E1084" s="29" t="s">
        <v>556</v>
      </c>
      <c r="F1084" s="11"/>
      <c r="G1084" t="s">
        <v>1875</v>
      </c>
      <c r="H1084" s="14" t="s">
        <v>547</v>
      </c>
      <c r="J1084" s="14" t="s">
        <v>547</v>
      </c>
      <c r="K1084" s="53"/>
      <c r="M1084" s="123"/>
    </row>
    <row r="1085" spans="1:13" x14ac:dyDescent="0.2">
      <c r="A1085" s="11"/>
      <c r="B1085" s="2">
        <v>273</v>
      </c>
      <c r="C1085" s="11">
        <v>3</v>
      </c>
      <c r="D1085" s="3" t="s">
        <v>143</v>
      </c>
      <c r="E1085" s="29" t="s">
        <v>556</v>
      </c>
      <c r="F1085" s="11"/>
      <c r="G1085" t="s">
        <v>556</v>
      </c>
      <c r="H1085" s="14" t="s">
        <v>892</v>
      </c>
      <c r="J1085" s="14" t="s">
        <v>892</v>
      </c>
      <c r="K1085" s="53"/>
      <c r="M1085" s="123"/>
    </row>
    <row r="1086" spans="1:13" x14ac:dyDescent="0.2">
      <c r="A1086" s="11"/>
      <c r="B1086" s="2">
        <v>273</v>
      </c>
      <c r="C1086" s="11">
        <v>4</v>
      </c>
      <c r="D1086" s="3" t="s">
        <v>143</v>
      </c>
      <c r="E1086" s="29" t="s">
        <v>556</v>
      </c>
      <c r="F1086" s="11"/>
      <c r="G1086" t="s">
        <v>1876</v>
      </c>
      <c r="H1086" s="28">
        <v>23796</v>
      </c>
      <c r="I1086" s="72">
        <v>75</v>
      </c>
      <c r="J1086" s="14">
        <v>23800</v>
      </c>
      <c r="K1086" s="53"/>
      <c r="M1086" s="123"/>
    </row>
    <row r="1087" spans="1:13" x14ac:dyDescent="0.2">
      <c r="A1087" s="11"/>
      <c r="B1087" s="2">
        <v>273</v>
      </c>
      <c r="C1087" s="11">
        <v>5</v>
      </c>
      <c r="D1087" s="3" t="s">
        <v>143</v>
      </c>
      <c r="E1087" s="29" t="s">
        <v>556</v>
      </c>
      <c r="F1087" s="11"/>
      <c r="G1087" t="s">
        <v>1393</v>
      </c>
      <c r="H1087" s="28"/>
      <c r="J1087" s="14" t="s">
        <v>451</v>
      </c>
      <c r="K1087" s="53"/>
      <c r="M1087" s="123"/>
    </row>
    <row r="1088" spans="1:13" x14ac:dyDescent="0.2">
      <c r="A1088" s="11"/>
      <c r="B1088" s="2">
        <v>273</v>
      </c>
      <c r="C1088" s="11">
        <v>6</v>
      </c>
      <c r="D1088" s="3" t="s">
        <v>143</v>
      </c>
      <c r="E1088" s="29" t="s">
        <v>556</v>
      </c>
      <c r="F1088" s="11"/>
      <c r="G1088" t="s">
        <v>1877</v>
      </c>
      <c r="H1088" s="28">
        <v>37224</v>
      </c>
      <c r="I1088" s="72">
        <v>88</v>
      </c>
      <c r="J1088" s="14">
        <v>37229</v>
      </c>
      <c r="K1088" s="53"/>
      <c r="M1088" s="123"/>
    </row>
    <row r="1089" spans="1:14" x14ac:dyDescent="0.2">
      <c r="A1089" s="11"/>
      <c r="B1089" s="2">
        <v>273</v>
      </c>
      <c r="C1089" s="11">
        <v>7</v>
      </c>
      <c r="D1089" s="3" t="s">
        <v>143</v>
      </c>
      <c r="E1089" s="29" t="s">
        <v>556</v>
      </c>
      <c r="F1089" s="11"/>
      <c r="G1089" t="s">
        <v>1878</v>
      </c>
      <c r="H1089" s="28">
        <v>37278</v>
      </c>
      <c r="I1089" s="72">
        <v>86</v>
      </c>
      <c r="J1089" s="14">
        <v>37281</v>
      </c>
      <c r="K1089" s="53"/>
      <c r="M1089" s="123"/>
    </row>
    <row r="1090" spans="1:14" x14ac:dyDescent="0.2">
      <c r="A1090" s="11"/>
      <c r="B1090" s="2">
        <v>273</v>
      </c>
      <c r="C1090" s="11">
        <v>8</v>
      </c>
      <c r="D1090" s="3" t="s">
        <v>143</v>
      </c>
      <c r="E1090" s="29" t="s">
        <v>556</v>
      </c>
      <c r="F1090" s="11"/>
      <c r="H1090" s="28"/>
      <c r="J1090" s="14"/>
      <c r="K1090" s="53"/>
      <c r="M1090" s="123"/>
    </row>
    <row r="1091" spans="1:14" x14ac:dyDescent="0.2">
      <c r="A1091" s="11"/>
      <c r="B1091" s="2">
        <v>274</v>
      </c>
      <c r="C1091" s="2">
        <v>1</v>
      </c>
      <c r="D1091" s="3" t="s">
        <v>1879</v>
      </c>
      <c r="E1091" s="29" t="s">
        <v>1880</v>
      </c>
      <c r="F1091" s="11"/>
      <c r="G1091" t="s">
        <v>1881</v>
      </c>
      <c r="H1091" s="28">
        <v>36756</v>
      </c>
      <c r="I1091" s="72">
        <v>84</v>
      </c>
      <c r="J1091" s="14">
        <v>36760</v>
      </c>
      <c r="K1091" s="53" t="s">
        <v>1882</v>
      </c>
      <c r="M1091" s="124" t="s">
        <v>1883</v>
      </c>
      <c r="N1091" s="122" t="s">
        <v>1884</v>
      </c>
    </row>
    <row r="1092" spans="1:14" x14ac:dyDescent="0.2">
      <c r="A1092" s="11"/>
      <c r="B1092" s="2">
        <v>274</v>
      </c>
      <c r="C1092" s="2">
        <v>2</v>
      </c>
      <c r="D1092" s="3" t="s">
        <v>1879</v>
      </c>
      <c r="E1092" s="29" t="s">
        <v>1880</v>
      </c>
      <c r="F1092" s="11"/>
      <c r="G1092" t="s">
        <v>422</v>
      </c>
      <c r="H1092" s="28">
        <v>40102</v>
      </c>
      <c r="I1092" s="72">
        <v>92</v>
      </c>
      <c r="J1092" s="13">
        <v>40107</v>
      </c>
      <c r="K1092" s="72">
        <v>601</v>
      </c>
      <c r="M1092" s="124"/>
      <c r="N1092" s="122"/>
    </row>
    <row r="1093" spans="1:14" x14ac:dyDescent="0.2">
      <c r="B1093" s="2">
        <v>274</v>
      </c>
      <c r="C1093" s="2">
        <v>3</v>
      </c>
      <c r="D1093" s="3" t="s">
        <v>1879</v>
      </c>
      <c r="E1093" s="29" t="s">
        <v>1880</v>
      </c>
      <c r="G1093" t="s">
        <v>1885</v>
      </c>
      <c r="H1093" s="28">
        <v>28396</v>
      </c>
      <c r="J1093" s="12" t="s">
        <v>1139</v>
      </c>
      <c r="K1093" s="53"/>
      <c r="M1093" s="31" t="s">
        <v>1886</v>
      </c>
    </row>
    <row r="1094" spans="1:14" x14ac:dyDescent="0.2">
      <c r="A1094" s="11"/>
      <c r="B1094" s="11" t="s">
        <v>1887</v>
      </c>
      <c r="C1094" s="2">
        <v>1</v>
      </c>
      <c r="D1094" s="3" t="s">
        <v>1888</v>
      </c>
      <c r="E1094" s="10" t="s">
        <v>1889</v>
      </c>
      <c r="G1094" t="s">
        <v>1890</v>
      </c>
      <c r="H1094" s="28">
        <v>38003</v>
      </c>
      <c r="I1094" s="72">
        <v>75</v>
      </c>
      <c r="J1094" s="14">
        <v>38009</v>
      </c>
      <c r="K1094" s="72">
        <v>141</v>
      </c>
      <c r="M1094" s="123" t="s">
        <v>1891</v>
      </c>
    </row>
    <row r="1095" spans="1:14" x14ac:dyDescent="0.2">
      <c r="A1095" s="11"/>
      <c r="B1095" s="11" t="s">
        <v>1887</v>
      </c>
      <c r="C1095" s="2">
        <v>2</v>
      </c>
      <c r="D1095" s="3" t="s">
        <v>1888</v>
      </c>
      <c r="E1095" s="29" t="s">
        <v>1889</v>
      </c>
      <c r="F1095" s="11"/>
      <c r="G1095" t="s">
        <v>20</v>
      </c>
      <c r="H1095" s="28">
        <v>28816</v>
      </c>
      <c r="I1095" s="53" t="s">
        <v>1383</v>
      </c>
      <c r="J1095" s="14">
        <v>28819</v>
      </c>
      <c r="K1095" s="53"/>
      <c r="M1095" s="123"/>
    </row>
    <row r="1096" spans="1:14" x14ac:dyDescent="0.2">
      <c r="A1096" s="11"/>
      <c r="B1096" s="11" t="s">
        <v>1892</v>
      </c>
      <c r="C1096" s="2">
        <v>1</v>
      </c>
      <c r="D1096" s="3" t="s">
        <v>1893</v>
      </c>
      <c r="E1096" s="29" t="s">
        <v>1894</v>
      </c>
      <c r="F1096" s="11"/>
      <c r="G1096" t="s">
        <v>539</v>
      </c>
      <c r="H1096" s="28">
        <v>25890</v>
      </c>
      <c r="I1096" s="72">
        <v>40</v>
      </c>
      <c r="J1096" s="14">
        <v>25893</v>
      </c>
      <c r="K1096" s="53"/>
      <c r="M1096" s="29"/>
    </row>
    <row r="1097" spans="1:14" x14ac:dyDescent="0.2">
      <c r="A1097" s="11"/>
      <c r="B1097" s="11" t="s">
        <v>1892</v>
      </c>
      <c r="C1097" s="2">
        <v>2</v>
      </c>
      <c r="D1097" s="3" t="s">
        <v>1893</v>
      </c>
      <c r="E1097" s="29" t="s">
        <v>1894</v>
      </c>
      <c r="F1097" s="11"/>
      <c r="G1097" t="s">
        <v>398</v>
      </c>
      <c r="H1097" s="77">
        <v>25890</v>
      </c>
      <c r="I1097" s="73">
        <v>42</v>
      </c>
      <c r="J1097" s="14">
        <v>25893</v>
      </c>
      <c r="K1097" s="53"/>
      <c r="M1097" s="29"/>
    </row>
    <row r="1098" spans="1:14" x14ac:dyDescent="0.2">
      <c r="A1098" s="11"/>
      <c r="B1098" s="2">
        <v>275</v>
      </c>
      <c r="C1098" s="2">
        <v>1</v>
      </c>
      <c r="D1098" s="3" t="s">
        <v>1870</v>
      </c>
      <c r="E1098" s="29" t="s">
        <v>1895</v>
      </c>
      <c r="F1098" s="11"/>
      <c r="G1098" t="s">
        <v>717</v>
      </c>
      <c r="H1098" s="28">
        <v>29765</v>
      </c>
      <c r="I1098" s="72">
        <f>1980-1894</f>
        <v>86</v>
      </c>
      <c r="J1098" s="14" t="s">
        <v>448</v>
      </c>
      <c r="K1098" s="53"/>
      <c r="M1098" s="121" t="s">
        <v>1896</v>
      </c>
    </row>
    <row r="1099" spans="1:14" x14ac:dyDescent="0.2">
      <c r="A1099" s="11"/>
      <c r="B1099" s="2">
        <v>275</v>
      </c>
      <c r="C1099" s="2">
        <v>2</v>
      </c>
      <c r="D1099" s="3" t="s">
        <v>1870</v>
      </c>
      <c r="E1099" s="29" t="s">
        <v>1895</v>
      </c>
      <c r="F1099" s="11"/>
      <c r="G1099" t="s">
        <v>398</v>
      </c>
      <c r="H1099" s="38" t="s">
        <v>1897</v>
      </c>
      <c r="I1099" s="72">
        <f>1975-1894</f>
        <v>81</v>
      </c>
      <c r="J1099" s="14" t="s">
        <v>1898</v>
      </c>
      <c r="K1099" s="53"/>
      <c r="M1099" s="121"/>
    </row>
    <row r="1100" spans="1:14" x14ac:dyDescent="0.2">
      <c r="A1100" s="11"/>
      <c r="B1100" s="2">
        <v>275</v>
      </c>
      <c r="C1100" s="2">
        <v>3</v>
      </c>
      <c r="D1100" s="3" t="s">
        <v>1870</v>
      </c>
      <c r="E1100" s="29" t="s">
        <v>1895</v>
      </c>
      <c r="F1100" s="11"/>
      <c r="G1100" t="s">
        <v>307</v>
      </c>
      <c r="H1100" s="28">
        <v>38706</v>
      </c>
      <c r="I1100" s="72">
        <v>79</v>
      </c>
      <c r="J1100" s="14">
        <v>38708</v>
      </c>
      <c r="K1100" s="53"/>
      <c r="M1100" s="121"/>
      <c r="N1100" t="s">
        <v>1899</v>
      </c>
    </row>
    <row r="1101" spans="1:14" x14ac:dyDescent="0.2">
      <c r="A1101" s="11"/>
      <c r="B1101" s="2">
        <v>276</v>
      </c>
      <c r="C1101" s="2">
        <v>1</v>
      </c>
      <c r="D1101" s="3" t="s">
        <v>1900</v>
      </c>
      <c r="E1101" s="29" t="s">
        <v>1901</v>
      </c>
      <c r="F1101" s="11"/>
      <c r="G1101" t="s">
        <v>1528</v>
      </c>
      <c r="H1101" s="38" t="s">
        <v>1902</v>
      </c>
      <c r="I1101" s="72">
        <v>65</v>
      </c>
      <c r="J1101" s="14">
        <v>34813</v>
      </c>
      <c r="K1101" s="53"/>
      <c r="M1101" s="29" t="s">
        <v>1903</v>
      </c>
    </row>
    <row r="1102" spans="1:14" x14ac:dyDescent="0.2">
      <c r="A1102" s="11"/>
      <c r="B1102" s="2">
        <v>276</v>
      </c>
      <c r="C1102" s="2">
        <v>2</v>
      </c>
      <c r="D1102" s="3" t="s">
        <v>1900</v>
      </c>
      <c r="E1102" s="29" t="s">
        <v>1901</v>
      </c>
      <c r="F1102" s="11"/>
      <c r="G1102" t="s">
        <v>1697</v>
      </c>
      <c r="H1102" s="41" t="s">
        <v>540</v>
      </c>
      <c r="I1102" s="53" t="s">
        <v>1904</v>
      </c>
      <c r="J1102" s="14">
        <v>34841</v>
      </c>
      <c r="K1102" s="53"/>
      <c r="M1102" s="29" t="s">
        <v>1905</v>
      </c>
    </row>
    <row r="1103" spans="1:14" x14ac:dyDescent="0.2">
      <c r="B1103" s="88" t="s">
        <v>1906</v>
      </c>
      <c r="C1103" s="2">
        <v>1</v>
      </c>
      <c r="D1103" t="s">
        <v>1907</v>
      </c>
      <c r="E1103" t="s">
        <v>1908</v>
      </c>
      <c r="G1103" t="s">
        <v>1909</v>
      </c>
      <c r="H1103" s="38" t="s">
        <v>1910</v>
      </c>
      <c r="I1103" s="72">
        <v>72</v>
      </c>
      <c r="J1103" s="14">
        <v>35840</v>
      </c>
      <c r="K1103" s="53"/>
      <c r="L1103" s="2" t="s">
        <v>236</v>
      </c>
      <c r="M1103" s="121" t="s">
        <v>1911</v>
      </c>
    </row>
    <row r="1104" spans="1:14" x14ac:dyDescent="0.2">
      <c r="B1104" s="88" t="s">
        <v>1906</v>
      </c>
      <c r="C1104" s="2">
        <v>2</v>
      </c>
      <c r="D1104" t="s">
        <v>1907</v>
      </c>
      <c r="E1104" t="s">
        <v>1908</v>
      </c>
      <c r="G1104" t="s">
        <v>1912</v>
      </c>
      <c r="H1104" s="28">
        <v>42884</v>
      </c>
      <c r="I1104" s="72">
        <v>91</v>
      </c>
      <c r="J1104" s="13">
        <v>42892</v>
      </c>
      <c r="K1104" s="72">
        <v>493</v>
      </c>
      <c r="M1104" s="121"/>
      <c r="N1104" t="s">
        <v>1913</v>
      </c>
    </row>
    <row r="1105" spans="1:14" x14ac:dyDescent="0.2">
      <c r="A1105" s="11"/>
      <c r="B1105" s="2">
        <v>277</v>
      </c>
      <c r="C1105" s="11">
        <v>1</v>
      </c>
      <c r="D1105" s="3" t="s">
        <v>1914</v>
      </c>
      <c r="E1105" s="29" t="s">
        <v>1473</v>
      </c>
      <c r="F1105" s="11"/>
      <c r="G1105" t="s">
        <v>1473</v>
      </c>
      <c r="H1105" s="28"/>
      <c r="J1105" s="14" t="s">
        <v>1139</v>
      </c>
      <c r="K1105" s="53"/>
      <c r="L1105" s="2" t="s">
        <v>236</v>
      </c>
      <c r="M1105" s="124" t="s">
        <v>1915</v>
      </c>
    </row>
    <row r="1106" spans="1:14" x14ac:dyDescent="0.2">
      <c r="A1106" s="11"/>
      <c r="B1106" s="2">
        <v>277</v>
      </c>
      <c r="C1106" s="11">
        <v>2</v>
      </c>
      <c r="D1106" s="3" t="s">
        <v>1914</v>
      </c>
      <c r="E1106" s="29" t="s">
        <v>1473</v>
      </c>
      <c r="F1106" s="11"/>
      <c r="H1106" s="28"/>
      <c r="J1106" s="14"/>
      <c r="K1106" s="53"/>
      <c r="M1106" s="124"/>
    </row>
    <row r="1107" spans="1:14" x14ac:dyDescent="0.2">
      <c r="A1107" s="11"/>
      <c r="B1107" s="11" t="s">
        <v>1916</v>
      </c>
      <c r="C1107" s="11">
        <v>1</v>
      </c>
      <c r="D1107" s="3" t="s">
        <v>1617</v>
      </c>
      <c r="E1107" s="29" t="s">
        <v>481</v>
      </c>
      <c r="F1107" s="11"/>
      <c r="G1107" t="s">
        <v>1917</v>
      </c>
      <c r="H1107" s="28">
        <v>28839</v>
      </c>
      <c r="I1107" s="72">
        <f>1978-1954</f>
        <v>24</v>
      </c>
      <c r="J1107" s="14" t="s">
        <v>1534</v>
      </c>
      <c r="K1107" s="53"/>
      <c r="M1107" s="29" t="s">
        <v>1918</v>
      </c>
    </row>
    <row r="1108" spans="1:14" x14ac:dyDescent="0.2">
      <c r="A1108" s="11"/>
      <c r="B1108" s="11" t="s">
        <v>1916</v>
      </c>
      <c r="C1108" s="11">
        <v>2</v>
      </c>
      <c r="D1108" s="3" t="s">
        <v>1617</v>
      </c>
      <c r="E1108" s="29" t="s">
        <v>481</v>
      </c>
      <c r="F1108" s="11"/>
      <c r="G1108" t="s">
        <v>1919</v>
      </c>
      <c r="H1108" s="28">
        <v>31085</v>
      </c>
      <c r="I1108" s="72">
        <f>1984-1958</f>
        <v>26</v>
      </c>
      <c r="J1108" s="14" t="s">
        <v>247</v>
      </c>
      <c r="K1108" s="53"/>
      <c r="M1108" s="123" t="s">
        <v>1920</v>
      </c>
    </row>
    <row r="1109" spans="1:14" x14ac:dyDescent="0.2">
      <c r="A1109" s="11"/>
      <c r="B1109" s="11" t="s">
        <v>1916</v>
      </c>
      <c r="C1109" s="11">
        <v>3</v>
      </c>
      <c r="D1109" s="3" t="s">
        <v>1617</v>
      </c>
      <c r="E1109" s="29" t="s">
        <v>481</v>
      </c>
      <c r="F1109" s="11"/>
      <c r="G1109" t="s">
        <v>1921</v>
      </c>
      <c r="H1109" s="28"/>
      <c r="J1109" s="14" t="s">
        <v>1922</v>
      </c>
      <c r="K1109" s="53"/>
      <c r="L1109" s="11"/>
      <c r="M1109" s="123"/>
      <c r="N1109" t="s">
        <v>1923</v>
      </c>
    </row>
    <row r="1110" spans="1:14" x14ac:dyDescent="0.2">
      <c r="A1110" s="11"/>
      <c r="B1110" s="2">
        <v>278</v>
      </c>
      <c r="C1110" s="2">
        <v>1</v>
      </c>
      <c r="D1110" s="3" t="s">
        <v>1924</v>
      </c>
      <c r="E1110" s="29" t="s">
        <v>1925</v>
      </c>
      <c r="F1110" s="11"/>
      <c r="G1110" t="s">
        <v>1925</v>
      </c>
      <c r="J1110" s="14" t="s">
        <v>1926</v>
      </c>
      <c r="K1110" s="53"/>
      <c r="L1110" s="11" t="s">
        <v>236</v>
      </c>
      <c r="M1110" s="29" t="s">
        <v>1927</v>
      </c>
    </row>
    <row r="1111" spans="1:14" x14ac:dyDescent="0.2">
      <c r="A1111" s="11"/>
      <c r="B1111" s="11" t="s">
        <v>1928</v>
      </c>
      <c r="C1111" s="11">
        <v>1</v>
      </c>
      <c r="D1111" s="3" t="s">
        <v>1617</v>
      </c>
      <c r="E1111" s="29" t="s">
        <v>1929</v>
      </c>
      <c r="F1111" s="11"/>
      <c r="G1111" t="s">
        <v>1930</v>
      </c>
      <c r="H1111" s="28"/>
      <c r="J1111" s="14" t="s">
        <v>247</v>
      </c>
      <c r="K1111" s="53"/>
      <c r="M1111" s="29"/>
    </row>
    <row r="1112" spans="1:14" x14ac:dyDescent="0.2">
      <c r="A1112" s="11"/>
      <c r="B1112" s="11" t="s">
        <v>1928</v>
      </c>
      <c r="C1112" s="11">
        <v>2</v>
      </c>
      <c r="D1112" s="3" t="s">
        <v>1617</v>
      </c>
      <c r="E1112" s="29" t="s">
        <v>1929</v>
      </c>
      <c r="F1112" s="11"/>
      <c r="G1112" t="s">
        <v>1931</v>
      </c>
      <c r="H1112" s="38"/>
      <c r="J1112" s="14" t="s">
        <v>1922</v>
      </c>
      <c r="K1112" s="53"/>
      <c r="M1112" s="29"/>
    </row>
    <row r="1113" spans="1:14" x14ac:dyDescent="0.2">
      <c r="A1113" s="11"/>
      <c r="B1113" s="11" t="s">
        <v>1928</v>
      </c>
      <c r="C1113" s="11">
        <v>3</v>
      </c>
      <c r="D1113" s="3" t="s">
        <v>1617</v>
      </c>
      <c r="E1113" s="29" t="s">
        <v>1929</v>
      </c>
      <c r="F1113" s="11"/>
      <c r="G1113" t="s">
        <v>1932</v>
      </c>
      <c r="H1113" s="28"/>
      <c r="J1113" s="14" t="s">
        <v>1534</v>
      </c>
      <c r="K1113" s="53"/>
      <c r="M1113" s="29"/>
    </row>
    <row r="1114" spans="1:14" x14ac:dyDescent="0.2">
      <c r="A1114" s="11"/>
      <c r="B1114" s="2">
        <v>279</v>
      </c>
      <c r="C1114" s="11">
        <v>1</v>
      </c>
      <c r="D1114" s="3" t="s">
        <v>1155</v>
      </c>
      <c r="E1114" s="29" t="s">
        <v>1933</v>
      </c>
      <c r="F1114" s="11">
        <v>2</v>
      </c>
      <c r="G1114" t="s">
        <v>1934</v>
      </c>
      <c r="H1114" s="28">
        <v>36742</v>
      </c>
      <c r="I1114" s="72">
        <v>70</v>
      </c>
      <c r="J1114" s="14">
        <v>36745</v>
      </c>
      <c r="K1114" s="53" t="s">
        <v>1935</v>
      </c>
      <c r="M1114" s="124" t="s">
        <v>1936</v>
      </c>
    </row>
    <row r="1115" spans="1:14" x14ac:dyDescent="0.2">
      <c r="A1115" s="11"/>
      <c r="B1115" s="2">
        <v>279</v>
      </c>
      <c r="C1115" s="11">
        <v>2</v>
      </c>
      <c r="D1115" s="3" t="s">
        <v>1155</v>
      </c>
      <c r="E1115" s="29" t="s">
        <v>1933</v>
      </c>
      <c r="F1115" s="11">
        <v>2</v>
      </c>
      <c r="G1115" t="s">
        <v>1937</v>
      </c>
      <c r="H1115" s="28">
        <v>40348</v>
      </c>
      <c r="I1115" s="72">
        <v>81</v>
      </c>
      <c r="J1115" s="13">
        <v>40354</v>
      </c>
      <c r="K1115" s="72">
        <v>307</v>
      </c>
      <c r="M1115" s="124"/>
    </row>
    <row r="1116" spans="1:14" x14ac:dyDescent="0.2">
      <c r="A1116" s="11"/>
      <c r="B1116" s="2">
        <v>279</v>
      </c>
      <c r="C1116" s="11">
        <v>3</v>
      </c>
      <c r="D1116" s="3" t="s">
        <v>1155</v>
      </c>
      <c r="E1116" s="29" t="s">
        <v>1100</v>
      </c>
      <c r="F1116" s="11" t="s">
        <v>1938</v>
      </c>
      <c r="H1116" s="28"/>
      <c r="J1116" s="13"/>
      <c r="M1116" s="124"/>
    </row>
    <row r="1117" spans="1:14" x14ac:dyDescent="0.2">
      <c r="A1117" s="11"/>
      <c r="B1117" s="2">
        <v>279</v>
      </c>
      <c r="C1117" s="11">
        <v>4</v>
      </c>
      <c r="D1117" s="3" t="s">
        <v>1155</v>
      </c>
      <c r="E1117" s="29" t="s">
        <v>1100</v>
      </c>
      <c r="F1117" s="11" t="s">
        <v>1938</v>
      </c>
      <c r="H1117" s="28"/>
      <c r="J1117" s="13"/>
      <c r="M1117" s="124"/>
    </row>
    <row r="1118" spans="1:14" x14ac:dyDescent="0.2">
      <c r="A1118" s="11"/>
      <c r="B1118" s="2">
        <v>279</v>
      </c>
      <c r="C1118" s="11">
        <v>5</v>
      </c>
      <c r="D1118" s="3" t="s">
        <v>1155</v>
      </c>
      <c r="E1118" s="29" t="s">
        <v>1100</v>
      </c>
      <c r="F1118" s="11" t="s">
        <v>1938</v>
      </c>
      <c r="H1118" s="28"/>
      <c r="J1118" s="13"/>
      <c r="M1118" s="124"/>
    </row>
    <row r="1119" spans="1:14" x14ac:dyDescent="0.2">
      <c r="A1119" s="11"/>
      <c r="B1119" s="2">
        <v>279</v>
      </c>
      <c r="C1119" s="11">
        <v>6</v>
      </c>
      <c r="D1119" s="3" t="s">
        <v>1939</v>
      </c>
      <c r="E1119" s="29" t="s">
        <v>1940</v>
      </c>
      <c r="F1119" s="11" t="s">
        <v>1941</v>
      </c>
      <c r="H1119" s="28"/>
      <c r="J1119" s="13"/>
      <c r="M1119" s="124"/>
    </row>
    <row r="1120" spans="1:14" x14ac:dyDescent="0.2">
      <c r="A1120" s="11"/>
      <c r="B1120" s="2">
        <v>279</v>
      </c>
      <c r="C1120" s="11">
        <v>7</v>
      </c>
      <c r="D1120" s="3" t="s">
        <v>1939</v>
      </c>
      <c r="E1120" s="29" t="s">
        <v>1940</v>
      </c>
      <c r="F1120" s="11" t="s">
        <v>1941</v>
      </c>
      <c r="J1120" s="13"/>
      <c r="M1120" s="124"/>
    </row>
    <row r="1121" spans="1:14" x14ac:dyDescent="0.2">
      <c r="A1121" s="11"/>
      <c r="B1121" s="2">
        <v>279</v>
      </c>
      <c r="C1121" s="11">
        <v>8</v>
      </c>
      <c r="D1121" s="3" t="s">
        <v>1939</v>
      </c>
      <c r="E1121" s="29" t="s">
        <v>1940</v>
      </c>
      <c r="F1121" s="11" t="s">
        <v>1941</v>
      </c>
      <c r="H1121" s="38"/>
      <c r="J1121" s="13"/>
      <c r="M1121" s="124"/>
    </row>
    <row r="1122" spans="1:14" x14ac:dyDescent="0.2">
      <c r="B1122" s="2">
        <v>280</v>
      </c>
      <c r="C1122" s="2">
        <v>1</v>
      </c>
      <c r="D1122" t="s">
        <v>1942</v>
      </c>
      <c r="E1122" t="s">
        <v>1943</v>
      </c>
      <c r="G1122" t="s">
        <v>1944</v>
      </c>
      <c r="H1122" s="38" t="s">
        <v>1945</v>
      </c>
      <c r="I1122" s="72">
        <v>55</v>
      </c>
      <c r="J1122" s="12" t="s">
        <v>1946</v>
      </c>
      <c r="K1122" s="53"/>
    </row>
    <row r="1123" spans="1:14" x14ac:dyDescent="0.2">
      <c r="A1123" s="11"/>
      <c r="B1123" s="2">
        <v>280</v>
      </c>
      <c r="C1123" s="2">
        <v>2</v>
      </c>
      <c r="D1123" s="3" t="s">
        <v>1942</v>
      </c>
      <c r="E1123" s="29" t="s">
        <v>1943</v>
      </c>
      <c r="F1123" s="11"/>
      <c r="G1123" t="s">
        <v>596</v>
      </c>
      <c r="H1123" s="41" t="s">
        <v>1160</v>
      </c>
      <c r="I1123" s="53" t="s">
        <v>1947</v>
      </c>
      <c r="J1123" s="14" t="s">
        <v>1160</v>
      </c>
      <c r="M1123" s="29"/>
    </row>
    <row r="1124" spans="1:14" x14ac:dyDescent="0.2">
      <c r="B1124" s="2">
        <v>281</v>
      </c>
      <c r="C1124" s="2">
        <v>1</v>
      </c>
      <c r="D1124" t="s">
        <v>1948</v>
      </c>
      <c r="E1124" t="s">
        <v>1949</v>
      </c>
      <c r="G1124" t="s">
        <v>1950</v>
      </c>
      <c r="H1124" s="38" t="s">
        <v>1951</v>
      </c>
      <c r="I1124" s="72">
        <v>48</v>
      </c>
      <c r="J1124" s="14">
        <v>35815</v>
      </c>
      <c r="K1124" s="53"/>
      <c r="M1124" s="121" t="s">
        <v>1952</v>
      </c>
      <c r="N1124" s="122" t="s">
        <v>1351</v>
      </c>
    </row>
    <row r="1125" spans="1:14" x14ac:dyDescent="0.2">
      <c r="A1125" s="11"/>
      <c r="B1125" s="2">
        <v>281</v>
      </c>
      <c r="C1125" s="11">
        <v>2</v>
      </c>
      <c r="D1125" s="3" t="s">
        <v>1948</v>
      </c>
      <c r="E1125" s="29" t="s">
        <v>1949</v>
      </c>
      <c r="F1125" s="11"/>
      <c r="H1125" s="38"/>
      <c r="J1125" s="13"/>
      <c r="M1125" s="121"/>
      <c r="N1125" s="122"/>
    </row>
    <row r="1126" spans="1:14" x14ac:dyDescent="0.2">
      <c r="B1126" s="2">
        <v>282</v>
      </c>
      <c r="C1126" s="2">
        <v>1</v>
      </c>
      <c r="D1126" t="s">
        <v>1953</v>
      </c>
      <c r="E1126" t="s">
        <v>702</v>
      </c>
      <c r="G1126" t="s">
        <v>559</v>
      </c>
      <c r="H1126" s="38"/>
      <c r="J1126" s="12" t="s">
        <v>1954</v>
      </c>
      <c r="K1126" s="53"/>
    </row>
    <row r="1127" spans="1:14" x14ac:dyDescent="0.2">
      <c r="A1127" s="11"/>
      <c r="B1127" s="2">
        <v>282</v>
      </c>
      <c r="C1127" s="2">
        <v>2</v>
      </c>
      <c r="D1127" s="3" t="s">
        <v>1953</v>
      </c>
      <c r="E1127" s="29" t="s">
        <v>702</v>
      </c>
      <c r="F1127" s="11"/>
      <c r="G1127" t="s">
        <v>300</v>
      </c>
      <c r="H1127" s="28">
        <v>37654</v>
      </c>
      <c r="I1127" s="72">
        <v>91</v>
      </c>
      <c r="J1127" s="14">
        <v>37656</v>
      </c>
      <c r="K1127" s="53">
        <v>605</v>
      </c>
      <c r="M1127" s="29"/>
    </row>
    <row r="1128" spans="1:14" x14ac:dyDescent="0.2">
      <c r="A1128" s="11"/>
      <c r="B1128" s="2">
        <v>283</v>
      </c>
      <c r="C1128" s="11"/>
      <c r="E1128" s="10"/>
      <c r="H1128" s="28"/>
      <c r="J1128" s="13"/>
      <c r="M1128" s="29" t="s">
        <v>635</v>
      </c>
    </row>
    <row r="1129" spans="1:14" x14ac:dyDescent="0.2">
      <c r="A1129" s="11"/>
      <c r="C1129" s="11"/>
      <c r="E1129" s="10"/>
      <c r="H1129" s="38"/>
      <c r="J1129" s="13"/>
      <c r="M1129" s="29"/>
    </row>
    <row r="1130" spans="1:14" x14ac:dyDescent="0.2">
      <c r="H1130" s="28"/>
    </row>
    <row r="1131" spans="1:14" x14ac:dyDescent="0.2">
      <c r="H1131" s="28"/>
    </row>
    <row r="1157" spans="5:13" x14ac:dyDescent="0.2">
      <c r="H1157" s="28"/>
    </row>
    <row r="1158" spans="5:13" x14ac:dyDescent="0.2">
      <c r="H1158" s="28"/>
    </row>
    <row r="1159" spans="5:13" x14ac:dyDescent="0.2">
      <c r="H1159" s="28"/>
    </row>
    <row r="1160" spans="5:13" x14ac:dyDescent="0.2">
      <c r="E1160" s="3"/>
      <c r="F1160" s="11"/>
      <c r="G1160" s="3"/>
      <c r="H1160" s="28"/>
      <c r="J1160" s="13"/>
      <c r="M1160" s="29"/>
    </row>
    <row r="1161" spans="5:13" x14ac:dyDescent="0.2">
      <c r="E1161" s="3"/>
      <c r="F1161" s="11"/>
      <c r="G1161" s="3"/>
      <c r="H1161" s="28"/>
      <c r="J1161" s="17"/>
      <c r="K1161" s="80"/>
      <c r="M1161" s="29"/>
    </row>
    <row r="1162" spans="5:13" x14ac:dyDescent="0.2">
      <c r="H1162" s="28"/>
    </row>
    <row r="1163" spans="5:13" x14ac:dyDescent="0.2">
      <c r="H1163" s="28"/>
    </row>
    <row r="1164" spans="5:13" x14ac:dyDescent="0.2">
      <c r="H1164" s="28"/>
    </row>
    <row r="1165" spans="5:13" x14ac:dyDescent="0.2">
      <c r="H1165" s="28"/>
    </row>
    <row r="1166" spans="5:13" x14ac:dyDescent="0.2">
      <c r="H1166" s="38"/>
    </row>
    <row r="1167" spans="5:13" x14ac:dyDescent="0.2">
      <c r="H1167" s="28"/>
    </row>
    <row r="1168" spans="5:13" x14ac:dyDescent="0.2">
      <c r="H1168" s="28"/>
    </row>
    <row r="1169" spans="1:13" x14ac:dyDescent="0.2">
      <c r="H1169" s="28"/>
    </row>
    <row r="1170" spans="1:13" x14ac:dyDescent="0.2">
      <c r="A1170" s="2"/>
      <c r="B1170" s="11"/>
      <c r="D1170" s="3"/>
      <c r="E1170" s="29"/>
      <c r="F1170" s="11"/>
      <c r="H1170" s="28"/>
      <c r="J1170" s="30"/>
      <c r="K1170" s="73"/>
      <c r="M1170" s="10"/>
    </row>
    <row r="1171" spans="1:13" x14ac:dyDescent="0.2">
      <c r="A1171" s="2"/>
      <c r="B1171" s="11"/>
      <c r="D1171" s="3"/>
      <c r="E1171" s="29"/>
      <c r="F1171" s="11"/>
      <c r="H1171" s="28"/>
      <c r="J1171" s="30"/>
      <c r="K1171" s="73"/>
      <c r="M1171" s="10"/>
    </row>
    <row r="1172" spans="1:13" x14ac:dyDescent="0.2">
      <c r="H1172" s="38"/>
    </row>
    <row r="1173" spans="1:13" x14ac:dyDescent="0.2">
      <c r="H1173" s="28"/>
    </row>
    <row r="1174" spans="1:13" x14ac:dyDescent="0.2">
      <c r="A1174" s="21"/>
      <c r="B1174" s="11"/>
      <c r="C1174" s="11"/>
      <c r="E1174" s="10"/>
      <c r="H1174" s="28"/>
      <c r="J1174" s="13"/>
      <c r="M1174" s="29"/>
    </row>
    <row r="1175" spans="1:13" x14ac:dyDescent="0.2">
      <c r="A1175" s="11"/>
      <c r="B1175" s="11"/>
      <c r="C1175" s="11"/>
      <c r="E1175" s="10"/>
      <c r="H1175" s="28"/>
      <c r="J1175" s="13"/>
      <c r="M1175" s="29"/>
    </row>
    <row r="1176" spans="1:13" x14ac:dyDescent="0.2">
      <c r="H1176" s="28"/>
      <c r="M1176" s="10"/>
    </row>
    <row r="1177" spans="1:13" x14ac:dyDescent="0.2">
      <c r="H1177" s="38"/>
      <c r="M1177" s="10"/>
    </row>
    <row r="1178" spans="1:13" x14ac:dyDescent="0.2">
      <c r="H1178" s="28"/>
      <c r="M1178" s="10"/>
    </row>
    <row r="1179" spans="1:13" x14ac:dyDescent="0.2">
      <c r="H1179" s="28"/>
      <c r="M1179" s="10"/>
    </row>
    <row r="1180" spans="1:13" x14ac:dyDescent="0.2">
      <c r="H1180" s="28"/>
      <c r="M1180" s="10"/>
    </row>
    <row r="1181" spans="1:13" x14ac:dyDescent="0.2">
      <c r="H1181" s="28"/>
    </row>
    <row r="1182" spans="1:13" x14ac:dyDescent="0.2">
      <c r="H1182" s="38"/>
    </row>
    <row r="1183" spans="1:13" x14ac:dyDescent="0.2">
      <c r="H1183" s="38"/>
    </row>
    <row r="1184" spans="1:13" x14ac:dyDescent="0.2">
      <c r="H1184" s="28"/>
    </row>
    <row r="1185" spans="8:9" x14ac:dyDescent="0.2">
      <c r="H1185" s="28"/>
    </row>
    <row r="1186" spans="8:9" x14ac:dyDescent="0.2">
      <c r="H1186" s="28"/>
    </row>
    <row r="1187" spans="8:9" x14ac:dyDescent="0.2">
      <c r="H1187" s="28"/>
    </row>
    <row r="1188" spans="8:9" x14ac:dyDescent="0.2">
      <c r="H1188" s="28"/>
    </row>
    <row r="1189" spans="8:9" x14ac:dyDescent="0.2">
      <c r="H1189" s="28"/>
    </row>
    <row r="1190" spans="8:9" x14ac:dyDescent="0.2">
      <c r="H1190" s="28"/>
    </row>
    <row r="1191" spans="8:9" x14ac:dyDescent="0.2">
      <c r="H1191" s="28"/>
    </row>
    <row r="1192" spans="8:9" x14ac:dyDescent="0.2">
      <c r="H1192" s="28"/>
    </row>
    <row r="1193" spans="8:9" x14ac:dyDescent="0.2">
      <c r="H1193" s="28"/>
    </row>
    <row r="1194" spans="8:9" x14ac:dyDescent="0.2">
      <c r="H1194" s="28"/>
    </row>
    <row r="1195" spans="8:9" x14ac:dyDescent="0.2">
      <c r="H1195" s="28"/>
    </row>
    <row r="1196" spans="8:9" x14ac:dyDescent="0.2">
      <c r="H1196" s="28"/>
    </row>
    <row r="1197" spans="8:9" x14ac:dyDescent="0.2">
      <c r="H1197" s="28"/>
    </row>
    <row r="1198" spans="8:9" x14ac:dyDescent="0.2">
      <c r="H1198" s="38"/>
    </row>
    <row r="1199" spans="8:9" x14ac:dyDescent="0.2">
      <c r="H1199" s="38"/>
    </row>
    <row r="1200" spans="8:9" x14ac:dyDescent="0.2">
      <c r="H1200" s="38"/>
      <c r="I1200" s="71"/>
    </row>
    <row r="1201" spans="8:9" x14ac:dyDescent="0.2">
      <c r="H1201" s="28"/>
    </row>
    <row r="1202" spans="8:9" x14ac:dyDescent="0.2">
      <c r="H1202" s="28"/>
    </row>
    <row r="1203" spans="8:9" x14ac:dyDescent="0.2">
      <c r="H1203" s="28"/>
    </row>
    <row r="1204" spans="8:9" x14ac:dyDescent="0.2">
      <c r="H1204" s="28"/>
    </row>
    <row r="1205" spans="8:9" x14ac:dyDescent="0.2">
      <c r="H1205" s="28"/>
    </row>
    <row r="1206" spans="8:9" x14ac:dyDescent="0.2">
      <c r="H1206" s="28"/>
    </row>
    <row r="1207" spans="8:9" x14ac:dyDescent="0.2">
      <c r="H1207" s="28"/>
    </row>
    <row r="1208" spans="8:9" x14ac:dyDescent="0.2">
      <c r="H1208" s="28"/>
    </row>
    <row r="1209" spans="8:9" x14ac:dyDescent="0.2">
      <c r="H1209" s="38"/>
    </row>
    <row r="1210" spans="8:9" x14ac:dyDescent="0.2">
      <c r="H1210" s="38"/>
      <c r="I1210" s="71"/>
    </row>
    <row r="1211" spans="8:9" x14ac:dyDescent="0.2">
      <c r="H1211" s="28"/>
    </row>
    <row r="1212" spans="8:9" x14ac:dyDescent="0.2">
      <c r="H1212" s="28"/>
    </row>
    <row r="1213" spans="8:9" x14ac:dyDescent="0.2">
      <c r="H1213" s="28"/>
    </row>
    <row r="1214" spans="8:9" x14ac:dyDescent="0.2">
      <c r="H1214" s="28"/>
    </row>
    <row r="1215" spans="8:9" x14ac:dyDescent="0.2">
      <c r="H1215" s="28"/>
    </row>
    <row r="1216" spans="8:9" x14ac:dyDescent="0.2">
      <c r="H1216" s="38"/>
    </row>
    <row r="1217" spans="8:8" x14ac:dyDescent="0.2">
      <c r="H1217" s="38"/>
    </row>
    <row r="1218" spans="8:8" x14ac:dyDescent="0.2">
      <c r="H1218" s="28"/>
    </row>
    <row r="1219" spans="8:8" x14ac:dyDescent="0.2">
      <c r="H1219" s="28"/>
    </row>
    <row r="1220" spans="8:8" x14ac:dyDescent="0.2">
      <c r="H1220" s="28"/>
    </row>
    <row r="1221" spans="8:8" x14ac:dyDescent="0.2">
      <c r="H1221" s="28"/>
    </row>
    <row r="1222" spans="8:8" x14ac:dyDescent="0.2">
      <c r="H1222" s="28"/>
    </row>
    <row r="1223" spans="8:8" x14ac:dyDescent="0.2">
      <c r="H1223" s="28"/>
    </row>
    <row r="1224" spans="8:8" x14ac:dyDescent="0.2">
      <c r="H1224" s="28"/>
    </row>
    <row r="1225" spans="8:8" x14ac:dyDescent="0.2">
      <c r="H1225" s="28"/>
    </row>
    <row r="1226" spans="8:8" x14ac:dyDescent="0.2">
      <c r="H1226" s="28"/>
    </row>
    <row r="1227" spans="8:8" x14ac:dyDescent="0.2">
      <c r="H1227" s="28"/>
    </row>
    <row r="1228" spans="8:8" x14ac:dyDescent="0.2">
      <c r="H1228" s="28"/>
    </row>
    <row r="1229" spans="8:8" x14ac:dyDescent="0.2">
      <c r="H1229" s="28"/>
    </row>
    <row r="1230" spans="8:8" x14ac:dyDescent="0.2">
      <c r="H1230" s="28"/>
    </row>
    <row r="1231" spans="8:8" x14ac:dyDescent="0.2">
      <c r="H1231" s="28"/>
    </row>
    <row r="1232" spans="8:8" x14ac:dyDescent="0.2">
      <c r="H1232" s="28"/>
    </row>
    <row r="1233" spans="8:8" x14ac:dyDescent="0.2">
      <c r="H1233" s="28"/>
    </row>
    <row r="1234" spans="8:8" x14ac:dyDescent="0.2">
      <c r="H1234" s="28"/>
    </row>
    <row r="1235" spans="8:8" x14ac:dyDescent="0.2">
      <c r="H1235" s="28"/>
    </row>
    <row r="1236" spans="8:8" x14ac:dyDescent="0.2">
      <c r="H1236" s="28"/>
    </row>
    <row r="1237" spans="8:8" x14ac:dyDescent="0.2">
      <c r="H1237" s="28"/>
    </row>
    <row r="1238" spans="8:8" x14ac:dyDescent="0.2">
      <c r="H1238" s="28"/>
    </row>
    <row r="1239" spans="8:8" x14ac:dyDescent="0.2">
      <c r="H1239" s="28"/>
    </row>
    <row r="1240" spans="8:8" x14ac:dyDescent="0.2">
      <c r="H1240" s="28"/>
    </row>
    <row r="1241" spans="8:8" x14ac:dyDescent="0.2">
      <c r="H1241" s="28"/>
    </row>
    <row r="1242" spans="8:8" x14ac:dyDescent="0.2">
      <c r="H1242" s="28"/>
    </row>
    <row r="1243" spans="8:8" x14ac:dyDescent="0.2">
      <c r="H1243" s="28"/>
    </row>
    <row r="1244" spans="8:8" x14ac:dyDescent="0.2">
      <c r="H1244" s="28"/>
    </row>
    <row r="1245" spans="8:8" x14ac:dyDescent="0.2">
      <c r="H1245" s="28"/>
    </row>
    <row r="1246" spans="8:8" x14ac:dyDescent="0.2">
      <c r="H1246" s="28"/>
    </row>
    <row r="1247" spans="8:8" x14ac:dyDescent="0.2">
      <c r="H1247" s="38"/>
    </row>
    <row r="1248" spans="8:8" x14ac:dyDescent="0.2">
      <c r="H1248" s="38"/>
    </row>
    <row r="1249" spans="8:8" x14ac:dyDescent="0.2">
      <c r="H1249" s="38"/>
    </row>
    <row r="1250" spans="8:8" x14ac:dyDescent="0.2">
      <c r="H1250" s="38"/>
    </row>
    <row r="1251" spans="8:8" x14ac:dyDescent="0.2">
      <c r="H1251" s="38"/>
    </row>
    <row r="1252" spans="8:8" x14ac:dyDescent="0.2">
      <c r="H1252" s="38"/>
    </row>
    <row r="1253" spans="8:8" x14ac:dyDescent="0.2">
      <c r="H1253" s="28"/>
    </row>
    <row r="1254" spans="8:8" x14ac:dyDescent="0.2">
      <c r="H1254" s="38"/>
    </row>
    <row r="1255" spans="8:8" x14ac:dyDescent="0.2">
      <c r="H1255" s="28"/>
    </row>
    <row r="1256" spans="8:8" x14ac:dyDescent="0.2">
      <c r="H1256" s="28"/>
    </row>
    <row r="1257" spans="8:8" x14ac:dyDescent="0.2">
      <c r="H1257" s="28"/>
    </row>
    <row r="1258" spans="8:8" x14ac:dyDescent="0.2">
      <c r="H1258" s="28"/>
    </row>
    <row r="1259" spans="8:8" x14ac:dyDescent="0.2">
      <c r="H1259" s="28"/>
    </row>
    <row r="1260" spans="8:8" x14ac:dyDescent="0.2">
      <c r="H1260" s="28"/>
    </row>
    <row r="1261" spans="8:8" x14ac:dyDescent="0.2">
      <c r="H1261" s="28"/>
    </row>
    <row r="1262" spans="8:8" x14ac:dyDescent="0.2">
      <c r="H1262" s="28"/>
    </row>
    <row r="1263" spans="8:8" x14ac:dyDescent="0.2">
      <c r="H1263" s="28"/>
    </row>
    <row r="1264" spans="8:8" x14ac:dyDescent="0.2">
      <c r="H1264" s="28"/>
    </row>
    <row r="1265" spans="8:8" x14ac:dyDescent="0.2">
      <c r="H1265" s="28"/>
    </row>
    <row r="1266" spans="8:8" x14ac:dyDescent="0.2">
      <c r="H1266" s="28"/>
    </row>
    <row r="1267" spans="8:8" x14ac:dyDescent="0.2">
      <c r="H1267" s="28"/>
    </row>
    <row r="1269" spans="8:8" x14ac:dyDescent="0.2">
      <c r="H1269" s="28"/>
    </row>
    <row r="1270" spans="8:8" x14ac:dyDescent="0.2">
      <c r="H1270" s="28"/>
    </row>
    <row r="1271" spans="8:8" x14ac:dyDescent="0.2">
      <c r="H1271" s="28"/>
    </row>
    <row r="1272" spans="8:8" x14ac:dyDescent="0.2">
      <c r="H1272" s="28"/>
    </row>
    <row r="1273" spans="8:8" x14ac:dyDescent="0.2">
      <c r="H1273" s="28"/>
    </row>
    <row r="1274" spans="8:8" x14ac:dyDescent="0.2">
      <c r="H1274" s="28"/>
    </row>
    <row r="1275" spans="8:8" x14ac:dyDescent="0.2">
      <c r="H1275" s="28"/>
    </row>
    <row r="1276" spans="8:8" x14ac:dyDescent="0.2">
      <c r="H1276" s="28"/>
    </row>
    <row r="1277" spans="8:8" x14ac:dyDescent="0.2">
      <c r="H1277" s="28"/>
    </row>
    <row r="1278" spans="8:8" x14ac:dyDescent="0.2">
      <c r="H1278" s="28"/>
    </row>
    <row r="1279" spans="8:8" x14ac:dyDescent="0.2">
      <c r="H1279" s="28"/>
    </row>
    <row r="1280" spans="8:8" x14ac:dyDescent="0.2">
      <c r="H1280" s="28"/>
    </row>
    <row r="1281" spans="8:8" x14ac:dyDescent="0.2">
      <c r="H1281" s="28"/>
    </row>
    <row r="1282" spans="8:8" x14ac:dyDescent="0.2">
      <c r="H1282" s="38"/>
    </row>
    <row r="1283" spans="8:8" x14ac:dyDescent="0.2">
      <c r="H1283" s="38"/>
    </row>
    <row r="1284" spans="8:8" x14ac:dyDescent="0.2">
      <c r="H1284" s="38"/>
    </row>
    <row r="1285" spans="8:8" x14ac:dyDescent="0.2">
      <c r="H1285" s="28"/>
    </row>
    <row r="1286" spans="8:8" x14ac:dyDescent="0.2">
      <c r="H1286" s="28"/>
    </row>
    <row r="1287" spans="8:8" x14ac:dyDescent="0.2">
      <c r="H1287" s="28"/>
    </row>
    <row r="1288" spans="8:8" x14ac:dyDescent="0.2">
      <c r="H1288" s="28"/>
    </row>
    <row r="1289" spans="8:8" x14ac:dyDescent="0.2">
      <c r="H1289" s="28"/>
    </row>
    <row r="1290" spans="8:8" x14ac:dyDescent="0.2">
      <c r="H1290" s="28"/>
    </row>
    <row r="1291" spans="8:8" x14ac:dyDescent="0.2">
      <c r="H1291" s="38"/>
    </row>
    <row r="1292" spans="8:8" x14ac:dyDescent="0.2">
      <c r="H1292" s="28"/>
    </row>
    <row r="1293" spans="8:8" x14ac:dyDescent="0.2">
      <c r="H1293" s="28"/>
    </row>
    <row r="1294" spans="8:8" x14ac:dyDescent="0.2">
      <c r="H1294" s="28"/>
    </row>
    <row r="1295" spans="8:8" x14ac:dyDescent="0.2">
      <c r="H1295" s="28"/>
    </row>
    <row r="1296" spans="8:8" x14ac:dyDescent="0.2">
      <c r="H1296" s="28"/>
    </row>
    <row r="1297" spans="8:8" x14ac:dyDescent="0.2">
      <c r="H1297" s="28"/>
    </row>
    <row r="1298" spans="8:8" x14ac:dyDescent="0.2">
      <c r="H1298" s="28"/>
    </row>
    <row r="1299" spans="8:8" x14ac:dyDescent="0.2">
      <c r="H1299" s="28"/>
    </row>
    <row r="1300" spans="8:8" x14ac:dyDescent="0.2">
      <c r="H1300" s="28"/>
    </row>
    <row r="1301" spans="8:8" x14ac:dyDescent="0.2">
      <c r="H1301" s="28"/>
    </row>
    <row r="1302" spans="8:8" x14ac:dyDescent="0.2">
      <c r="H1302" s="28"/>
    </row>
    <row r="1303" spans="8:8" x14ac:dyDescent="0.2">
      <c r="H1303" s="28"/>
    </row>
    <row r="1304" spans="8:8" x14ac:dyDescent="0.2">
      <c r="H1304" s="28"/>
    </row>
    <row r="1305" spans="8:8" x14ac:dyDescent="0.2">
      <c r="H1305" s="28"/>
    </row>
    <row r="1306" spans="8:8" x14ac:dyDescent="0.2">
      <c r="H1306" s="38"/>
    </row>
    <row r="1307" spans="8:8" x14ac:dyDescent="0.2">
      <c r="H1307" s="28"/>
    </row>
    <row r="1308" spans="8:8" x14ac:dyDescent="0.2">
      <c r="H1308" s="28"/>
    </row>
    <row r="1309" spans="8:8" x14ac:dyDescent="0.2">
      <c r="H1309" s="28"/>
    </row>
    <row r="1310" spans="8:8" x14ac:dyDescent="0.2">
      <c r="H1310" s="28"/>
    </row>
    <row r="1311" spans="8:8" x14ac:dyDescent="0.2">
      <c r="H1311" s="28"/>
    </row>
    <row r="1312" spans="8:8" x14ac:dyDescent="0.2">
      <c r="H1312" s="28"/>
    </row>
    <row r="1313" spans="8:8" x14ac:dyDescent="0.2">
      <c r="H1313" s="28"/>
    </row>
    <row r="1314" spans="8:8" x14ac:dyDescent="0.2">
      <c r="H1314" s="28"/>
    </row>
    <row r="1315" spans="8:8" x14ac:dyDescent="0.2">
      <c r="H1315" s="38"/>
    </row>
    <row r="1319" spans="8:8" x14ac:dyDescent="0.2">
      <c r="H1319" s="38"/>
    </row>
    <row r="1321" spans="8:8" x14ac:dyDescent="0.2">
      <c r="H1321" s="28"/>
    </row>
    <row r="1322" spans="8:8" x14ac:dyDescent="0.2">
      <c r="H1322" s="28"/>
    </row>
    <row r="1323" spans="8:8" x14ac:dyDescent="0.2">
      <c r="H1323" s="28"/>
    </row>
    <row r="1324" spans="8:8" x14ac:dyDescent="0.2">
      <c r="H1324" s="28"/>
    </row>
    <row r="1325" spans="8:8" x14ac:dyDescent="0.2">
      <c r="H1325" s="28"/>
    </row>
    <row r="1326" spans="8:8" x14ac:dyDescent="0.2">
      <c r="H1326" s="28"/>
    </row>
    <row r="1327" spans="8:8" x14ac:dyDescent="0.2">
      <c r="H1327" s="28"/>
    </row>
    <row r="1328" spans="8:8" x14ac:dyDescent="0.2">
      <c r="H1328" s="28"/>
    </row>
    <row r="1329" spans="8:9" x14ac:dyDescent="0.2">
      <c r="H1329" s="28"/>
    </row>
    <row r="1330" spans="8:9" x14ac:dyDescent="0.2">
      <c r="H1330" s="28"/>
    </row>
    <row r="1331" spans="8:9" x14ac:dyDescent="0.2">
      <c r="H1331" s="28"/>
    </row>
    <row r="1332" spans="8:9" x14ac:dyDescent="0.2">
      <c r="H1332" s="77"/>
      <c r="I1332" s="73"/>
    </row>
    <row r="1333" spans="8:9" x14ac:dyDescent="0.2">
      <c r="H1333" s="28"/>
    </row>
    <row r="1334" spans="8:9" x14ac:dyDescent="0.2">
      <c r="H1334" s="28"/>
    </row>
    <row r="1335" spans="8:9" x14ac:dyDescent="0.2">
      <c r="H1335" s="28"/>
    </row>
    <row r="1336" spans="8:9" x14ac:dyDescent="0.2">
      <c r="H1336" s="38"/>
    </row>
    <row r="1337" spans="8:9" x14ac:dyDescent="0.2">
      <c r="H1337" s="38"/>
    </row>
    <row r="1338" spans="8:9" x14ac:dyDescent="0.2">
      <c r="H1338" s="38"/>
    </row>
    <row r="1339" spans="8:9" x14ac:dyDescent="0.2">
      <c r="H1339" s="28"/>
    </row>
    <row r="1340" spans="8:9" x14ac:dyDescent="0.2">
      <c r="H1340" s="38"/>
    </row>
    <row r="1346" spans="8:8" x14ac:dyDescent="0.2">
      <c r="H1346" s="28"/>
    </row>
    <row r="1347" spans="8:8" x14ac:dyDescent="0.2">
      <c r="H1347" s="28"/>
    </row>
    <row r="1348" spans="8:8" x14ac:dyDescent="0.2">
      <c r="H1348" s="28"/>
    </row>
    <row r="1349" spans="8:8" x14ac:dyDescent="0.2">
      <c r="H1349" s="28"/>
    </row>
    <row r="1351" spans="8:8" x14ac:dyDescent="0.2">
      <c r="H1351" s="28"/>
    </row>
    <row r="1352" spans="8:8" x14ac:dyDescent="0.2">
      <c r="H1352" s="28"/>
    </row>
    <row r="1353" spans="8:8" x14ac:dyDescent="0.2">
      <c r="H1353" s="28"/>
    </row>
    <row r="1354" spans="8:8" x14ac:dyDescent="0.2">
      <c r="H1354" s="28"/>
    </row>
    <row r="1355" spans="8:8" x14ac:dyDescent="0.2">
      <c r="H1355" s="28"/>
    </row>
    <row r="1356" spans="8:8" x14ac:dyDescent="0.2">
      <c r="H1356" s="38"/>
    </row>
    <row r="1357" spans="8:8" x14ac:dyDescent="0.2">
      <c r="H1357" s="28"/>
    </row>
    <row r="1358" spans="8:8" x14ac:dyDescent="0.2">
      <c r="H1358" s="28"/>
    </row>
    <row r="1359" spans="8:8" x14ac:dyDescent="0.2">
      <c r="H1359" s="28"/>
    </row>
    <row r="1360" spans="8:8" x14ac:dyDescent="0.2">
      <c r="H1360" s="28"/>
    </row>
    <row r="1361" spans="8:9" x14ac:dyDescent="0.2">
      <c r="H1361" s="28"/>
    </row>
    <row r="1362" spans="8:9" x14ac:dyDescent="0.2">
      <c r="H1362" s="28"/>
    </row>
    <row r="1363" spans="8:9" x14ac:dyDescent="0.2">
      <c r="H1363" s="28"/>
    </row>
    <row r="1364" spans="8:9" x14ac:dyDescent="0.2">
      <c r="H1364" s="38"/>
    </row>
    <row r="1365" spans="8:9" x14ac:dyDescent="0.2">
      <c r="H1365" s="28"/>
      <c r="I1365" s="71"/>
    </row>
    <row r="1366" spans="8:9" x14ac:dyDescent="0.2">
      <c r="H1366" s="28"/>
      <c r="I1366" s="71"/>
    </row>
    <row r="1367" spans="8:9" x14ac:dyDescent="0.2">
      <c r="H1367" s="28"/>
    </row>
    <row r="1368" spans="8:9" x14ac:dyDescent="0.2">
      <c r="H1368" s="28"/>
    </row>
    <row r="1369" spans="8:9" x14ac:dyDescent="0.2">
      <c r="H1369" s="28"/>
    </row>
    <row r="1370" spans="8:9" x14ac:dyDescent="0.2">
      <c r="H1370" s="28"/>
    </row>
    <row r="1371" spans="8:9" x14ac:dyDescent="0.2">
      <c r="H1371" s="28"/>
    </row>
    <row r="1372" spans="8:9" x14ac:dyDescent="0.2">
      <c r="H1372" s="28"/>
    </row>
    <row r="1373" spans="8:9" x14ac:dyDescent="0.2">
      <c r="H1373" s="28"/>
    </row>
    <row r="1374" spans="8:9" x14ac:dyDescent="0.2">
      <c r="H1374" s="28"/>
    </row>
    <row r="1375" spans="8:9" x14ac:dyDescent="0.2">
      <c r="H1375" s="28"/>
    </row>
    <row r="1376" spans="8:9" x14ac:dyDescent="0.2">
      <c r="H1376" s="28"/>
    </row>
    <row r="1377" spans="8:8" x14ac:dyDescent="0.2">
      <c r="H1377" s="28"/>
    </row>
    <row r="1378" spans="8:8" x14ac:dyDescent="0.2">
      <c r="H1378" s="28"/>
    </row>
    <row r="1379" spans="8:8" x14ac:dyDescent="0.2">
      <c r="H1379" s="28"/>
    </row>
    <row r="1380" spans="8:8" x14ac:dyDescent="0.2">
      <c r="H1380" s="28"/>
    </row>
    <row r="1381" spans="8:8" x14ac:dyDescent="0.2">
      <c r="H1381" s="28"/>
    </row>
    <row r="1382" spans="8:8" x14ac:dyDescent="0.2">
      <c r="H1382" s="28"/>
    </row>
    <row r="1383" spans="8:8" x14ac:dyDescent="0.2">
      <c r="H1383" s="28"/>
    </row>
    <row r="1384" spans="8:8" x14ac:dyDescent="0.2">
      <c r="H1384" s="28"/>
    </row>
    <row r="1385" spans="8:8" x14ac:dyDescent="0.2">
      <c r="H1385" s="38"/>
    </row>
    <row r="1386" spans="8:8" x14ac:dyDescent="0.2">
      <c r="H1386" s="28"/>
    </row>
    <row r="1387" spans="8:8" x14ac:dyDescent="0.2">
      <c r="H1387" s="28"/>
    </row>
    <row r="1388" spans="8:8" x14ac:dyDescent="0.2">
      <c r="H1388" s="28"/>
    </row>
    <row r="1389" spans="8:8" x14ac:dyDescent="0.2">
      <c r="H1389" s="28"/>
    </row>
    <row r="1390" spans="8:8" x14ac:dyDescent="0.2">
      <c r="H1390" s="28"/>
    </row>
    <row r="1391" spans="8:8" x14ac:dyDescent="0.2">
      <c r="H1391" s="28"/>
    </row>
    <row r="1392" spans="8:8" x14ac:dyDescent="0.2">
      <c r="H1392" s="28"/>
    </row>
    <row r="1393" spans="8:8" x14ac:dyDescent="0.2">
      <c r="H1393" s="28"/>
    </row>
    <row r="1394" spans="8:8" x14ac:dyDescent="0.2">
      <c r="H1394" s="28"/>
    </row>
    <row r="1400" spans="8:8" x14ac:dyDescent="0.2">
      <c r="H1400" s="28"/>
    </row>
    <row r="1401" spans="8:8" x14ac:dyDescent="0.2">
      <c r="H1401" s="28"/>
    </row>
    <row r="1402" spans="8:8" x14ac:dyDescent="0.2">
      <c r="H1402" s="28"/>
    </row>
    <row r="1403" spans="8:8" x14ac:dyDescent="0.2">
      <c r="H1403" s="28"/>
    </row>
    <row r="1404" spans="8:8" x14ac:dyDescent="0.2">
      <c r="H1404" s="28"/>
    </row>
    <row r="1405" spans="8:8" x14ac:dyDescent="0.2">
      <c r="H1405" s="28"/>
    </row>
    <row r="1406" spans="8:8" x14ac:dyDescent="0.2">
      <c r="H1406" s="28"/>
    </row>
    <row r="1407" spans="8:8" x14ac:dyDescent="0.2">
      <c r="H1407" s="28"/>
    </row>
    <row r="1408" spans="8:8" x14ac:dyDescent="0.2">
      <c r="H1408" s="28"/>
    </row>
    <row r="1409" spans="8:8" x14ac:dyDescent="0.2">
      <c r="H1409" s="28"/>
    </row>
    <row r="1410" spans="8:8" x14ac:dyDescent="0.2">
      <c r="H1410" s="28"/>
    </row>
    <row r="1411" spans="8:8" x14ac:dyDescent="0.2">
      <c r="H1411" s="28"/>
    </row>
    <row r="1412" spans="8:8" x14ac:dyDescent="0.2">
      <c r="H1412" s="28"/>
    </row>
    <row r="1413" spans="8:8" x14ac:dyDescent="0.2">
      <c r="H1413" s="28"/>
    </row>
    <row r="1414" spans="8:8" x14ac:dyDescent="0.2">
      <c r="H1414" s="28"/>
    </row>
    <row r="1415" spans="8:8" x14ac:dyDescent="0.2">
      <c r="H1415" s="28"/>
    </row>
    <row r="1416" spans="8:8" x14ac:dyDescent="0.2">
      <c r="H1416" s="28"/>
    </row>
    <row r="1417" spans="8:8" x14ac:dyDescent="0.2">
      <c r="H1417" s="28"/>
    </row>
    <row r="1418" spans="8:8" x14ac:dyDescent="0.2">
      <c r="H1418" s="28"/>
    </row>
    <row r="1419" spans="8:8" x14ac:dyDescent="0.2">
      <c r="H1419" s="28"/>
    </row>
    <row r="1420" spans="8:8" x14ac:dyDescent="0.2">
      <c r="H1420" s="28"/>
    </row>
    <row r="1421" spans="8:8" x14ac:dyDescent="0.2">
      <c r="H1421" s="28"/>
    </row>
    <row r="1422" spans="8:8" x14ac:dyDescent="0.2">
      <c r="H1422" s="28"/>
    </row>
    <row r="1423" spans="8:8" x14ac:dyDescent="0.2">
      <c r="H1423" s="28"/>
    </row>
    <row r="1424" spans="8:8" x14ac:dyDescent="0.2">
      <c r="H1424" s="38"/>
    </row>
    <row r="1425" spans="8:8" x14ac:dyDescent="0.2">
      <c r="H1425" s="28"/>
    </row>
    <row r="1426" spans="8:8" x14ac:dyDescent="0.2">
      <c r="H1426" s="28"/>
    </row>
    <row r="1427" spans="8:8" x14ac:dyDescent="0.2">
      <c r="H1427" s="28"/>
    </row>
    <row r="1428" spans="8:8" x14ac:dyDescent="0.2">
      <c r="H1428" s="28"/>
    </row>
    <row r="1429" spans="8:8" x14ac:dyDescent="0.2">
      <c r="H1429" s="28"/>
    </row>
    <row r="1430" spans="8:8" x14ac:dyDescent="0.2">
      <c r="H1430" s="38"/>
    </row>
    <row r="1431" spans="8:8" x14ac:dyDescent="0.2">
      <c r="H1431" s="28"/>
    </row>
    <row r="1432" spans="8:8" x14ac:dyDescent="0.2">
      <c r="H1432" s="28"/>
    </row>
    <row r="1433" spans="8:8" x14ac:dyDescent="0.2">
      <c r="H1433" s="28"/>
    </row>
    <row r="1434" spans="8:8" x14ac:dyDescent="0.2">
      <c r="H1434" s="28"/>
    </row>
    <row r="1435" spans="8:8" x14ac:dyDescent="0.2">
      <c r="H1435" s="28"/>
    </row>
    <row r="1436" spans="8:8" x14ac:dyDescent="0.2">
      <c r="H1436" s="28"/>
    </row>
    <row r="1437" spans="8:8" x14ac:dyDescent="0.2">
      <c r="H1437" s="28"/>
    </row>
    <row r="1438" spans="8:8" x14ac:dyDescent="0.2">
      <c r="H1438" s="28"/>
    </row>
    <row r="1439" spans="8:8" x14ac:dyDescent="0.2">
      <c r="H1439" s="28"/>
    </row>
    <row r="1440" spans="8:8" x14ac:dyDescent="0.2">
      <c r="H1440" s="28"/>
    </row>
    <row r="1441" spans="8:8" x14ac:dyDescent="0.2">
      <c r="H1441" s="38"/>
    </row>
    <row r="1442" spans="8:8" x14ac:dyDescent="0.2">
      <c r="H1442" s="38"/>
    </row>
    <row r="1443" spans="8:8" x14ac:dyDescent="0.2">
      <c r="H1443" s="28"/>
    </row>
    <row r="1444" spans="8:8" x14ac:dyDescent="0.2">
      <c r="H1444" s="28"/>
    </row>
    <row r="1445" spans="8:8" x14ac:dyDescent="0.2">
      <c r="H1445" s="28"/>
    </row>
    <row r="1446" spans="8:8" x14ac:dyDescent="0.2">
      <c r="H1446" s="28"/>
    </row>
    <row r="1447" spans="8:8" x14ac:dyDescent="0.2">
      <c r="H1447" s="28"/>
    </row>
    <row r="1448" spans="8:8" x14ac:dyDescent="0.2">
      <c r="H1448" s="28"/>
    </row>
    <row r="1449" spans="8:8" x14ac:dyDescent="0.2">
      <c r="H1449" s="28"/>
    </row>
    <row r="1450" spans="8:8" x14ac:dyDescent="0.2">
      <c r="H1450" s="28"/>
    </row>
    <row r="1451" spans="8:8" x14ac:dyDescent="0.2">
      <c r="H1451" s="28"/>
    </row>
    <row r="1452" spans="8:8" x14ac:dyDescent="0.2">
      <c r="H1452" s="28"/>
    </row>
    <row r="1453" spans="8:8" x14ac:dyDescent="0.2">
      <c r="H1453" s="38"/>
    </row>
    <row r="1454" spans="8:8" x14ac:dyDescent="0.2">
      <c r="H1454" s="28"/>
    </row>
    <row r="1455" spans="8:8" x14ac:dyDescent="0.2">
      <c r="H1455" s="28"/>
    </row>
    <row r="1456" spans="8:8" x14ac:dyDescent="0.2">
      <c r="H1456" s="28"/>
    </row>
    <row r="1457" spans="8:8" x14ac:dyDescent="0.2">
      <c r="H1457" s="28"/>
    </row>
    <row r="1458" spans="8:8" x14ac:dyDescent="0.2">
      <c r="H1458" s="28"/>
    </row>
    <row r="1460" spans="8:8" x14ac:dyDescent="0.2">
      <c r="H1460" s="28"/>
    </row>
    <row r="1462" spans="8:8" x14ac:dyDescent="0.2">
      <c r="H1462" s="28"/>
    </row>
    <row r="1464" spans="8:8" x14ac:dyDescent="0.2">
      <c r="H1464" s="28"/>
    </row>
    <row r="1465" spans="8:8" x14ac:dyDescent="0.2">
      <c r="H1465" s="28"/>
    </row>
    <row r="1466" spans="8:8" x14ac:dyDescent="0.2">
      <c r="H1466" s="28"/>
    </row>
    <row r="1467" spans="8:8" x14ac:dyDescent="0.2">
      <c r="H1467" s="28"/>
    </row>
    <row r="1468" spans="8:8" x14ac:dyDescent="0.2">
      <c r="H1468" s="28"/>
    </row>
    <row r="1469" spans="8:8" x14ac:dyDescent="0.2">
      <c r="H1469" s="28"/>
    </row>
    <row r="1470" spans="8:8" x14ac:dyDescent="0.2">
      <c r="H1470" s="28"/>
    </row>
    <row r="1473" spans="8:9" x14ac:dyDescent="0.2">
      <c r="H1473" s="28"/>
    </row>
    <row r="1474" spans="8:9" x14ac:dyDescent="0.2">
      <c r="H1474" s="28"/>
    </row>
    <row r="1475" spans="8:9" x14ac:dyDescent="0.2">
      <c r="H1475" s="77"/>
      <c r="I1475" s="73"/>
    </row>
    <row r="1476" spans="8:9" x14ac:dyDescent="0.2">
      <c r="H1476" s="77"/>
      <c r="I1476" s="73"/>
    </row>
    <row r="1477" spans="8:9" x14ac:dyDescent="0.2">
      <c r="H1477" s="77"/>
      <c r="I1477" s="73"/>
    </row>
    <row r="1478" spans="8:9" x14ac:dyDescent="0.2">
      <c r="H1478" s="77"/>
      <c r="I1478" s="73"/>
    </row>
    <row r="1479" spans="8:9" x14ac:dyDescent="0.2">
      <c r="H1479" s="77"/>
      <c r="I1479" s="73"/>
    </row>
    <row r="1480" spans="8:9" x14ac:dyDescent="0.2">
      <c r="H1480" s="77"/>
      <c r="I1480" s="73"/>
    </row>
    <row r="1481" spans="8:9" x14ac:dyDescent="0.2">
      <c r="H1481" s="77"/>
      <c r="I1481" s="73"/>
    </row>
    <row r="1482" spans="8:9" x14ac:dyDescent="0.2">
      <c r="H1482" s="77"/>
      <c r="I1482" s="73"/>
    </row>
    <row r="1483" spans="8:9" x14ac:dyDescent="0.2">
      <c r="H1483" s="28"/>
    </row>
    <row r="1484" spans="8:9" x14ac:dyDescent="0.2">
      <c r="H1484" s="28"/>
    </row>
    <row r="1485" spans="8:9" x14ac:dyDescent="0.2">
      <c r="H1485" s="28"/>
    </row>
    <row r="1486" spans="8:9" x14ac:dyDescent="0.2">
      <c r="H1486" s="28"/>
    </row>
    <row r="1487" spans="8:9" x14ac:dyDescent="0.2">
      <c r="H1487" s="28"/>
    </row>
    <row r="1488" spans="8:9" x14ac:dyDescent="0.2">
      <c r="H1488" s="28"/>
    </row>
    <row r="1489" spans="8:8" x14ac:dyDescent="0.2">
      <c r="H1489" s="28"/>
    </row>
    <row r="1490" spans="8:8" x14ac:dyDescent="0.2">
      <c r="H1490" s="28"/>
    </row>
    <row r="1491" spans="8:8" x14ac:dyDescent="0.2">
      <c r="H1491" s="28"/>
    </row>
    <row r="1492" spans="8:8" x14ac:dyDescent="0.2">
      <c r="H1492" s="28"/>
    </row>
    <row r="1493" spans="8:8" x14ac:dyDescent="0.2">
      <c r="H1493" s="28"/>
    </row>
    <row r="1494" spans="8:8" x14ac:dyDescent="0.2">
      <c r="H1494" s="38"/>
    </row>
    <row r="1495" spans="8:8" x14ac:dyDescent="0.2">
      <c r="H1495" s="28"/>
    </row>
    <row r="1496" spans="8:8" x14ac:dyDescent="0.2">
      <c r="H1496" s="28"/>
    </row>
    <row r="1497" spans="8:8" x14ac:dyDescent="0.2">
      <c r="H1497" s="28"/>
    </row>
    <row r="1498" spans="8:8" x14ac:dyDescent="0.2">
      <c r="H1498" s="28"/>
    </row>
    <row r="1499" spans="8:8" x14ac:dyDescent="0.2">
      <c r="H1499" s="28"/>
    </row>
    <row r="1500" spans="8:8" x14ac:dyDescent="0.2">
      <c r="H1500" s="28"/>
    </row>
    <row r="1501" spans="8:8" x14ac:dyDescent="0.2">
      <c r="H1501" s="28"/>
    </row>
    <row r="1502" spans="8:8" x14ac:dyDescent="0.2">
      <c r="H1502" s="28"/>
    </row>
    <row r="1503" spans="8:8" x14ac:dyDescent="0.2">
      <c r="H1503" s="28"/>
    </row>
    <row r="1504" spans="8:8" x14ac:dyDescent="0.2">
      <c r="H1504" s="28"/>
    </row>
    <row r="1505" spans="8:8" x14ac:dyDescent="0.2">
      <c r="H1505" s="28"/>
    </row>
    <row r="1506" spans="8:8" x14ac:dyDescent="0.2">
      <c r="H1506" s="38"/>
    </row>
    <row r="1507" spans="8:8" x14ac:dyDescent="0.2">
      <c r="H1507" s="28"/>
    </row>
    <row r="1508" spans="8:8" x14ac:dyDescent="0.2">
      <c r="H1508" s="38"/>
    </row>
    <row r="1509" spans="8:8" x14ac:dyDescent="0.2">
      <c r="H1509" s="28"/>
    </row>
    <row r="1510" spans="8:8" x14ac:dyDescent="0.2">
      <c r="H1510" s="28"/>
    </row>
    <row r="1511" spans="8:8" x14ac:dyDescent="0.2">
      <c r="H1511" s="28"/>
    </row>
    <row r="1512" spans="8:8" x14ac:dyDescent="0.2">
      <c r="H1512" s="28"/>
    </row>
    <row r="1513" spans="8:8" x14ac:dyDescent="0.2">
      <c r="H1513" s="28"/>
    </row>
    <row r="1514" spans="8:8" x14ac:dyDescent="0.2">
      <c r="H1514" s="28"/>
    </row>
    <row r="1515" spans="8:8" x14ac:dyDescent="0.2">
      <c r="H1515" s="28"/>
    </row>
    <row r="1516" spans="8:8" x14ac:dyDescent="0.2">
      <c r="H1516" s="28"/>
    </row>
    <row r="1517" spans="8:8" x14ac:dyDescent="0.2">
      <c r="H1517" s="28"/>
    </row>
    <row r="1518" spans="8:8" x14ac:dyDescent="0.2">
      <c r="H1518" s="28"/>
    </row>
    <row r="1519" spans="8:8" x14ac:dyDescent="0.2">
      <c r="H1519" s="38"/>
    </row>
    <row r="1520" spans="8:8" x14ac:dyDescent="0.2">
      <c r="H1520" s="28"/>
    </row>
    <row r="1521" spans="8:8" x14ac:dyDescent="0.2">
      <c r="H1521" s="28"/>
    </row>
    <row r="1522" spans="8:8" x14ac:dyDescent="0.2">
      <c r="H1522" s="28"/>
    </row>
    <row r="1523" spans="8:8" x14ac:dyDescent="0.2">
      <c r="H1523" s="28"/>
    </row>
    <row r="1524" spans="8:8" x14ac:dyDescent="0.2">
      <c r="H1524" s="28"/>
    </row>
    <row r="1525" spans="8:8" x14ac:dyDescent="0.2">
      <c r="H1525" s="28"/>
    </row>
    <row r="1526" spans="8:8" x14ac:dyDescent="0.2">
      <c r="H1526" s="28"/>
    </row>
    <row r="1527" spans="8:8" x14ac:dyDescent="0.2">
      <c r="H1527" s="28"/>
    </row>
    <row r="1528" spans="8:8" x14ac:dyDescent="0.2">
      <c r="H1528" s="28"/>
    </row>
    <row r="1529" spans="8:8" x14ac:dyDescent="0.2">
      <c r="H1529" s="38"/>
    </row>
    <row r="1530" spans="8:8" x14ac:dyDescent="0.2">
      <c r="H1530" s="28"/>
    </row>
    <row r="1531" spans="8:8" x14ac:dyDescent="0.2">
      <c r="H1531" s="28"/>
    </row>
    <row r="1532" spans="8:8" x14ac:dyDescent="0.2">
      <c r="H1532" s="28"/>
    </row>
    <row r="1533" spans="8:8" x14ac:dyDescent="0.2">
      <c r="H1533" s="28"/>
    </row>
    <row r="1534" spans="8:8" x14ac:dyDescent="0.2">
      <c r="H1534" s="28"/>
    </row>
    <row r="1535" spans="8:8" x14ac:dyDescent="0.2">
      <c r="H1535" s="28"/>
    </row>
    <row r="1536" spans="8:8" x14ac:dyDescent="0.2">
      <c r="H1536" s="28"/>
    </row>
    <row r="1537" spans="8:8" x14ac:dyDescent="0.2">
      <c r="H1537" s="28"/>
    </row>
    <row r="1538" spans="8:8" x14ac:dyDescent="0.2">
      <c r="H1538" s="28"/>
    </row>
    <row r="1539" spans="8:8" x14ac:dyDescent="0.2">
      <c r="H1539" s="38"/>
    </row>
    <row r="1540" spans="8:8" x14ac:dyDescent="0.2">
      <c r="H1540" s="38"/>
    </row>
    <row r="1541" spans="8:8" x14ac:dyDescent="0.2">
      <c r="H1541" s="28"/>
    </row>
    <row r="1542" spans="8:8" x14ac:dyDescent="0.2">
      <c r="H1542" s="28"/>
    </row>
    <row r="1543" spans="8:8" x14ac:dyDescent="0.2">
      <c r="H1543" s="28"/>
    </row>
    <row r="1544" spans="8:8" x14ac:dyDescent="0.2">
      <c r="H1544" s="28"/>
    </row>
    <row r="1545" spans="8:8" x14ac:dyDescent="0.2">
      <c r="H1545" s="28"/>
    </row>
    <row r="1546" spans="8:8" x14ac:dyDescent="0.2">
      <c r="H1546" s="38"/>
    </row>
    <row r="1547" spans="8:8" x14ac:dyDescent="0.2">
      <c r="H1547" s="28"/>
    </row>
    <row r="1548" spans="8:8" x14ac:dyDescent="0.2">
      <c r="H1548" s="28"/>
    </row>
    <row r="1549" spans="8:8" x14ac:dyDescent="0.2">
      <c r="H1549" s="28"/>
    </row>
    <row r="1550" spans="8:8" x14ac:dyDescent="0.2">
      <c r="H1550" s="28"/>
    </row>
    <row r="1551" spans="8:8" x14ac:dyDescent="0.2">
      <c r="H1551" s="28"/>
    </row>
    <row r="1552" spans="8:8" x14ac:dyDescent="0.2">
      <c r="H1552" s="28"/>
    </row>
    <row r="1553" spans="8:8" x14ac:dyDescent="0.2">
      <c r="H1553" s="28"/>
    </row>
    <row r="1554" spans="8:8" x14ac:dyDescent="0.2">
      <c r="H1554" s="28"/>
    </row>
    <row r="1555" spans="8:8" x14ac:dyDescent="0.2">
      <c r="H1555" s="28"/>
    </row>
    <row r="1556" spans="8:8" x14ac:dyDescent="0.2">
      <c r="H1556" s="28"/>
    </row>
    <row r="1557" spans="8:8" x14ac:dyDescent="0.2">
      <c r="H1557" s="28"/>
    </row>
    <row r="1558" spans="8:8" x14ac:dyDescent="0.2">
      <c r="H1558" s="28"/>
    </row>
    <row r="1559" spans="8:8" x14ac:dyDescent="0.2">
      <c r="H1559" s="28"/>
    </row>
    <row r="1560" spans="8:8" x14ac:dyDescent="0.2">
      <c r="H1560" s="38"/>
    </row>
    <row r="1561" spans="8:8" x14ac:dyDescent="0.2">
      <c r="H1561" s="38"/>
    </row>
    <row r="1562" spans="8:8" x14ac:dyDescent="0.2">
      <c r="H1562" s="28"/>
    </row>
    <row r="1563" spans="8:8" x14ac:dyDescent="0.2">
      <c r="H1563" s="28"/>
    </row>
    <row r="1564" spans="8:8" x14ac:dyDescent="0.2">
      <c r="H1564" s="28"/>
    </row>
    <row r="1565" spans="8:8" x14ac:dyDescent="0.2">
      <c r="H1565" s="38"/>
    </row>
    <row r="1566" spans="8:8" x14ac:dyDescent="0.2">
      <c r="H1566" s="28"/>
    </row>
    <row r="1567" spans="8:8" x14ac:dyDescent="0.2">
      <c r="H1567" s="28"/>
    </row>
    <row r="1568" spans="8:8" x14ac:dyDescent="0.2">
      <c r="H1568" s="28"/>
    </row>
    <row r="1569" spans="8:9" x14ac:dyDescent="0.2">
      <c r="H1569" s="28"/>
    </row>
    <row r="1570" spans="8:9" x14ac:dyDescent="0.2">
      <c r="H1570" s="28"/>
    </row>
    <row r="1571" spans="8:9" x14ac:dyDescent="0.2">
      <c r="H1571" s="28"/>
    </row>
    <row r="1572" spans="8:9" x14ac:dyDescent="0.2">
      <c r="H1572" s="28"/>
    </row>
    <row r="1573" spans="8:9" x14ac:dyDescent="0.2">
      <c r="H1573" s="28"/>
    </row>
    <row r="1574" spans="8:9" x14ac:dyDescent="0.2">
      <c r="H1574" s="28"/>
    </row>
    <row r="1575" spans="8:9" x14ac:dyDescent="0.2">
      <c r="H1575" s="28"/>
    </row>
    <row r="1576" spans="8:9" x14ac:dyDescent="0.2">
      <c r="H1576" s="28"/>
    </row>
    <row r="1577" spans="8:9" x14ac:dyDescent="0.2">
      <c r="H1577" s="28"/>
    </row>
    <row r="1578" spans="8:9" x14ac:dyDescent="0.2">
      <c r="H1578" s="28"/>
    </row>
    <row r="1579" spans="8:9" x14ac:dyDescent="0.2">
      <c r="H1579" s="28"/>
    </row>
    <row r="1580" spans="8:9" x14ac:dyDescent="0.2">
      <c r="H1580" s="28"/>
      <c r="I1580" s="71"/>
    </row>
    <row r="1581" spans="8:9" x14ac:dyDescent="0.2">
      <c r="H1581" s="28"/>
      <c r="I1581" s="71"/>
    </row>
    <row r="1582" spans="8:9" x14ac:dyDescent="0.2">
      <c r="H1582" s="28"/>
    </row>
    <row r="1583" spans="8:9" x14ac:dyDescent="0.2">
      <c r="H1583" s="28"/>
    </row>
    <row r="1584" spans="8:9" x14ac:dyDescent="0.2">
      <c r="H1584" s="28"/>
    </row>
    <row r="1585" spans="8:8" x14ac:dyDescent="0.2">
      <c r="H1585" s="28"/>
    </row>
    <row r="1586" spans="8:8" x14ac:dyDescent="0.2">
      <c r="H1586" s="28"/>
    </row>
    <row r="1587" spans="8:8" x14ac:dyDescent="0.2">
      <c r="H1587" s="28"/>
    </row>
    <row r="1588" spans="8:8" x14ac:dyDescent="0.2">
      <c r="H1588" s="28"/>
    </row>
    <row r="1589" spans="8:8" x14ac:dyDescent="0.2">
      <c r="H1589" s="28"/>
    </row>
    <row r="1590" spans="8:8" x14ac:dyDescent="0.2">
      <c r="H1590" s="28"/>
    </row>
    <row r="1591" spans="8:8" x14ac:dyDescent="0.2">
      <c r="H1591" s="28"/>
    </row>
    <row r="1592" spans="8:8" x14ac:dyDescent="0.2">
      <c r="H1592" s="28"/>
    </row>
    <row r="1593" spans="8:8" x14ac:dyDescent="0.2">
      <c r="H1593" s="28"/>
    </row>
    <row r="1594" spans="8:8" x14ac:dyDescent="0.2">
      <c r="H1594" s="28"/>
    </row>
    <row r="1595" spans="8:8" x14ac:dyDescent="0.2">
      <c r="H1595" s="28"/>
    </row>
    <row r="1596" spans="8:8" x14ac:dyDescent="0.2">
      <c r="H1596" s="28"/>
    </row>
    <row r="1597" spans="8:8" x14ac:dyDescent="0.2">
      <c r="H1597" s="28"/>
    </row>
    <row r="1598" spans="8:8" x14ac:dyDescent="0.2">
      <c r="H1598" s="28"/>
    </row>
    <row r="1599" spans="8:8" x14ac:dyDescent="0.2">
      <c r="H1599" s="28"/>
    </row>
    <row r="1600" spans="8:8" x14ac:dyDescent="0.2">
      <c r="H1600" s="28"/>
    </row>
    <row r="1601" spans="8:8" x14ac:dyDescent="0.2">
      <c r="H1601" s="28"/>
    </row>
    <row r="1602" spans="8:8" x14ac:dyDescent="0.2">
      <c r="H1602" s="28"/>
    </row>
    <row r="1603" spans="8:8" x14ac:dyDescent="0.2">
      <c r="H1603" s="28"/>
    </row>
    <row r="1604" spans="8:8" x14ac:dyDescent="0.2">
      <c r="H1604" s="28"/>
    </row>
    <row r="1605" spans="8:8" x14ac:dyDescent="0.2">
      <c r="H1605" s="38"/>
    </row>
    <row r="1606" spans="8:8" x14ac:dyDescent="0.2">
      <c r="H1606" s="28"/>
    </row>
    <row r="1607" spans="8:8" x14ac:dyDescent="0.2">
      <c r="H1607" s="28"/>
    </row>
    <row r="1608" spans="8:8" x14ac:dyDescent="0.2">
      <c r="H1608" s="38"/>
    </row>
    <row r="1609" spans="8:8" x14ac:dyDescent="0.2">
      <c r="H1609" s="28"/>
    </row>
    <row r="1610" spans="8:8" x14ac:dyDescent="0.2">
      <c r="H1610" s="28"/>
    </row>
    <row r="1611" spans="8:8" x14ac:dyDescent="0.2">
      <c r="H1611" s="28"/>
    </row>
    <row r="1612" spans="8:8" x14ac:dyDescent="0.2">
      <c r="H1612" s="28"/>
    </row>
    <row r="1613" spans="8:8" x14ac:dyDescent="0.2">
      <c r="H1613" s="28"/>
    </row>
    <row r="1614" spans="8:8" x14ac:dyDescent="0.2">
      <c r="H1614" s="28"/>
    </row>
    <row r="1615" spans="8:8" x14ac:dyDescent="0.2">
      <c r="H1615" s="28"/>
    </row>
    <row r="1616" spans="8:8" x14ac:dyDescent="0.2">
      <c r="H1616" s="28"/>
    </row>
    <row r="1617" spans="8:8" x14ac:dyDescent="0.2">
      <c r="H1617" s="28"/>
    </row>
    <row r="1618" spans="8:8" x14ac:dyDescent="0.2">
      <c r="H1618" s="28"/>
    </row>
    <row r="1619" spans="8:8" x14ac:dyDescent="0.2">
      <c r="H1619" s="28"/>
    </row>
    <row r="1620" spans="8:8" x14ac:dyDescent="0.2">
      <c r="H1620" s="28"/>
    </row>
    <row r="1621" spans="8:8" x14ac:dyDescent="0.2">
      <c r="H1621" s="28"/>
    </row>
    <row r="1622" spans="8:8" x14ac:dyDescent="0.2">
      <c r="H1622" s="28"/>
    </row>
    <row r="1623" spans="8:8" x14ac:dyDescent="0.2">
      <c r="H1623" s="28"/>
    </row>
    <row r="1624" spans="8:8" x14ac:dyDescent="0.2">
      <c r="H1624" s="28"/>
    </row>
    <row r="1625" spans="8:8" x14ac:dyDescent="0.2">
      <c r="H1625" s="28"/>
    </row>
    <row r="1626" spans="8:8" x14ac:dyDescent="0.2">
      <c r="H1626" s="28"/>
    </row>
    <row r="1627" spans="8:8" x14ac:dyDescent="0.2">
      <c r="H1627" s="28"/>
    </row>
    <row r="1628" spans="8:8" x14ac:dyDescent="0.2">
      <c r="H1628" s="28"/>
    </row>
    <row r="1629" spans="8:8" x14ac:dyDescent="0.2">
      <c r="H1629" s="28"/>
    </row>
    <row r="1630" spans="8:8" x14ac:dyDescent="0.2">
      <c r="H1630" s="28"/>
    </row>
    <row r="1631" spans="8:8" x14ac:dyDescent="0.2">
      <c r="H1631" s="28"/>
    </row>
    <row r="1632" spans="8:8" x14ac:dyDescent="0.2">
      <c r="H1632" s="38"/>
    </row>
    <row r="1633" spans="8:8" x14ac:dyDescent="0.2">
      <c r="H1633" s="28"/>
    </row>
    <row r="1634" spans="8:8" x14ac:dyDescent="0.2">
      <c r="H1634" s="28"/>
    </row>
    <row r="1635" spans="8:8" x14ac:dyDescent="0.2">
      <c r="H1635" s="28"/>
    </row>
    <row r="1636" spans="8:8" x14ac:dyDescent="0.2">
      <c r="H1636" s="28"/>
    </row>
    <row r="1637" spans="8:8" x14ac:dyDescent="0.2">
      <c r="H1637" s="28"/>
    </row>
    <row r="1638" spans="8:8" x14ac:dyDescent="0.2">
      <c r="H1638" s="28"/>
    </row>
    <row r="1639" spans="8:8" x14ac:dyDescent="0.2">
      <c r="H1639" s="28"/>
    </row>
    <row r="1640" spans="8:8" x14ac:dyDescent="0.2">
      <c r="H1640" s="28"/>
    </row>
    <row r="1641" spans="8:8" x14ac:dyDescent="0.2">
      <c r="H1641" s="28"/>
    </row>
    <row r="1642" spans="8:8" x14ac:dyDescent="0.2">
      <c r="H1642" s="28"/>
    </row>
    <row r="1643" spans="8:8" x14ac:dyDescent="0.2">
      <c r="H1643" s="28"/>
    </row>
    <row r="1644" spans="8:8" x14ac:dyDescent="0.2">
      <c r="H1644" s="28"/>
    </row>
    <row r="1645" spans="8:8" x14ac:dyDescent="0.2">
      <c r="H1645" s="28"/>
    </row>
    <row r="1646" spans="8:8" x14ac:dyDescent="0.2">
      <c r="H1646" s="28"/>
    </row>
    <row r="1647" spans="8:8" x14ac:dyDescent="0.2">
      <c r="H1647" s="28"/>
    </row>
    <row r="1648" spans="8:8" x14ac:dyDescent="0.2">
      <c r="H1648" s="28"/>
    </row>
    <row r="1649" spans="8:8" x14ac:dyDescent="0.2">
      <c r="H1649" s="28"/>
    </row>
    <row r="1650" spans="8:8" x14ac:dyDescent="0.2">
      <c r="H1650" s="28"/>
    </row>
    <row r="1651" spans="8:8" x14ac:dyDescent="0.2">
      <c r="H1651" s="38"/>
    </row>
    <row r="1652" spans="8:8" x14ac:dyDescent="0.2">
      <c r="H1652" s="28"/>
    </row>
    <row r="1653" spans="8:8" x14ac:dyDescent="0.2">
      <c r="H1653" s="28"/>
    </row>
    <row r="1654" spans="8:8" x14ac:dyDescent="0.2">
      <c r="H1654" s="28"/>
    </row>
    <row r="1655" spans="8:8" x14ac:dyDescent="0.2">
      <c r="H1655" s="28"/>
    </row>
    <row r="1656" spans="8:8" x14ac:dyDescent="0.2">
      <c r="H1656" s="38"/>
    </row>
    <row r="1657" spans="8:8" x14ac:dyDescent="0.2">
      <c r="H1657" s="28"/>
    </row>
    <row r="1658" spans="8:8" x14ac:dyDescent="0.2">
      <c r="H1658" s="28"/>
    </row>
    <row r="1659" spans="8:8" x14ac:dyDescent="0.2">
      <c r="H1659" s="28"/>
    </row>
    <row r="1660" spans="8:8" x14ac:dyDescent="0.2">
      <c r="H1660" s="28"/>
    </row>
    <row r="1661" spans="8:8" x14ac:dyDescent="0.2">
      <c r="H1661" s="28"/>
    </row>
    <row r="1662" spans="8:8" x14ac:dyDescent="0.2">
      <c r="H1662" s="28"/>
    </row>
    <row r="1663" spans="8:8" x14ac:dyDescent="0.2">
      <c r="H1663" s="28"/>
    </row>
    <row r="1664" spans="8:8" x14ac:dyDescent="0.2">
      <c r="H1664" s="28"/>
    </row>
    <row r="1665" spans="8:8" x14ac:dyDescent="0.2">
      <c r="H1665" s="28"/>
    </row>
    <row r="1666" spans="8:8" x14ac:dyDescent="0.2">
      <c r="H1666" s="28"/>
    </row>
    <row r="1667" spans="8:8" x14ac:dyDescent="0.2">
      <c r="H1667" s="28"/>
    </row>
    <row r="1668" spans="8:8" x14ac:dyDescent="0.2">
      <c r="H1668" s="28"/>
    </row>
    <row r="1669" spans="8:8" x14ac:dyDescent="0.2">
      <c r="H1669" s="28"/>
    </row>
    <row r="1670" spans="8:8" x14ac:dyDescent="0.2">
      <c r="H1670" s="28"/>
    </row>
    <row r="1671" spans="8:8" x14ac:dyDescent="0.2">
      <c r="H1671" s="28"/>
    </row>
    <row r="1672" spans="8:8" x14ac:dyDescent="0.2">
      <c r="H1672" s="28"/>
    </row>
    <row r="1673" spans="8:8" x14ac:dyDescent="0.2">
      <c r="H1673" s="28"/>
    </row>
    <row r="1674" spans="8:8" x14ac:dyDescent="0.2">
      <c r="H1674" s="28"/>
    </row>
    <row r="1675" spans="8:8" x14ac:dyDescent="0.2">
      <c r="H1675" s="28"/>
    </row>
    <row r="1676" spans="8:8" x14ac:dyDescent="0.2">
      <c r="H1676" s="28"/>
    </row>
    <row r="1677" spans="8:8" x14ac:dyDescent="0.2">
      <c r="H1677" s="38"/>
    </row>
    <row r="1678" spans="8:8" x14ac:dyDescent="0.2">
      <c r="H1678" s="38"/>
    </row>
    <row r="1679" spans="8:8" x14ac:dyDescent="0.2">
      <c r="H1679" s="38"/>
    </row>
    <row r="1680" spans="8:8" x14ac:dyDescent="0.2">
      <c r="H1680" s="28"/>
    </row>
    <row r="1681" spans="8:8" x14ac:dyDescent="0.2">
      <c r="H1681" s="28"/>
    </row>
    <row r="1682" spans="8:8" x14ac:dyDescent="0.2">
      <c r="H1682" s="28"/>
    </row>
    <row r="1683" spans="8:8" x14ac:dyDescent="0.2">
      <c r="H1683" s="28"/>
    </row>
    <row r="1684" spans="8:8" x14ac:dyDescent="0.2">
      <c r="H1684" s="28"/>
    </row>
    <row r="1685" spans="8:8" x14ac:dyDescent="0.2">
      <c r="H1685" s="28"/>
    </row>
    <row r="1686" spans="8:8" x14ac:dyDescent="0.2">
      <c r="H1686" s="28"/>
    </row>
    <row r="1687" spans="8:8" x14ac:dyDescent="0.2">
      <c r="H1687" s="28"/>
    </row>
    <row r="1688" spans="8:8" x14ac:dyDescent="0.2">
      <c r="H1688" s="28"/>
    </row>
    <row r="1689" spans="8:8" x14ac:dyDescent="0.2">
      <c r="H1689" s="28"/>
    </row>
    <row r="1690" spans="8:8" x14ac:dyDescent="0.2">
      <c r="H1690" s="38"/>
    </row>
    <row r="1691" spans="8:8" x14ac:dyDescent="0.2">
      <c r="H1691" s="38"/>
    </row>
    <row r="1692" spans="8:8" x14ac:dyDescent="0.2">
      <c r="H1692" s="28"/>
    </row>
    <row r="1693" spans="8:8" x14ac:dyDescent="0.2">
      <c r="H1693" s="28"/>
    </row>
    <row r="1694" spans="8:8" x14ac:dyDescent="0.2">
      <c r="H1694" s="28"/>
    </row>
    <row r="1695" spans="8:8" x14ac:dyDescent="0.2">
      <c r="H1695" s="28"/>
    </row>
    <row r="1696" spans="8:8" x14ac:dyDescent="0.2">
      <c r="H1696" s="38"/>
    </row>
    <row r="1697" spans="8:8" x14ac:dyDescent="0.2">
      <c r="H1697" s="28"/>
    </row>
    <row r="1698" spans="8:8" x14ac:dyDescent="0.2">
      <c r="H1698" s="28"/>
    </row>
    <row r="1699" spans="8:8" x14ac:dyDescent="0.2">
      <c r="H1699" s="28"/>
    </row>
    <row r="1700" spans="8:8" x14ac:dyDescent="0.2">
      <c r="H1700" s="28"/>
    </row>
    <row r="1701" spans="8:8" x14ac:dyDescent="0.2">
      <c r="H1701" s="28"/>
    </row>
    <row r="1702" spans="8:8" x14ac:dyDescent="0.2">
      <c r="H1702" s="28"/>
    </row>
    <row r="1703" spans="8:8" x14ac:dyDescent="0.2">
      <c r="H1703" s="28"/>
    </row>
    <row r="1704" spans="8:8" x14ac:dyDescent="0.2">
      <c r="H1704" s="28"/>
    </row>
    <row r="1705" spans="8:8" x14ac:dyDescent="0.2">
      <c r="H1705" s="28"/>
    </row>
    <row r="1706" spans="8:8" x14ac:dyDescent="0.2">
      <c r="H1706" s="28"/>
    </row>
    <row r="1707" spans="8:8" x14ac:dyDescent="0.2">
      <c r="H1707" s="28"/>
    </row>
    <row r="1708" spans="8:8" x14ac:dyDescent="0.2">
      <c r="H1708" s="28"/>
    </row>
    <row r="1709" spans="8:8" x14ac:dyDescent="0.2">
      <c r="H1709" s="28"/>
    </row>
    <row r="1710" spans="8:8" x14ac:dyDescent="0.2">
      <c r="H1710" s="28"/>
    </row>
    <row r="1711" spans="8:8" x14ac:dyDescent="0.2">
      <c r="H1711" s="28"/>
    </row>
    <row r="1712" spans="8:8" x14ac:dyDescent="0.2">
      <c r="H1712" s="28"/>
    </row>
    <row r="1713" spans="8:9" x14ac:dyDescent="0.2">
      <c r="H1713" s="28"/>
    </row>
    <row r="1714" spans="8:9" x14ac:dyDescent="0.2">
      <c r="H1714" s="28"/>
    </row>
    <row r="1715" spans="8:9" x14ac:dyDescent="0.2">
      <c r="H1715" s="28"/>
    </row>
    <row r="1716" spans="8:9" x14ac:dyDescent="0.2">
      <c r="H1716" s="28"/>
    </row>
    <row r="1717" spans="8:9" x14ac:dyDescent="0.2">
      <c r="H1717" s="28"/>
    </row>
    <row r="1718" spans="8:9" x14ac:dyDescent="0.2">
      <c r="H1718" s="28"/>
    </row>
    <row r="1719" spans="8:9" x14ac:dyDescent="0.2">
      <c r="H1719" s="28"/>
    </row>
    <row r="1720" spans="8:9" x14ac:dyDescent="0.2">
      <c r="H1720" s="38"/>
    </row>
    <row r="1721" spans="8:9" x14ac:dyDescent="0.2">
      <c r="H1721" s="38"/>
    </row>
    <row r="1722" spans="8:9" x14ac:dyDescent="0.2">
      <c r="H1722" s="38"/>
    </row>
    <row r="1723" spans="8:9" x14ac:dyDescent="0.2">
      <c r="H1723" s="28"/>
    </row>
    <row r="1724" spans="8:9" x14ac:dyDescent="0.2">
      <c r="H1724" s="28"/>
      <c r="I1724" s="71"/>
    </row>
    <row r="1725" spans="8:9" x14ac:dyDescent="0.2">
      <c r="H1725" s="28"/>
    </row>
    <row r="1726" spans="8:9" x14ac:dyDescent="0.2">
      <c r="H1726" s="28"/>
    </row>
    <row r="1727" spans="8:9" x14ac:dyDescent="0.2">
      <c r="H1727" s="28"/>
    </row>
    <row r="1728" spans="8:9" x14ac:dyDescent="0.2">
      <c r="H1728" s="28"/>
    </row>
    <row r="1729" spans="8:8" x14ac:dyDescent="0.2">
      <c r="H1729" s="28"/>
    </row>
    <row r="1730" spans="8:8" x14ac:dyDescent="0.2">
      <c r="H1730" s="28"/>
    </row>
    <row r="1731" spans="8:8" x14ac:dyDescent="0.2">
      <c r="H1731" s="28"/>
    </row>
    <row r="1732" spans="8:8" x14ac:dyDescent="0.2">
      <c r="H1732" s="28"/>
    </row>
    <row r="1733" spans="8:8" x14ac:dyDescent="0.2">
      <c r="H1733" s="38"/>
    </row>
    <row r="1734" spans="8:8" x14ac:dyDescent="0.2">
      <c r="H1734" s="28"/>
    </row>
    <row r="1735" spans="8:8" x14ac:dyDescent="0.2">
      <c r="H1735" s="28"/>
    </row>
    <row r="1736" spans="8:8" x14ac:dyDescent="0.2">
      <c r="H1736" s="38"/>
    </row>
    <row r="1737" spans="8:8" x14ac:dyDescent="0.2">
      <c r="H1737" s="28"/>
    </row>
    <row r="1738" spans="8:8" x14ac:dyDescent="0.2">
      <c r="H1738" s="28"/>
    </row>
    <row r="1739" spans="8:8" x14ac:dyDescent="0.2">
      <c r="H1739" s="28"/>
    </row>
    <row r="1740" spans="8:8" x14ac:dyDescent="0.2">
      <c r="H1740" s="28"/>
    </row>
  </sheetData>
  <sortState xmlns:xlrd2="http://schemas.microsoft.com/office/spreadsheetml/2017/richdata2" ref="C958:I966">
    <sortCondition ref="C958:C966"/>
  </sortState>
  <mergeCells count="264">
    <mergeCell ref="M1020:M1022"/>
    <mergeCell ref="M724:M726"/>
    <mergeCell ref="M988:M990"/>
    <mergeCell ref="M985:M987"/>
    <mergeCell ref="M980:M981"/>
    <mergeCell ref="M982:M983"/>
    <mergeCell ref="M1057:M1062"/>
    <mergeCell ref="M962:M964"/>
    <mergeCell ref="N104:N108"/>
    <mergeCell ref="M929:M930"/>
    <mergeCell ref="M577:M580"/>
    <mergeCell ref="M588:M589"/>
    <mergeCell ref="M545:M547"/>
    <mergeCell ref="M438:M440"/>
    <mergeCell ref="M550:M554"/>
    <mergeCell ref="M509:M511"/>
    <mergeCell ref="M519:M520"/>
    <mergeCell ref="M491:M494"/>
    <mergeCell ref="M495:M499"/>
    <mergeCell ref="M487:M490"/>
    <mergeCell ref="M430:M436"/>
    <mergeCell ref="M448:M449"/>
    <mergeCell ref="M450:M453"/>
    <mergeCell ref="M515:M516"/>
    <mergeCell ref="M44:M46"/>
    <mergeCell ref="M1098:M1100"/>
    <mergeCell ref="M995:M1002"/>
    <mergeCell ref="M1007:M1008"/>
    <mergeCell ref="M115:M120"/>
    <mergeCell ref="M1009:M1014"/>
    <mergeCell ref="M1016:M1017"/>
    <mergeCell ref="M1027:M1031"/>
    <mergeCell ref="M165:M166"/>
    <mergeCell ref="M1038:M1044"/>
    <mergeCell ref="M1045:M1049"/>
    <mergeCell ref="M1050:M1056"/>
    <mergeCell ref="M146:M151"/>
    <mergeCell ref="M445:M447"/>
    <mergeCell ref="M192:M198"/>
    <mergeCell ref="M426:M427"/>
    <mergeCell ref="M475:M478"/>
    <mergeCell ref="M809:M811"/>
    <mergeCell ref="M956:M960"/>
    <mergeCell ref="M410:M415"/>
    <mergeCell ref="M1077:M1079"/>
    <mergeCell ref="M935:M936"/>
    <mergeCell ref="M940:M946"/>
    <mergeCell ref="M825:M826"/>
    <mergeCell ref="M609:M612"/>
    <mergeCell ref="M614:M615"/>
    <mergeCell ref="M616:M617"/>
    <mergeCell ref="M618:M623"/>
    <mergeCell ref="M219:M228"/>
    <mergeCell ref="M244:M250"/>
    <mergeCell ref="M278:M280"/>
    <mergeCell ref="M408:M409"/>
    <mergeCell ref="M262:M269"/>
    <mergeCell ref="M293:M295"/>
    <mergeCell ref="M298:M299"/>
    <mergeCell ref="M380:M385"/>
    <mergeCell ref="M302:M305"/>
    <mergeCell ref="M309:M311"/>
    <mergeCell ref="M321:M326"/>
    <mergeCell ref="M331:M338"/>
    <mergeCell ref="M339:M347"/>
    <mergeCell ref="M348:M351"/>
    <mergeCell ref="M356:M361"/>
    <mergeCell ref="M352:M355"/>
    <mergeCell ref="M368:M373"/>
    <mergeCell ref="M374:M379"/>
    <mergeCell ref="M327:M328"/>
    <mergeCell ref="M329:M330"/>
    <mergeCell ref="M281:M284"/>
    <mergeCell ref="M306:M308"/>
    <mergeCell ref="M394:M400"/>
    <mergeCell ref="M386:M389"/>
    <mergeCell ref="H156:J156"/>
    <mergeCell ref="M156:M162"/>
    <mergeCell ref="M76:M78"/>
    <mergeCell ref="M1018:M1019"/>
    <mergeCell ref="M168:M169"/>
    <mergeCell ref="M183:M189"/>
    <mergeCell ref="M888:M889"/>
    <mergeCell ref="M215:M216"/>
    <mergeCell ref="M199:M203"/>
    <mergeCell ref="M88:M89"/>
    <mergeCell ref="M406:M407"/>
    <mergeCell ref="M428:M429"/>
    <mergeCell ref="M90:M91"/>
    <mergeCell ref="M121:M126"/>
    <mergeCell ref="M133:M135"/>
    <mergeCell ref="M139:M140"/>
    <mergeCell ref="M141:M144"/>
    <mergeCell ref="M178:M181"/>
    <mergeCell ref="M205:M206"/>
    <mergeCell ref="M441:M443"/>
    <mergeCell ref="M698:M701"/>
    <mergeCell ref="M391:M392"/>
    <mergeCell ref="M86:M87"/>
    <mergeCell ref="M272:M277"/>
    <mergeCell ref="M926:M928"/>
    <mergeCell ref="M1124:M1125"/>
    <mergeCell ref="M873:M874"/>
    <mergeCell ref="M462:M463"/>
    <mergeCell ref="M833:M841"/>
    <mergeCell ref="M856:M859"/>
    <mergeCell ref="M1114:M1121"/>
    <mergeCell ref="M783:M786"/>
    <mergeCell ref="M778:M782"/>
    <mergeCell ref="M812:M815"/>
    <mergeCell ref="M842:M845"/>
    <mergeCell ref="M846:M847"/>
    <mergeCell ref="M911:M914"/>
    <mergeCell ref="M1091:M1092"/>
    <mergeCell ref="M933:M934"/>
    <mergeCell ref="M875:M876"/>
    <mergeCell ref="M851:M855"/>
    <mergeCell ref="M863:M864"/>
    <mergeCell ref="M871:M872"/>
    <mergeCell ref="M523:M524"/>
    <mergeCell ref="M658:M661"/>
    <mergeCell ref="M770:M774"/>
    <mergeCell ref="M1108:M1109"/>
    <mergeCell ref="M500:M502"/>
    <mergeCell ref="M479:M482"/>
    <mergeCell ref="N1124:N1125"/>
    <mergeCell ref="N710:N713"/>
    <mergeCell ref="N515:N516"/>
    <mergeCell ref="N542:N543"/>
    <mergeCell ref="N521:N522"/>
    <mergeCell ref="N1091:N1092"/>
    <mergeCell ref="N861:N862"/>
    <mergeCell ref="N866:N868"/>
    <mergeCell ref="M666:M667"/>
    <mergeCell ref="M668:M674"/>
    <mergeCell ref="M676:M681"/>
    <mergeCell ref="M683:M685"/>
    <mergeCell ref="M686:M690"/>
    <mergeCell ref="M692:M693"/>
    <mergeCell ref="M595:M596"/>
    <mergeCell ref="M759:M765"/>
    <mergeCell ref="M714:M715"/>
    <mergeCell ref="M766:M769"/>
    <mergeCell ref="M694:M696"/>
    <mergeCell ref="M27:M29"/>
    <mergeCell ref="M1083:M1090"/>
    <mergeCell ref="M703:M707"/>
    <mergeCell ref="M716:M717"/>
    <mergeCell ref="M1073:M1076"/>
    <mergeCell ref="N39:N40"/>
    <mergeCell ref="N378:N379"/>
    <mergeCell ref="N926:N928"/>
    <mergeCell ref="N911:N912"/>
    <mergeCell ref="N846:N847"/>
    <mergeCell ref="N512:N513"/>
    <mergeCell ref="N72:N73"/>
    <mergeCell ref="M581:M586"/>
    <mergeCell ref="M1033:M1036"/>
    <mergeCell ref="M953:M955"/>
    <mergeCell ref="M539:M541"/>
    <mergeCell ref="M517:M518"/>
    <mergeCell ref="M877:M879"/>
    <mergeCell ref="M525:M526"/>
    <mergeCell ref="M503:M508"/>
    <mergeCell ref="M1024:M1025"/>
    <mergeCell ref="M534:M535"/>
    <mergeCell ref="M529:M530"/>
    <mergeCell ref="M651:M657"/>
    <mergeCell ref="M903:M910"/>
    <mergeCell ref="M662:M663"/>
    <mergeCell ref="M664:M665"/>
    <mergeCell ref="M521:M522"/>
    <mergeCell ref="M102:M103"/>
    <mergeCell ref="M3:M5"/>
    <mergeCell ref="M30:M31"/>
    <mergeCell ref="M32:M33"/>
    <mergeCell ref="M37:M38"/>
    <mergeCell ref="M260:M261"/>
    <mergeCell ref="M111:M114"/>
    <mergeCell ref="M171:M172"/>
    <mergeCell ref="M74:M75"/>
    <mergeCell ref="M71:M73"/>
    <mergeCell ref="M174:M176"/>
    <mergeCell ref="M52:M54"/>
    <mergeCell ref="M66:M70"/>
    <mergeCell ref="M83:M84"/>
    <mergeCell ref="M6:M9"/>
    <mergeCell ref="M211:M214"/>
    <mergeCell ref="M251:M257"/>
    <mergeCell ref="M163:M164"/>
    <mergeCell ref="M258:M259"/>
    <mergeCell ref="M49:M51"/>
    <mergeCell ref="M1064:M1069"/>
    <mergeCell ref="M55:M61"/>
    <mergeCell ref="M98:M101"/>
    <mergeCell ref="M93:M97"/>
    <mergeCell ref="M79:M82"/>
    <mergeCell ref="M629:M630"/>
    <mergeCell ref="M633:M638"/>
    <mergeCell ref="M639:M640"/>
    <mergeCell ref="M923:M924"/>
    <mergeCell ref="M895:M897"/>
    <mergeCell ref="M555:M558"/>
    <mergeCell ref="M559:M563"/>
    <mergeCell ref="M564:M567"/>
    <mergeCell ref="M641:M645"/>
    <mergeCell ref="M880:M883"/>
    <mergeCell ref="M885:M887"/>
    <mergeCell ref="M891:M894"/>
    <mergeCell ref="M727:M728"/>
    <mergeCell ref="M803:M805"/>
    <mergeCell ref="M818:M824"/>
    <mergeCell ref="M568:M571"/>
    <mergeCell ref="M573:M574"/>
    <mergeCell ref="M828:M831"/>
    <mergeCell ref="M915:M917"/>
    <mergeCell ref="M627:M628"/>
    <mergeCell ref="M1105:M1106"/>
    <mergeCell ref="M947:M951"/>
    <mergeCell ref="M966:M974"/>
    <mergeCell ref="M975:M979"/>
    <mergeCell ref="M918:M922"/>
    <mergeCell ref="M719:M720"/>
    <mergeCell ref="M722:M723"/>
    <mergeCell ref="M729:M732"/>
    <mergeCell ref="M733:M734"/>
    <mergeCell ref="M775:M777"/>
    <mergeCell ref="M739:M743"/>
    <mergeCell ref="M746:M749"/>
    <mergeCell ref="M751:M752"/>
    <mergeCell ref="M753:M758"/>
    <mergeCell ref="M788:M794"/>
    <mergeCell ref="M798:M801"/>
    <mergeCell ref="M866:M868"/>
    <mergeCell ref="M869:M870"/>
    <mergeCell ref="M795:M796"/>
    <mergeCell ref="M1103:M1104"/>
    <mergeCell ref="M1080:M1082"/>
    <mergeCell ref="M991:M993"/>
    <mergeCell ref="M1094:M1095"/>
    <mergeCell ref="M710:M713"/>
    <mergeCell ref="M217:M218"/>
    <mergeCell ref="M229:M236"/>
    <mergeCell ref="M600:M608"/>
    <mergeCell ref="M591:M592"/>
    <mergeCell ref="M454:M457"/>
    <mergeCell ref="M468:M469"/>
    <mergeCell ref="M470:M471"/>
    <mergeCell ref="M483:M486"/>
    <mergeCell ref="M646:M650"/>
    <mergeCell ref="M531:M533"/>
    <mergeCell ref="M403:M405"/>
    <mergeCell ref="M416:M417"/>
    <mergeCell ref="M418:M419"/>
    <mergeCell ref="M458:M460"/>
    <mergeCell ref="M420:M425"/>
    <mergeCell ref="M597:M599"/>
    <mergeCell ref="M270:M271"/>
    <mergeCell ref="M237:M243"/>
    <mergeCell ref="M315:M320"/>
    <mergeCell ref="M401:M402"/>
    <mergeCell ref="M285:M292"/>
    <mergeCell ref="M362:M367"/>
    <mergeCell ref="M624:M62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16"/>
  <sheetViews>
    <sheetView workbookViewId="0">
      <pane ySplit="1" topLeftCell="A1531" activePane="bottomLeft" state="frozen"/>
      <selection pane="bottomLeft" activeCell="E1676" sqref="E1676"/>
    </sheetView>
  </sheetViews>
  <sheetFormatPr defaultRowHeight="12.75" x14ac:dyDescent="0.2"/>
  <cols>
    <col min="1" max="1" width="8.42578125" style="2" bestFit="1" customWidth="1"/>
    <col min="2" max="2" width="5.42578125" style="2" bestFit="1" customWidth="1"/>
    <col min="3" max="3" width="8" style="2" bestFit="1" customWidth="1"/>
    <col min="4" max="4" width="18.42578125" customWidth="1"/>
    <col min="5" max="5" width="18.42578125" style="10" customWidth="1"/>
    <col min="6" max="6" width="7.28515625" style="2" bestFit="1" customWidth="1"/>
    <col min="7" max="7" width="21.5703125" style="10" bestFit="1" customWidth="1"/>
    <col min="8" max="8" width="13.42578125" style="21" bestFit="1" customWidth="1"/>
    <col min="9" max="9" width="10.5703125" style="72" bestFit="1" customWidth="1"/>
    <col min="10" max="10" width="12.85546875" style="13" bestFit="1" customWidth="1"/>
    <col min="11" max="11" width="11.28515625" style="72" bestFit="1" customWidth="1"/>
    <col min="12" max="12" width="8.140625" style="2" bestFit="1" customWidth="1"/>
    <col min="13" max="13" width="54.28515625" style="10" customWidth="1"/>
    <col min="14" max="14" width="30.140625" customWidth="1"/>
  </cols>
  <sheetData>
    <row r="1" spans="1:20" s="4" customFormat="1" x14ac:dyDescent="0.2">
      <c r="A1" s="1" t="s">
        <v>197</v>
      </c>
      <c r="B1" s="1"/>
      <c r="C1" s="1" t="s">
        <v>199</v>
      </c>
      <c r="D1" s="1" t="s">
        <v>1</v>
      </c>
      <c r="E1" s="18" t="s">
        <v>200</v>
      </c>
      <c r="F1" s="18" t="s">
        <v>201</v>
      </c>
      <c r="G1" s="1" t="s">
        <v>202</v>
      </c>
      <c r="H1" s="75" t="s">
        <v>3</v>
      </c>
      <c r="I1" s="70" t="s">
        <v>4</v>
      </c>
      <c r="J1" s="1" t="s">
        <v>5</v>
      </c>
      <c r="K1" s="70" t="s">
        <v>8</v>
      </c>
      <c r="L1" s="1" t="s">
        <v>203</v>
      </c>
      <c r="M1" s="1" t="s">
        <v>7</v>
      </c>
      <c r="N1" s="1" t="s">
        <v>204</v>
      </c>
    </row>
    <row r="2" spans="1:20" x14ac:dyDescent="0.2">
      <c r="A2" s="2">
        <v>1</v>
      </c>
      <c r="B2" s="2">
        <v>1</v>
      </c>
      <c r="C2" s="2">
        <v>1</v>
      </c>
      <c r="D2" t="s">
        <v>46</v>
      </c>
      <c r="E2" s="10" t="s">
        <v>34</v>
      </c>
      <c r="Q2" s="132" t="s">
        <v>1955</v>
      </c>
      <c r="R2" s="132"/>
      <c r="S2" s="132"/>
      <c r="T2" s="132"/>
    </row>
    <row r="3" spans="1:20" x14ac:dyDescent="0.2">
      <c r="A3" s="2">
        <v>1</v>
      </c>
      <c r="B3" s="2">
        <v>1</v>
      </c>
      <c r="C3" s="2">
        <v>2</v>
      </c>
      <c r="D3" t="s">
        <v>46</v>
      </c>
      <c r="E3" s="10" t="s">
        <v>34</v>
      </c>
      <c r="G3" s="10" t="s">
        <v>34</v>
      </c>
      <c r="H3" s="21" t="s">
        <v>1956</v>
      </c>
      <c r="I3" s="72">
        <v>15</v>
      </c>
      <c r="J3" s="14" t="s">
        <v>1957</v>
      </c>
      <c r="K3" s="53"/>
      <c r="Q3" s="128">
        <v>1</v>
      </c>
      <c r="R3" s="128">
        <v>2</v>
      </c>
      <c r="S3" s="128">
        <v>3</v>
      </c>
      <c r="T3" s="128">
        <v>4</v>
      </c>
    </row>
    <row r="4" spans="1:20" x14ac:dyDescent="0.2">
      <c r="A4" s="2">
        <v>1</v>
      </c>
      <c r="B4" s="2">
        <v>1</v>
      </c>
      <c r="C4" s="2">
        <v>3</v>
      </c>
      <c r="D4" t="s">
        <v>46</v>
      </c>
      <c r="E4" s="10" t="s">
        <v>34</v>
      </c>
      <c r="Q4" s="129"/>
      <c r="R4" s="129"/>
      <c r="S4" s="129"/>
      <c r="T4" s="129"/>
    </row>
    <row r="5" spans="1:20" x14ac:dyDescent="0.2">
      <c r="A5" s="2">
        <v>1</v>
      </c>
      <c r="B5" s="2">
        <v>1</v>
      </c>
      <c r="C5" s="2">
        <v>4</v>
      </c>
      <c r="D5" t="s">
        <v>46</v>
      </c>
      <c r="E5" s="10" t="s">
        <v>34</v>
      </c>
      <c r="Q5" s="128">
        <v>8</v>
      </c>
      <c r="R5" s="128">
        <v>7</v>
      </c>
      <c r="S5" s="128">
        <v>6</v>
      </c>
      <c r="T5" s="128">
        <v>5</v>
      </c>
    </row>
    <row r="6" spans="1:20" x14ac:dyDescent="0.2">
      <c r="A6" s="2">
        <v>1</v>
      </c>
      <c r="B6" s="2">
        <v>1</v>
      </c>
      <c r="C6" s="2">
        <v>5</v>
      </c>
      <c r="D6" t="s">
        <v>46</v>
      </c>
      <c r="E6" s="10" t="s">
        <v>34</v>
      </c>
      <c r="Q6" s="129"/>
      <c r="R6" s="129"/>
      <c r="S6" s="129"/>
      <c r="T6" s="129"/>
    </row>
    <row r="7" spans="1:20" x14ac:dyDescent="0.2">
      <c r="A7" s="2">
        <v>1</v>
      </c>
      <c r="B7" s="2">
        <v>1</v>
      </c>
      <c r="C7" s="2">
        <v>7</v>
      </c>
      <c r="D7" t="s">
        <v>46</v>
      </c>
      <c r="E7" s="10" t="s">
        <v>34</v>
      </c>
      <c r="Q7" s="43"/>
      <c r="R7" s="43"/>
      <c r="S7" s="43"/>
      <c r="T7" s="43"/>
    </row>
    <row r="8" spans="1:20" x14ac:dyDescent="0.2">
      <c r="A8" s="2">
        <v>1</v>
      </c>
      <c r="B8" s="2">
        <v>1</v>
      </c>
      <c r="C8" s="2">
        <v>8</v>
      </c>
      <c r="D8" t="s">
        <v>46</v>
      </c>
      <c r="E8" s="10" t="s">
        <v>34</v>
      </c>
      <c r="Q8" s="43"/>
      <c r="R8" s="43"/>
      <c r="S8" s="43"/>
      <c r="T8" s="43"/>
    </row>
    <row r="9" spans="1:20" ht="12.75" customHeight="1" x14ac:dyDescent="0.2">
      <c r="A9" s="2">
        <v>1</v>
      </c>
      <c r="B9" s="2">
        <v>2</v>
      </c>
      <c r="C9" s="2">
        <v>1</v>
      </c>
      <c r="D9" s="3" t="s">
        <v>1958</v>
      </c>
      <c r="E9" s="29" t="s">
        <v>191</v>
      </c>
      <c r="G9" s="10" t="s">
        <v>1959</v>
      </c>
      <c r="H9" s="28">
        <v>3579</v>
      </c>
      <c r="I9" s="72">
        <v>51</v>
      </c>
      <c r="J9" s="13">
        <v>3582</v>
      </c>
      <c r="M9" s="101"/>
      <c r="Q9" s="42"/>
      <c r="R9" s="42"/>
      <c r="S9" s="42"/>
      <c r="T9" s="42"/>
    </row>
    <row r="10" spans="1:20" x14ac:dyDescent="0.2">
      <c r="A10" s="2">
        <v>1</v>
      </c>
      <c r="B10" s="2">
        <v>2</v>
      </c>
      <c r="C10" s="2">
        <v>2</v>
      </c>
      <c r="D10" t="s">
        <v>23</v>
      </c>
      <c r="E10" s="10" t="s">
        <v>1960</v>
      </c>
      <c r="G10" s="10" t="s">
        <v>1961</v>
      </c>
      <c r="H10" s="28">
        <v>3827</v>
      </c>
      <c r="I10" s="72">
        <v>43</v>
      </c>
      <c r="J10" s="13">
        <v>3827</v>
      </c>
      <c r="M10" s="91"/>
    </row>
    <row r="11" spans="1:20" x14ac:dyDescent="0.2">
      <c r="A11" s="2">
        <v>1</v>
      </c>
      <c r="B11" s="2">
        <v>2</v>
      </c>
      <c r="C11" s="2">
        <v>3</v>
      </c>
      <c r="M11" s="29" t="s">
        <v>1962</v>
      </c>
    </row>
    <row r="12" spans="1:20" x14ac:dyDescent="0.2">
      <c r="A12" s="2">
        <v>1</v>
      </c>
      <c r="B12" s="2">
        <v>2</v>
      </c>
      <c r="C12" s="2">
        <v>4</v>
      </c>
      <c r="D12" t="s">
        <v>23</v>
      </c>
      <c r="E12" s="10" t="s">
        <v>1960</v>
      </c>
      <c r="G12" s="10" t="s">
        <v>1963</v>
      </c>
      <c r="H12" s="22" t="s">
        <v>1167</v>
      </c>
      <c r="I12" s="72">
        <v>47</v>
      </c>
      <c r="J12" s="13">
        <v>5546</v>
      </c>
      <c r="M12" s="29" t="s">
        <v>1964</v>
      </c>
    </row>
    <row r="13" spans="1:20" x14ac:dyDescent="0.2">
      <c r="A13" s="2">
        <v>1</v>
      </c>
      <c r="B13" s="2">
        <v>2</v>
      </c>
      <c r="C13" s="2">
        <v>5</v>
      </c>
      <c r="D13" t="s">
        <v>46</v>
      </c>
      <c r="E13" s="10" t="s">
        <v>1965</v>
      </c>
      <c r="G13" s="10" t="s">
        <v>1966</v>
      </c>
      <c r="H13" s="22" t="s">
        <v>1967</v>
      </c>
      <c r="I13" s="72">
        <v>7</v>
      </c>
      <c r="J13" s="13" t="s">
        <v>1968</v>
      </c>
    </row>
    <row r="14" spans="1:20" x14ac:dyDescent="0.2">
      <c r="A14" s="2">
        <v>1</v>
      </c>
      <c r="B14" s="2">
        <v>2</v>
      </c>
      <c r="C14" s="2">
        <v>6</v>
      </c>
      <c r="D14" t="s">
        <v>46</v>
      </c>
      <c r="E14" s="10" t="s">
        <v>1965</v>
      </c>
      <c r="G14" s="10" t="s">
        <v>1969</v>
      </c>
      <c r="H14" s="21" t="s">
        <v>1970</v>
      </c>
      <c r="I14" s="72">
        <v>1</v>
      </c>
      <c r="J14" s="14" t="s">
        <v>526</v>
      </c>
      <c r="K14" s="53"/>
      <c r="M14" s="10" t="s">
        <v>1971</v>
      </c>
    </row>
    <row r="15" spans="1:20" x14ac:dyDescent="0.2">
      <c r="A15" s="2">
        <v>1</v>
      </c>
      <c r="B15" s="2">
        <v>2</v>
      </c>
      <c r="C15" s="2">
        <v>7</v>
      </c>
      <c r="D15" t="s">
        <v>46</v>
      </c>
      <c r="E15" s="10" t="s">
        <v>1965</v>
      </c>
    </row>
    <row r="16" spans="1:20" x14ac:dyDescent="0.2">
      <c r="A16" s="2">
        <v>1</v>
      </c>
      <c r="B16" s="2">
        <v>2</v>
      </c>
      <c r="C16" s="2">
        <v>8</v>
      </c>
      <c r="D16" t="s">
        <v>46</v>
      </c>
      <c r="E16" s="10" t="s">
        <v>1965</v>
      </c>
    </row>
    <row r="17" spans="1:21" x14ac:dyDescent="0.2">
      <c r="A17" s="2">
        <v>1</v>
      </c>
      <c r="B17" s="2">
        <v>3</v>
      </c>
      <c r="C17" s="2">
        <v>1</v>
      </c>
      <c r="D17" t="s">
        <v>1972</v>
      </c>
      <c r="E17" s="10" t="s">
        <v>1973</v>
      </c>
      <c r="G17" s="10" t="s">
        <v>1974</v>
      </c>
      <c r="H17" s="28">
        <v>644</v>
      </c>
      <c r="I17" s="72">
        <v>49</v>
      </c>
      <c r="J17" s="13">
        <v>646</v>
      </c>
      <c r="M17" s="10" t="s">
        <v>1975</v>
      </c>
    </row>
    <row r="18" spans="1:21" x14ac:dyDescent="0.2">
      <c r="A18" s="2">
        <v>1</v>
      </c>
      <c r="B18" s="2">
        <v>3</v>
      </c>
      <c r="C18" s="2">
        <v>2</v>
      </c>
      <c r="D18" t="s">
        <v>1972</v>
      </c>
      <c r="E18" s="10" t="s">
        <v>1973</v>
      </c>
      <c r="G18" s="10" t="s">
        <v>1976</v>
      </c>
      <c r="H18" s="28">
        <v>5934</v>
      </c>
      <c r="I18" s="72">
        <v>72</v>
      </c>
      <c r="J18" s="13">
        <v>5936</v>
      </c>
      <c r="M18" s="10" t="s">
        <v>1975</v>
      </c>
    </row>
    <row r="19" spans="1:21" x14ac:dyDescent="0.2">
      <c r="A19" s="2">
        <v>1</v>
      </c>
      <c r="B19" s="2">
        <v>3</v>
      </c>
      <c r="C19" s="2">
        <v>3</v>
      </c>
      <c r="D19" t="s">
        <v>1977</v>
      </c>
      <c r="E19" s="10" t="s">
        <v>1978</v>
      </c>
      <c r="G19" s="10" t="s">
        <v>1979</v>
      </c>
      <c r="H19" s="28">
        <v>14028</v>
      </c>
      <c r="I19" s="72">
        <v>54</v>
      </c>
      <c r="J19" s="13">
        <v>14032</v>
      </c>
    </row>
    <row r="20" spans="1:21" x14ac:dyDescent="0.2">
      <c r="A20" s="2">
        <v>1</v>
      </c>
      <c r="B20" s="2">
        <v>3</v>
      </c>
      <c r="C20" s="2">
        <v>4</v>
      </c>
      <c r="D20" t="s">
        <v>1977</v>
      </c>
      <c r="E20" s="10" t="s">
        <v>1978</v>
      </c>
      <c r="G20" s="10" t="s">
        <v>80</v>
      </c>
      <c r="H20" s="28">
        <v>12892</v>
      </c>
      <c r="I20" s="72">
        <v>47</v>
      </c>
      <c r="J20" s="14" t="s">
        <v>174</v>
      </c>
      <c r="K20" s="53"/>
    </row>
    <row r="21" spans="1:21" x14ac:dyDescent="0.2">
      <c r="A21" s="2">
        <v>1</v>
      </c>
      <c r="B21" s="2">
        <v>3</v>
      </c>
      <c r="C21" s="2">
        <v>5</v>
      </c>
      <c r="D21" t="s">
        <v>1980</v>
      </c>
      <c r="E21" s="10" t="s">
        <v>1422</v>
      </c>
      <c r="G21" s="10" t="s">
        <v>1422</v>
      </c>
      <c r="H21" s="28">
        <v>18749</v>
      </c>
      <c r="I21" s="73" t="s">
        <v>1981</v>
      </c>
      <c r="J21" s="13">
        <v>18753</v>
      </c>
    </row>
    <row r="22" spans="1:21" x14ac:dyDescent="0.2">
      <c r="A22" s="2">
        <v>1</v>
      </c>
      <c r="B22" s="2">
        <v>3</v>
      </c>
      <c r="C22" s="2">
        <v>5</v>
      </c>
      <c r="D22" t="s">
        <v>1982</v>
      </c>
      <c r="E22" s="10" t="s">
        <v>1983</v>
      </c>
      <c r="F22" s="2">
        <v>294</v>
      </c>
      <c r="M22" s="122" t="s">
        <v>1984</v>
      </c>
      <c r="P22" s="2"/>
      <c r="Q22" s="2"/>
      <c r="R22" s="2"/>
      <c r="U22" s="9"/>
    </row>
    <row r="23" spans="1:21" x14ac:dyDescent="0.2">
      <c r="A23" s="2">
        <v>1</v>
      </c>
      <c r="B23" s="2">
        <v>3</v>
      </c>
      <c r="C23" s="2">
        <v>6</v>
      </c>
      <c r="D23" t="s">
        <v>1982</v>
      </c>
      <c r="E23" s="10" t="s">
        <v>1983</v>
      </c>
      <c r="F23" s="2">
        <v>294</v>
      </c>
      <c r="G23" s="29" t="s">
        <v>1985</v>
      </c>
      <c r="H23" s="28">
        <v>44128</v>
      </c>
      <c r="I23" s="72">
        <v>71</v>
      </c>
      <c r="J23" s="13">
        <v>44137</v>
      </c>
      <c r="K23" s="72">
        <v>631</v>
      </c>
      <c r="M23" s="122"/>
    </row>
    <row r="24" spans="1:21" x14ac:dyDescent="0.2">
      <c r="A24" s="2">
        <v>1</v>
      </c>
      <c r="B24" s="2">
        <v>3</v>
      </c>
      <c r="C24" s="2">
        <v>7</v>
      </c>
      <c r="D24" t="s">
        <v>1986</v>
      </c>
      <c r="E24" s="10" t="s">
        <v>1987</v>
      </c>
      <c r="G24" s="10" t="s">
        <v>99</v>
      </c>
      <c r="H24" s="28">
        <v>36369</v>
      </c>
      <c r="I24" s="72">
        <v>56</v>
      </c>
      <c r="J24" s="13">
        <v>36372</v>
      </c>
      <c r="K24" s="72">
        <v>835</v>
      </c>
      <c r="M24" s="10" t="s">
        <v>1988</v>
      </c>
    </row>
    <row r="25" spans="1:21" x14ac:dyDescent="0.2">
      <c r="A25" s="2">
        <v>1</v>
      </c>
      <c r="B25" s="2">
        <v>3</v>
      </c>
      <c r="C25" s="2">
        <v>8</v>
      </c>
      <c r="D25" t="s">
        <v>1989</v>
      </c>
      <c r="E25" s="10" t="s">
        <v>1229</v>
      </c>
      <c r="F25" s="12" t="s">
        <v>1990</v>
      </c>
      <c r="G25" s="10" t="s">
        <v>559</v>
      </c>
      <c r="H25" s="28">
        <v>18648</v>
      </c>
      <c r="I25" s="72" t="s">
        <v>612</v>
      </c>
      <c r="J25" s="13">
        <v>18651</v>
      </c>
    </row>
    <row r="26" spans="1:21" x14ac:dyDescent="0.2">
      <c r="A26" s="2">
        <v>1</v>
      </c>
      <c r="B26" s="2">
        <v>3</v>
      </c>
      <c r="C26" s="2">
        <v>8</v>
      </c>
      <c r="D26" t="s">
        <v>1989</v>
      </c>
      <c r="E26" s="10" t="s">
        <v>1229</v>
      </c>
      <c r="F26" s="12" t="s">
        <v>1990</v>
      </c>
      <c r="G26" s="10" t="s">
        <v>1991</v>
      </c>
      <c r="H26" s="28">
        <v>43296</v>
      </c>
      <c r="I26" s="72">
        <v>67</v>
      </c>
      <c r="J26" s="13">
        <v>43315</v>
      </c>
      <c r="K26" s="72">
        <v>539</v>
      </c>
      <c r="M26" s="10" t="s">
        <v>244</v>
      </c>
    </row>
    <row r="27" spans="1:21" x14ac:dyDescent="0.2">
      <c r="A27" s="2">
        <v>1</v>
      </c>
      <c r="B27" s="2">
        <v>4</v>
      </c>
      <c r="C27" s="2">
        <v>1</v>
      </c>
      <c r="D27" t="s">
        <v>1986</v>
      </c>
      <c r="E27" s="10" t="s">
        <v>1992</v>
      </c>
      <c r="G27" s="10" t="s">
        <v>1993</v>
      </c>
      <c r="H27" s="28">
        <v>21860</v>
      </c>
      <c r="I27" s="72">
        <v>60</v>
      </c>
      <c r="J27" s="14">
        <v>21863</v>
      </c>
      <c r="K27" s="53"/>
    </row>
    <row r="28" spans="1:21" x14ac:dyDescent="0.2">
      <c r="A28" s="2">
        <v>1</v>
      </c>
      <c r="B28" s="2">
        <v>4</v>
      </c>
      <c r="C28" s="2">
        <v>2</v>
      </c>
      <c r="D28" t="s">
        <v>1986</v>
      </c>
      <c r="E28" s="10" t="s">
        <v>1992</v>
      </c>
      <c r="G28" s="29" t="s">
        <v>1994</v>
      </c>
      <c r="H28" s="28">
        <v>23735</v>
      </c>
      <c r="I28" s="72">
        <v>75</v>
      </c>
      <c r="J28" s="14">
        <v>23737</v>
      </c>
      <c r="K28" s="53"/>
    </row>
    <row r="29" spans="1:21" x14ac:dyDescent="0.2">
      <c r="A29" s="2">
        <v>1</v>
      </c>
      <c r="B29" s="2">
        <v>4</v>
      </c>
      <c r="C29" s="2">
        <v>3</v>
      </c>
      <c r="D29" t="s">
        <v>1995</v>
      </c>
      <c r="E29" s="10" t="s">
        <v>709</v>
      </c>
      <c r="G29" s="10" t="s">
        <v>709</v>
      </c>
      <c r="H29" s="28">
        <v>23015</v>
      </c>
      <c r="I29" s="72">
        <v>86</v>
      </c>
      <c r="J29" s="13">
        <v>23018</v>
      </c>
    </row>
    <row r="30" spans="1:21" x14ac:dyDescent="0.2">
      <c r="A30" s="2">
        <v>1</v>
      </c>
      <c r="B30" s="2">
        <v>4</v>
      </c>
      <c r="C30" s="2">
        <v>4</v>
      </c>
      <c r="D30" t="s">
        <v>1996</v>
      </c>
      <c r="E30" s="10" t="s">
        <v>47</v>
      </c>
      <c r="G30" s="10" t="s">
        <v>47</v>
      </c>
      <c r="H30" s="28">
        <v>21847</v>
      </c>
      <c r="I30" s="72">
        <v>49</v>
      </c>
      <c r="J30" s="13">
        <v>21852</v>
      </c>
    </row>
    <row r="31" spans="1:21" x14ac:dyDescent="0.2">
      <c r="A31" s="2">
        <v>1</v>
      </c>
      <c r="B31" s="2">
        <v>4</v>
      </c>
      <c r="C31" s="2">
        <v>5</v>
      </c>
    </row>
    <row r="32" spans="1:21" x14ac:dyDescent="0.2">
      <c r="A32" s="2">
        <v>1</v>
      </c>
      <c r="B32" s="2">
        <v>4</v>
      </c>
      <c r="C32" s="2">
        <v>6</v>
      </c>
    </row>
    <row r="33" spans="1:13" x14ac:dyDescent="0.2">
      <c r="A33" s="2">
        <v>1</v>
      </c>
      <c r="B33" s="2">
        <v>4</v>
      </c>
      <c r="C33" s="2">
        <v>7</v>
      </c>
    </row>
    <row r="34" spans="1:13" x14ac:dyDescent="0.2">
      <c r="A34" s="2">
        <v>1</v>
      </c>
      <c r="B34" s="2">
        <v>4</v>
      </c>
      <c r="C34" s="2">
        <v>8</v>
      </c>
    </row>
    <row r="35" spans="1:13" x14ac:dyDescent="0.2">
      <c r="A35" s="2">
        <v>1</v>
      </c>
      <c r="B35" s="2">
        <v>5</v>
      </c>
      <c r="C35" s="2">
        <v>1</v>
      </c>
      <c r="D35" t="s">
        <v>56</v>
      </c>
      <c r="E35" s="10" t="s">
        <v>1997</v>
      </c>
      <c r="G35" s="10" t="s">
        <v>1998</v>
      </c>
      <c r="H35" s="28">
        <v>24844</v>
      </c>
      <c r="I35" s="72" t="s">
        <v>1999</v>
      </c>
      <c r="J35" s="13">
        <v>24847</v>
      </c>
      <c r="K35" s="72">
        <v>128</v>
      </c>
      <c r="M35" s="10" t="s">
        <v>2000</v>
      </c>
    </row>
    <row r="36" spans="1:13" x14ac:dyDescent="0.2">
      <c r="A36" s="2">
        <v>1</v>
      </c>
      <c r="B36" s="2">
        <v>5</v>
      </c>
      <c r="C36" s="2">
        <v>2</v>
      </c>
      <c r="D36" t="s">
        <v>56</v>
      </c>
      <c r="E36" s="10" t="s">
        <v>1997</v>
      </c>
      <c r="G36" s="10" t="s">
        <v>7442</v>
      </c>
    </row>
    <row r="37" spans="1:13" x14ac:dyDescent="0.2">
      <c r="A37" s="2">
        <v>1</v>
      </c>
      <c r="B37" s="2">
        <v>5</v>
      </c>
      <c r="C37" s="2">
        <v>3</v>
      </c>
      <c r="D37" s="10" t="s">
        <v>56</v>
      </c>
      <c r="E37" s="10" t="s">
        <v>1997</v>
      </c>
      <c r="G37" s="10" t="s">
        <v>2001</v>
      </c>
      <c r="H37" s="28">
        <v>44478</v>
      </c>
      <c r="I37" s="72">
        <v>92</v>
      </c>
      <c r="J37" s="13">
        <v>44492</v>
      </c>
      <c r="K37" s="72">
        <v>668</v>
      </c>
      <c r="L37" s="2" t="s">
        <v>236</v>
      </c>
    </row>
    <row r="38" spans="1:13" x14ac:dyDescent="0.2">
      <c r="A38" s="2">
        <v>1</v>
      </c>
      <c r="B38" s="2">
        <v>5</v>
      </c>
      <c r="C38" s="2">
        <v>4</v>
      </c>
      <c r="D38" t="s">
        <v>56</v>
      </c>
      <c r="E38" s="10" t="s">
        <v>1997</v>
      </c>
      <c r="G38" s="10" t="s">
        <v>4459</v>
      </c>
      <c r="H38" s="28"/>
    </row>
    <row r="39" spans="1:13" x14ac:dyDescent="0.2">
      <c r="A39" s="2">
        <v>1</v>
      </c>
      <c r="B39" s="2">
        <v>5</v>
      </c>
      <c r="C39" s="2">
        <v>5</v>
      </c>
      <c r="D39" t="s">
        <v>2002</v>
      </c>
      <c r="E39" s="10" t="s">
        <v>2003</v>
      </c>
      <c r="G39" s="10" t="s">
        <v>541</v>
      </c>
      <c r="H39" s="28">
        <v>39425</v>
      </c>
      <c r="I39" s="72">
        <v>92</v>
      </c>
      <c r="J39" s="13">
        <v>39429</v>
      </c>
      <c r="K39" s="72">
        <v>225</v>
      </c>
    </row>
    <row r="40" spans="1:13" x14ac:dyDescent="0.2">
      <c r="A40" s="2">
        <v>1</v>
      </c>
      <c r="B40" s="2">
        <v>5</v>
      </c>
      <c r="C40" s="2">
        <v>6</v>
      </c>
      <c r="D40" t="s">
        <v>2002</v>
      </c>
      <c r="E40" s="10" t="s">
        <v>2003</v>
      </c>
      <c r="G40" s="10" t="s">
        <v>82</v>
      </c>
      <c r="H40" s="28">
        <v>25221</v>
      </c>
      <c r="I40" s="72">
        <v>56</v>
      </c>
      <c r="J40" s="13">
        <v>25224</v>
      </c>
      <c r="K40" s="72">
        <v>150</v>
      </c>
    </row>
    <row r="41" spans="1:13" x14ac:dyDescent="0.2">
      <c r="A41" s="2">
        <v>1</v>
      </c>
      <c r="B41" s="2">
        <v>5</v>
      </c>
      <c r="C41" s="2">
        <v>7</v>
      </c>
      <c r="D41" s="10" t="s">
        <v>2002</v>
      </c>
      <c r="E41" s="10" t="s">
        <v>2003</v>
      </c>
    </row>
    <row r="42" spans="1:13" x14ac:dyDescent="0.2">
      <c r="A42" s="2">
        <v>1</v>
      </c>
      <c r="B42" s="2">
        <v>5</v>
      </c>
      <c r="C42" s="2">
        <v>8</v>
      </c>
      <c r="D42" s="10" t="s">
        <v>2002</v>
      </c>
      <c r="E42" s="10" t="s">
        <v>2003</v>
      </c>
    </row>
    <row r="43" spans="1:13" x14ac:dyDescent="0.2">
      <c r="A43" s="2">
        <v>1</v>
      </c>
      <c r="B43" s="2">
        <v>6</v>
      </c>
      <c r="C43" s="2">
        <v>1</v>
      </c>
      <c r="D43" t="s">
        <v>1766</v>
      </c>
      <c r="E43" s="10" t="s">
        <v>2004</v>
      </c>
      <c r="G43" s="29" t="s">
        <v>2005</v>
      </c>
      <c r="H43" s="28">
        <v>18273</v>
      </c>
      <c r="I43" s="72">
        <v>93</v>
      </c>
      <c r="J43" s="13">
        <v>18276</v>
      </c>
    </row>
    <row r="44" spans="1:13" x14ac:dyDescent="0.2">
      <c r="A44" s="2">
        <v>1</v>
      </c>
      <c r="B44" s="2">
        <v>6</v>
      </c>
      <c r="C44" s="2">
        <v>2</v>
      </c>
      <c r="D44" t="s">
        <v>1766</v>
      </c>
      <c r="E44" s="10" t="s">
        <v>2004</v>
      </c>
      <c r="G44" s="10" t="s">
        <v>2006</v>
      </c>
      <c r="H44" s="28">
        <v>19568</v>
      </c>
      <c r="I44" s="73" t="s">
        <v>2007</v>
      </c>
      <c r="J44" s="13">
        <v>19570</v>
      </c>
    </row>
    <row r="45" spans="1:13" x14ac:dyDescent="0.2">
      <c r="A45" s="2">
        <v>1</v>
      </c>
      <c r="B45" s="2">
        <v>6</v>
      </c>
      <c r="C45" s="2">
        <v>2</v>
      </c>
      <c r="D45" t="s">
        <v>1766</v>
      </c>
      <c r="E45" s="10" t="s">
        <v>2004</v>
      </c>
      <c r="G45" s="10" t="s">
        <v>2008</v>
      </c>
      <c r="H45" s="28">
        <v>20033</v>
      </c>
      <c r="I45" s="73" t="s">
        <v>2009</v>
      </c>
      <c r="J45" s="13">
        <v>20034</v>
      </c>
    </row>
    <row r="46" spans="1:13" x14ac:dyDescent="0.2">
      <c r="A46" s="2">
        <v>1</v>
      </c>
      <c r="B46" s="2">
        <v>6</v>
      </c>
      <c r="C46" s="2">
        <v>3</v>
      </c>
      <c r="D46" t="s">
        <v>1766</v>
      </c>
      <c r="E46" s="10" t="s">
        <v>2004</v>
      </c>
      <c r="G46" s="10" t="s">
        <v>1294</v>
      </c>
      <c r="H46" s="28">
        <v>23974</v>
      </c>
      <c r="I46" s="72">
        <v>56</v>
      </c>
      <c r="J46" s="13">
        <v>23977</v>
      </c>
    </row>
    <row r="47" spans="1:13" x14ac:dyDescent="0.2">
      <c r="A47" s="2">
        <v>1</v>
      </c>
      <c r="B47" s="2">
        <v>6</v>
      </c>
      <c r="C47" s="2">
        <v>4</v>
      </c>
      <c r="D47" t="s">
        <v>1766</v>
      </c>
      <c r="E47" s="10" t="s">
        <v>2004</v>
      </c>
      <c r="G47" s="10" t="s">
        <v>2010</v>
      </c>
      <c r="H47" s="28">
        <v>29739</v>
      </c>
      <c r="I47" s="72">
        <v>73</v>
      </c>
      <c r="J47" s="13">
        <v>29742</v>
      </c>
      <c r="K47" s="72">
        <v>416</v>
      </c>
    </row>
    <row r="48" spans="1:13" x14ac:dyDescent="0.2">
      <c r="A48" s="2">
        <v>1</v>
      </c>
      <c r="B48" s="2">
        <v>6</v>
      </c>
      <c r="C48" s="2">
        <v>5</v>
      </c>
      <c r="D48" s="10" t="s">
        <v>2011</v>
      </c>
      <c r="E48" s="10" t="s">
        <v>559</v>
      </c>
    </row>
    <row r="49" spans="1:14" x14ac:dyDescent="0.2">
      <c r="A49" s="2">
        <v>1</v>
      </c>
      <c r="B49" s="2">
        <v>6</v>
      </c>
      <c r="C49" s="2">
        <v>6</v>
      </c>
      <c r="D49" t="s">
        <v>2011</v>
      </c>
      <c r="E49" s="10" t="s">
        <v>559</v>
      </c>
      <c r="G49" s="10" t="s">
        <v>559</v>
      </c>
      <c r="H49" s="28">
        <v>33424</v>
      </c>
      <c r="I49" s="72">
        <v>76</v>
      </c>
      <c r="J49" s="13">
        <v>33428</v>
      </c>
      <c r="K49" s="72">
        <v>639</v>
      </c>
    </row>
    <row r="50" spans="1:14" x14ac:dyDescent="0.2">
      <c r="A50" s="2">
        <v>1</v>
      </c>
      <c r="B50" s="2">
        <v>6</v>
      </c>
      <c r="C50" s="2">
        <v>7</v>
      </c>
      <c r="D50" t="s">
        <v>2011</v>
      </c>
      <c r="E50" s="10" t="s">
        <v>559</v>
      </c>
      <c r="G50" s="10" t="s">
        <v>80</v>
      </c>
      <c r="H50" s="28">
        <v>26906</v>
      </c>
      <c r="I50" s="72">
        <v>99</v>
      </c>
      <c r="J50" s="13">
        <v>26908</v>
      </c>
      <c r="K50" s="72">
        <v>259</v>
      </c>
    </row>
    <row r="51" spans="1:14" x14ac:dyDescent="0.2">
      <c r="A51" s="2">
        <v>1</v>
      </c>
      <c r="B51" s="2">
        <v>6</v>
      </c>
      <c r="C51" s="2">
        <v>8</v>
      </c>
      <c r="D51" t="s">
        <v>2011</v>
      </c>
      <c r="E51" s="10" t="s">
        <v>559</v>
      </c>
      <c r="G51" s="10" t="s">
        <v>82</v>
      </c>
      <c r="H51" s="28">
        <v>19400</v>
      </c>
      <c r="I51" s="72">
        <v>83</v>
      </c>
      <c r="J51" s="13">
        <v>19403</v>
      </c>
      <c r="K51" s="72">
        <v>257</v>
      </c>
    </row>
    <row r="52" spans="1:14" x14ac:dyDescent="0.2">
      <c r="A52" s="2">
        <v>1</v>
      </c>
      <c r="B52" s="2">
        <v>7</v>
      </c>
      <c r="C52" s="2">
        <v>1</v>
      </c>
      <c r="D52" t="s">
        <v>2012</v>
      </c>
      <c r="E52" s="29" t="s">
        <v>2013</v>
      </c>
      <c r="G52" s="10" t="s">
        <v>2014</v>
      </c>
      <c r="H52" s="28">
        <v>20324</v>
      </c>
      <c r="I52" s="72">
        <v>79</v>
      </c>
      <c r="J52" s="13">
        <v>20327</v>
      </c>
    </row>
    <row r="53" spans="1:14" x14ac:dyDescent="0.2">
      <c r="A53" s="2">
        <v>1</v>
      </c>
      <c r="B53" s="2">
        <v>7</v>
      </c>
      <c r="C53" s="2">
        <v>2</v>
      </c>
      <c r="D53" t="s">
        <v>2012</v>
      </c>
      <c r="E53" s="29" t="s">
        <v>2015</v>
      </c>
      <c r="F53" s="12" t="s">
        <v>2016</v>
      </c>
      <c r="G53" s="29" t="s">
        <v>2017</v>
      </c>
      <c r="H53" s="28">
        <v>39879</v>
      </c>
      <c r="I53" s="72">
        <v>86</v>
      </c>
      <c r="J53" s="13">
        <v>39885</v>
      </c>
      <c r="K53" s="72">
        <v>250</v>
      </c>
      <c r="N53" t="s">
        <v>1162</v>
      </c>
    </row>
    <row r="54" spans="1:14" x14ac:dyDescent="0.2">
      <c r="A54" s="2">
        <v>1</v>
      </c>
      <c r="B54" s="2">
        <v>7</v>
      </c>
      <c r="C54" s="2">
        <v>3</v>
      </c>
      <c r="D54" s="10" t="s">
        <v>2012</v>
      </c>
      <c r="E54" s="29" t="s">
        <v>2015</v>
      </c>
      <c r="F54" s="12" t="s">
        <v>2016</v>
      </c>
      <c r="G54" s="10" t="s">
        <v>2018</v>
      </c>
    </row>
    <row r="55" spans="1:14" x14ac:dyDescent="0.2">
      <c r="A55" s="2">
        <v>1</v>
      </c>
      <c r="B55" s="2">
        <v>7</v>
      </c>
      <c r="C55" s="2">
        <v>4</v>
      </c>
      <c r="D55" s="10" t="s">
        <v>2012</v>
      </c>
      <c r="E55" s="29" t="s">
        <v>2015</v>
      </c>
      <c r="F55" s="12" t="s">
        <v>2016</v>
      </c>
      <c r="G55" s="10" t="s">
        <v>2019</v>
      </c>
    </row>
    <row r="56" spans="1:14" x14ac:dyDescent="0.2">
      <c r="A56" s="2">
        <v>1</v>
      </c>
      <c r="B56" s="2">
        <v>7</v>
      </c>
      <c r="C56" s="2">
        <v>5</v>
      </c>
      <c r="D56" s="29" t="s">
        <v>2020</v>
      </c>
      <c r="E56" s="29" t="s">
        <v>2021</v>
      </c>
      <c r="F56" s="12" t="s">
        <v>2022</v>
      </c>
      <c r="G56" s="10" t="s">
        <v>2023</v>
      </c>
      <c r="H56" s="28">
        <v>43684</v>
      </c>
      <c r="I56" s="72">
        <v>77</v>
      </c>
      <c r="J56" s="13">
        <v>43690</v>
      </c>
      <c r="K56" s="72">
        <v>564</v>
      </c>
      <c r="L56" s="2" t="s">
        <v>236</v>
      </c>
      <c r="N56" s="122" t="s">
        <v>2024</v>
      </c>
    </row>
    <row r="57" spans="1:14" x14ac:dyDescent="0.2">
      <c r="A57" s="2">
        <v>1</v>
      </c>
      <c r="B57" s="2">
        <v>7</v>
      </c>
      <c r="C57" s="2">
        <v>6</v>
      </c>
      <c r="D57" s="29" t="s">
        <v>2020</v>
      </c>
      <c r="E57" s="29" t="s">
        <v>2021</v>
      </c>
      <c r="F57" s="12" t="s">
        <v>2022</v>
      </c>
      <c r="G57" s="10" t="s">
        <v>2025</v>
      </c>
      <c r="N57" s="122"/>
    </row>
    <row r="58" spans="1:14" x14ac:dyDescent="0.2">
      <c r="A58" s="2">
        <v>1</v>
      </c>
      <c r="B58" s="2">
        <v>7</v>
      </c>
      <c r="C58" s="2">
        <v>7</v>
      </c>
      <c r="D58" t="s">
        <v>2012</v>
      </c>
      <c r="E58" s="29" t="s">
        <v>2013</v>
      </c>
      <c r="G58" s="10" t="s">
        <v>2026</v>
      </c>
      <c r="H58" s="28">
        <v>21118</v>
      </c>
      <c r="I58" s="72">
        <v>25</v>
      </c>
      <c r="J58" s="14">
        <v>21119</v>
      </c>
      <c r="K58" s="53"/>
    </row>
    <row r="59" spans="1:14" x14ac:dyDescent="0.2">
      <c r="A59" s="2">
        <v>1</v>
      </c>
      <c r="B59" s="2">
        <v>7</v>
      </c>
      <c r="C59" s="2">
        <v>8</v>
      </c>
      <c r="D59" t="s">
        <v>2012</v>
      </c>
      <c r="E59" s="29" t="s">
        <v>2013</v>
      </c>
      <c r="G59" s="10" t="s">
        <v>2027</v>
      </c>
      <c r="H59" s="28">
        <v>18654</v>
      </c>
      <c r="I59" s="72">
        <v>7</v>
      </c>
      <c r="J59" s="13">
        <v>18658</v>
      </c>
    </row>
    <row r="60" spans="1:14" x14ac:dyDescent="0.2">
      <c r="A60" s="2">
        <v>1</v>
      </c>
      <c r="B60" s="2">
        <v>8</v>
      </c>
      <c r="C60" s="12">
        <v>1</v>
      </c>
      <c r="D60" s="10" t="s">
        <v>2028</v>
      </c>
      <c r="E60" s="10" t="s">
        <v>2029</v>
      </c>
    </row>
    <row r="61" spans="1:14" x14ac:dyDescent="0.2">
      <c r="A61" s="2">
        <v>1</v>
      </c>
      <c r="B61" s="2">
        <v>8</v>
      </c>
      <c r="C61" s="12">
        <v>2</v>
      </c>
      <c r="D61" s="10" t="s">
        <v>2028</v>
      </c>
      <c r="E61" s="10" t="s">
        <v>2029</v>
      </c>
    </row>
    <row r="62" spans="1:14" x14ac:dyDescent="0.2">
      <c r="A62" s="2">
        <v>1</v>
      </c>
      <c r="B62" s="2">
        <v>8</v>
      </c>
      <c r="C62" s="12">
        <v>3</v>
      </c>
      <c r="D62" s="10" t="s">
        <v>2028</v>
      </c>
      <c r="E62" s="10" t="s">
        <v>2029</v>
      </c>
    </row>
    <row r="63" spans="1:14" x14ac:dyDescent="0.2">
      <c r="A63" s="2">
        <v>1</v>
      </c>
      <c r="B63" s="2">
        <v>8</v>
      </c>
      <c r="C63" s="12">
        <v>4</v>
      </c>
      <c r="D63" s="10" t="s">
        <v>2028</v>
      </c>
      <c r="E63" s="10" t="s">
        <v>2029</v>
      </c>
    </row>
    <row r="64" spans="1:14" x14ac:dyDescent="0.2">
      <c r="A64" s="2">
        <v>1</v>
      </c>
      <c r="B64" s="2">
        <v>8</v>
      </c>
      <c r="C64" s="12">
        <v>5</v>
      </c>
      <c r="D64" t="s">
        <v>2028</v>
      </c>
      <c r="E64" s="10" t="s">
        <v>2029</v>
      </c>
    </row>
    <row r="65" spans="1:13" x14ac:dyDescent="0.2">
      <c r="A65" s="2">
        <v>1</v>
      </c>
      <c r="B65" s="2">
        <v>8</v>
      </c>
      <c r="C65" s="2">
        <v>6</v>
      </c>
      <c r="D65" t="s">
        <v>2028</v>
      </c>
      <c r="E65" s="10" t="s">
        <v>2029</v>
      </c>
      <c r="G65" s="10" t="s">
        <v>2030</v>
      </c>
      <c r="H65" s="28">
        <v>32750</v>
      </c>
      <c r="I65" s="72">
        <v>62</v>
      </c>
      <c r="J65" s="13">
        <v>32752</v>
      </c>
      <c r="K65" s="72">
        <v>600</v>
      </c>
      <c r="L65" s="2" t="s">
        <v>236</v>
      </c>
    </row>
    <row r="66" spans="1:13" x14ac:dyDescent="0.2">
      <c r="A66" s="2">
        <v>1</v>
      </c>
      <c r="B66" s="2">
        <v>8</v>
      </c>
      <c r="C66" s="2">
        <v>6</v>
      </c>
      <c r="D66" s="10" t="s">
        <v>2028</v>
      </c>
      <c r="E66" s="10" t="s">
        <v>2029</v>
      </c>
      <c r="G66" s="10" t="s">
        <v>2031</v>
      </c>
      <c r="H66" s="28">
        <v>20394</v>
      </c>
      <c r="I66" s="72" t="s">
        <v>2032</v>
      </c>
      <c r="J66" s="13">
        <v>20395</v>
      </c>
      <c r="M66" s="10" t="s">
        <v>2033</v>
      </c>
    </row>
    <row r="67" spans="1:13" x14ac:dyDescent="0.2">
      <c r="A67" s="2">
        <v>1</v>
      </c>
      <c r="B67" s="2">
        <v>8</v>
      </c>
      <c r="C67" s="2">
        <v>6</v>
      </c>
      <c r="D67" t="s">
        <v>2028</v>
      </c>
      <c r="E67" s="10" t="s">
        <v>2029</v>
      </c>
      <c r="G67" s="10" t="s">
        <v>2034</v>
      </c>
      <c r="H67" s="28">
        <v>39297</v>
      </c>
      <c r="I67" s="72">
        <v>78</v>
      </c>
      <c r="J67" s="13">
        <v>39315</v>
      </c>
      <c r="K67" s="72">
        <v>218</v>
      </c>
      <c r="M67" s="10" t="s">
        <v>255</v>
      </c>
    </row>
    <row r="68" spans="1:13" x14ac:dyDescent="0.2">
      <c r="A68" s="2">
        <v>1</v>
      </c>
      <c r="B68" s="2">
        <v>8</v>
      </c>
      <c r="C68" s="2">
        <v>7</v>
      </c>
      <c r="D68" t="s">
        <v>2028</v>
      </c>
      <c r="E68" s="10" t="s">
        <v>2029</v>
      </c>
      <c r="G68" s="10" t="s">
        <v>2035</v>
      </c>
      <c r="H68" s="28">
        <v>33749</v>
      </c>
      <c r="I68" s="72">
        <v>93</v>
      </c>
      <c r="J68" s="13">
        <v>33753</v>
      </c>
      <c r="K68" s="72">
        <v>667</v>
      </c>
    </row>
    <row r="69" spans="1:13" x14ac:dyDescent="0.2">
      <c r="A69" s="2">
        <v>1</v>
      </c>
      <c r="B69" s="2">
        <v>8</v>
      </c>
      <c r="C69" s="2">
        <v>8</v>
      </c>
      <c r="D69" t="s">
        <v>2028</v>
      </c>
      <c r="E69" s="10" t="s">
        <v>2029</v>
      </c>
      <c r="G69" s="10" t="s">
        <v>2036</v>
      </c>
      <c r="H69" s="14" t="s">
        <v>1163</v>
      </c>
      <c r="I69" s="72">
        <v>79</v>
      </c>
      <c r="J69" s="14" t="s">
        <v>1163</v>
      </c>
      <c r="K69" s="53"/>
    </row>
    <row r="70" spans="1:13" x14ac:dyDescent="0.2">
      <c r="A70" s="2">
        <v>1</v>
      </c>
      <c r="B70" s="2">
        <v>9</v>
      </c>
      <c r="C70" s="2">
        <v>1</v>
      </c>
      <c r="D70" s="10" t="s">
        <v>2037</v>
      </c>
      <c r="E70" s="10" t="s">
        <v>2038</v>
      </c>
      <c r="H70" s="28"/>
    </row>
    <row r="71" spans="1:13" x14ac:dyDescent="0.2">
      <c r="A71" s="2">
        <v>1</v>
      </c>
      <c r="B71" s="2">
        <v>9</v>
      </c>
      <c r="C71" s="2">
        <v>2</v>
      </c>
      <c r="D71" s="10" t="s">
        <v>2037</v>
      </c>
      <c r="E71" s="10" t="s">
        <v>2038</v>
      </c>
    </row>
    <row r="72" spans="1:13" x14ac:dyDescent="0.2">
      <c r="A72" s="2">
        <v>1</v>
      </c>
      <c r="B72" s="2">
        <v>9</v>
      </c>
      <c r="C72" s="2">
        <v>3</v>
      </c>
      <c r="D72" s="10" t="s">
        <v>2037</v>
      </c>
      <c r="E72" s="10" t="s">
        <v>2038</v>
      </c>
    </row>
    <row r="73" spans="1:13" x14ac:dyDescent="0.2">
      <c r="A73" s="2">
        <v>1</v>
      </c>
      <c r="B73" s="2">
        <v>9</v>
      </c>
      <c r="C73" s="2">
        <v>4</v>
      </c>
      <c r="D73" s="29" t="s">
        <v>2037</v>
      </c>
      <c r="E73" s="29" t="s">
        <v>2038</v>
      </c>
      <c r="G73" s="29" t="s">
        <v>2039</v>
      </c>
      <c r="H73" s="28">
        <v>26543</v>
      </c>
      <c r="I73" s="73" t="s">
        <v>72</v>
      </c>
      <c r="J73" s="13">
        <v>26547</v>
      </c>
      <c r="K73" s="72">
        <v>254</v>
      </c>
      <c r="M73" s="29" t="s">
        <v>2040</v>
      </c>
    </row>
    <row r="74" spans="1:13" x14ac:dyDescent="0.2">
      <c r="A74" s="2">
        <v>1</v>
      </c>
      <c r="B74" s="2">
        <v>9</v>
      </c>
      <c r="C74" s="2">
        <v>4</v>
      </c>
      <c r="D74" t="s">
        <v>2041</v>
      </c>
      <c r="E74" s="10" t="s">
        <v>2038</v>
      </c>
      <c r="G74" s="10" t="s">
        <v>2042</v>
      </c>
      <c r="H74" s="21" t="s">
        <v>2043</v>
      </c>
      <c r="J74" s="13" t="s">
        <v>2043</v>
      </c>
      <c r="K74" s="53"/>
    </row>
    <row r="75" spans="1:13" x14ac:dyDescent="0.2">
      <c r="A75" s="2">
        <v>1</v>
      </c>
      <c r="B75" s="2">
        <v>9</v>
      </c>
      <c r="C75" s="2">
        <v>5</v>
      </c>
      <c r="D75" t="s">
        <v>2037</v>
      </c>
      <c r="E75" s="10" t="s">
        <v>2038</v>
      </c>
      <c r="G75" s="10" t="s">
        <v>709</v>
      </c>
      <c r="H75" s="28">
        <v>16170</v>
      </c>
      <c r="I75" s="72" t="s">
        <v>85</v>
      </c>
      <c r="J75" s="14">
        <v>16172</v>
      </c>
      <c r="K75" s="53"/>
    </row>
    <row r="76" spans="1:13" x14ac:dyDescent="0.2">
      <c r="A76" s="2">
        <v>1</v>
      </c>
      <c r="B76" s="2">
        <v>9</v>
      </c>
      <c r="C76" s="2">
        <v>5</v>
      </c>
      <c r="D76" t="s">
        <v>2037</v>
      </c>
      <c r="E76" s="10" t="s">
        <v>2038</v>
      </c>
      <c r="G76" s="10" t="s">
        <v>47</v>
      </c>
      <c r="H76" s="28">
        <v>15866</v>
      </c>
      <c r="I76" s="53">
        <v>1</v>
      </c>
      <c r="J76" s="13">
        <v>15867</v>
      </c>
    </row>
    <row r="77" spans="1:13" x14ac:dyDescent="0.2">
      <c r="A77" s="2">
        <v>1</v>
      </c>
      <c r="B77" s="2">
        <v>9</v>
      </c>
      <c r="C77" s="2">
        <v>6</v>
      </c>
      <c r="D77" t="s">
        <v>2037</v>
      </c>
      <c r="E77" s="10" t="s">
        <v>2038</v>
      </c>
      <c r="G77" s="10" t="s">
        <v>92</v>
      </c>
      <c r="H77" s="28">
        <v>29444</v>
      </c>
      <c r="I77" s="72">
        <v>79</v>
      </c>
      <c r="J77" s="13">
        <v>29447</v>
      </c>
      <c r="K77" s="72">
        <v>396</v>
      </c>
    </row>
    <row r="78" spans="1:13" x14ac:dyDescent="0.2">
      <c r="A78" s="2">
        <v>1</v>
      </c>
      <c r="B78" s="2">
        <v>9</v>
      </c>
      <c r="C78" s="2">
        <v>7</v>
      </c>
      <c r="D78" t="s">
        <v>2037</v>
      </c>
      <c r="E78" s="10" t="s">
        <v>2038</v>
      </c>
      <c r="G78" s="10" t="s">
        <v>2044</v>
      </c>
      <c r="H78" s="21">
        <v>1974</v>
      </c>
      <c r="I78" s="72">
        <v>64</v>
      </c>
      <c r="J78" s="14" t="s">
        <v>2045</v>
      </c>
      <c r="K78" s="53"/>
    </row>
    <row r="79" spans="1:13" x14ac:dyDescent="0.2">
      <c r="A79" s="2">
        <v>1</v>
      </c>
      <c r="B79" s="2">
        <v>9</v>
      </c>
      <c r="C79" s="2">
        <v>8</v>
      </c>
      <c r="D79" t="s">
        <v>2037</v>
      </c>
      <c r="E79" s="10" t="s">
        <v>2038</v>
      </c>
    </row>
    <row r="80" spans="1:13" x14ac:dyDescent="0.2">
      <c r="A80" s="2">
        <v>1</v>
      </c>
      <c r="B80" s="2">
        <v>10</v>
      </c>
      <c r="C80" s="2">
        <v>1</v>
      </c>
      <c r="D80" t="s">
        <v>130</v>
      </c>
      <c r="E80" s="10" t="s">
        <v>2046</v>
      </c>
      <c r="G80" s="10" t="s">
        <v>41</v>
      </c>
      <c r="H80" s="28">
        <v>15557</v>
      </c>
      <c r="I80" s="72">
        <v>25</v>
      </c>
      <c r="J80" s="13">
        <v>15560</v>
      </c>
    </row>
    <row r="81" spans="1:13" x14ac:dyDescent="0.2">
      <c r="A81" s="2">
        <v>1</v>
      </c>
      <c r="B81" s="2">
        <v>10</v>
      </c>
      <c r="C81" s="2">
        <v>2</v>
      </c>
      <c r="D81" t="s">
        <v>130</v>
      </c>
      <c r="E81" s="10" t="s">
        <v>2046</v>
      </c>
      <c r="G81" s="10" t="s">
        <v>2047</v>
      </c>
      <c r="H81" s="28">
        <v>17942</v>
      </c>
      <c r="I81" s="72">
        <v>74</v>
      </c>
      <c r="J81" s="13">
        <v>17944</v>
      </c>
    </row>
    <row r="82" spans="1:13" x14ac:dyDescent="0.2">
      <c r="A82" s="2">
        <v>1</v>
      </c>
      <c r="B82" s="2">
        <v>10</v>
      </c>
      <c r="C82" s="2">
        <v>3</v>
      </c>
      <c r="D82" t="s">
        <v>130</v>
      </c>
      <c r="E82" s="10" t="s">
        <v>2046</v>
      </c>
      <c r="G82" s="10" t="s">
        <v>2048</v>
      </c>
      <c r="H82" s="28">
        <v>18644</v>
      </c>
      <c r="I82" s="72">
        <v>78</v>
      </c>
      <c r="J82" s="13">
        <v>18647</v>
      </c>
    </row>
    <row r="83" spans="1:13" x14ac:dyDescent="0.2">
      <c r="A83" s="2">
        <v>1</v>
      </c>
      <c r="B83" s="2">
        <v>10</v>
      </c>
      <c r="C83" s="2">
        <v>4</v>
      </c>
      <c r="D83" t="s">
        <v>130</v>
      </c>
      <c r="E83" s="10" t="s">
        <v>2046</v>
      </c>
      <c r="G83" s="29" t="s">
        <v>2049</v>
      </c>
      <c r="H83" s="28">
        <v>26631</v>
      </c>
      <c r="I83" s="72">
        <v>63</v>
      </c>
      <c r="J83" s="13">
        <v>26633</v>
      </c>
      <c r="K83" s="72">
        <v>251</v>
      </c>
    </row>
    <row r="84" spans="1:13" x14ac:dyDescent="0.2">
      <c r="A84" s="2">
        <v>1</v>
      </c>
      <c r="B84" s="2">
        <v>10</v>
      </c>
      <c r="C84" s="2">
        <v>5</v>
      </c>
      <c r="D84" t="s">
        <v>130</v>
      </c>
      <c r="E84" s="10" t="s">
        <v>2046</v>
      </c>
      <c r="G84" s="10" t="s">
        <v>2050</v>
      </c>
      <c r="J84" s="14" t="s">
        <v>225</v>
      </c>
      <c r="K84" s="53"/>
      <c r="M84" s="10" t="s">
        <v>2051</v>
      </c>
    </row>
    <row r="85" spans="1:13" x14ac:dyDescent="0.2">
      <c r="A85" s="2">
        <v>1</v>
      </c>
      <c r="B85" s="2">
        <v>10</v>
      </c>
      <c r="C85" s="6" t="s">
        <v>2052</v>
      </c>
      <c r="D85" t="s">
        <v>2053</v>
      </c>
    </row>
    <row r="86" spans="1:13" x14ac:dyDescent="0.2">
      <c r="A86" s="2" t="s">
        <v>2054</v>
      </c>
      <c r="B86" s="2">
        <v>1</v>
      </c>
      <c r="C86" s="12">
        <v>1</v>
      </c>
      <c r="D86" s="10" t="s">
        <v>1972</v>
      </c>
      <c r="E86" s="10" t="s">
        <v>2055</v>
      </c>
    </row>
    <row r="87" spans="1:13" x14ac:dyDescent="0.2">
      <c r="A87" s="2" t="s">
        <v>2054</v>
      </c>
      <c r="B87" s="2">
        <v>1</v>
      </c>
      <c r="C87" s="2">
        <v>2</v>
      </c>
      <c r="D87" t="s">
        <v>1972</v>
      </c>
      <c r="E87" s="10" t="s">
        <v>2055</v>
      </c>
      <c r="G87" s="10" t="s">
        <v>2056</v>
      </c>
      <c r="H87" s="21" t="s">
        <v>2057</v>
      </c>
      <c r="I87" s="72">
        <v>12</v>
      </c>
      <c r="J87" s="13" t="s">
        <v>2057</v>
      </c>
      <c r="M87" s="10" t="s">
        <v>2058</v>
      </c>
    </row>
    <row r="88" spans="1:13" x14ac:dyDescent="0.2">
      <c r="A88" s="2" t="s">
        <v>2054</v>
      </c>
      <c r="B88" s="2">
        <v>1</v>
      </c>
      <c r="C88" s="2">
        <v>3</v>
      </c>
      <c r="D88" s="10" t="s">
        <v>1972</v>
      </c>
      <c r="E88" s="10" t="s">
        <v>2055</v>
      </c>
    </row>
    <row r="89" spans="1:13" x14ac:dyDescent="0.2">
      <c r="A89" s="2" t="s">
        <v>2054</v>
      </c>
      <c r="B89" s="2">
        <v>1</v>
      </c>
      <c r="C89" s="2">
        <v>4</v>
      </c>
      <c r="D89" s="10" t="s">
        <v>1972</v>
      </c>
      <c r="E89" s="10" t="s">
        <v>2055</v>
      </c>
    </row>
    <row r="90" spans="1:13" x14ac:dyDescent="0.2">
      <c r="A90" s="2" t="s">
        <v>2054</v>
      </c>
      <c r="B90" s="2">
        <v>2</v>
      </c>
      <c r="C90" s="2">
        <v>1</v>
      </c>
      <c r="D90" t="s">
        <v>1766</v>
      </c>
      <c r="E90" s="10" t="s">
        <v>2059</v>
      </c>
      <c r="G90" s="10" t="s">
        <v>104</v>
      </c>
      <c r="H90" s="28">
        <v>17107</v>
      </c>
      <c r="I90" s="72">
        <v>91</v>
      </c>
      <c r="J90" s="13">
        <v>17110</v>
      </c>
    </row>
    <row r="91" spans="1:13" x14ac:dyDescent="0.2">
      <c r="A91" s="2" t="s">
        <v>2054</v>
      </c>
      <c r="B91" s="2">
        <v>2</v>
      </c>
      <c r="C91" s="2">
        <v>2</v>
      </c>
      <c r="D91" t="s">
        <v>1766</v>
      </c>
      <c r="E91" s="10" t="s">
        <v>2059</v>
      </c>
      <c r="G91" s="10" t="s">
        <v>2060</v>
      </c>
      <c r="H91" s="92" t="s">
        <v>1271</v>
      </c>
      <c r="I91" s="72">
        <v>46</v>
      </c>
      <c r="J91" s="13">
        <v>1758</v>
      </c>
    </row>
    <row r="92" spans="1:13" x14ac:dyDescent="0.2">
      <c r="A92" s="2" t="s">
        <v>2054</v>
      </c>
      <c r="B92" s="2">
        <v>2</v>
      </c>
      <c r="C92" s="2">
        <v>3</v>
      </c>
      <c r="D92" t="s">
        <v>2061</v>
      </c>
      <c r="E92" s="10" t="s">
        <v>2062</v>
      </c>
      <c r="G92" s="10" t="s">
        <v>82</v>
      </c>
      <c r="H92" s="28">
        <v>13559</v>
      </c>
      <c r="I92" s="72">
        <v>51</v>
      </c>
      <c r="J92" s="13">
        <v>13563</v>
      </c>
      <c r="M92" s="10" t="s">
        <v>2063</v>
      </c>
    </row>
    <row r="93" spans="1:13" x14ac:dyDescent="0.2">
      <c r="A93" s="2" t="s">
        <v>2054</v>
      </c>
      <c r="B93" s="2">
        <v>2</v>
      </c>
      <c r="C93" s="2">
        <v>4</v>
      </c>
      <c r="D93" t="s">
        <v>2061</v>
      </c>
      <c r="E93" s="10" t="s">
        <v>2062</v>
      </c>
      <c r="G93" s="10" t="s">
        <v>2064</v>
      </c>
      <c r="J93" s="14" t="s">
        <v>1052</v>
      </c>
      <c r="K93" s="53"/>
    </row>
    <row r="94" spans="1:13" x14ac:dyDescent="0.2">
      <c r="A94" s="2" t="s">
        <v>2054</v>
      </c>
      <c r="B94" s="2">
        <v>3</v>
      </c>
      <c r="C94" s="2">
        <v>1</v>
      </c>
      <c r="D94" t="s">
        <v>23</v>
      </c>
      <c r="E94" s="10" t="s">
        <v>2065</v>
      </c>
      <c r="G94" s="10" t="s">
        <v>13</v>
      </c>
      <c r="H94" s="28">
        <v>14347</v>
      </c>
      <c r="I94" s="72">
        <v>70</v>
      </c>
      <c r="J94" s="14">
        <v>14350</v>
      </c>
      <c r="K94" s="53"/>
    </row>
    <row r="95" spans="1:13" x14ac:dyDescent="0.2">
      <c r="A95" s="2" t="s">
        <v>2054</v>
      </c>
      <c r="B95" s="2">
        <v>3</v>
      </c>
      <c r="C95" s="2">
        <v>2</v>
      </c>
      <c r="D95" t="s">
        <v>23</v>
      </c>
      <c r="E95" s="10" t="s">
        <v>2065</v>
      </c>
      <c r="G95" s="10" t="s">
        <v>2066</v>
      </c>
      <c r="H95" s="28">
        <v>16408</v>
      </c>
      <c r="I95" s="72">
        <v>78</v>
      </c>
      <c r="J95" s="13">
        <v>16410</v>
      </c>
    </row>
    <row r="96" spans="1:13" x14ac:dyDescent="0.2">
      <c r="A96" s="2" t="s">
        <v>2054</v>
      </c>
      <c r="B96" s="2">
        <v>3</v>
      </c>
      <c r="C96" s="2">
        <v>3</v>
      </c>
      <c r="M96" s="10" t="s">
        <v>2067</v>
      </c>
    </row>
    <row r="97" spans="1:13" x14ac:dyDescent="0.2">
      <c r="A97" s="2" t="s">
        <v>2054</v>
      </c>
      <c r="B97" s="2">
        <v>3</v>
      </c>
      <c r="C97" s="2">
        <v>4</v>
      </c>
      <c r="D97" t="s">
        <v>2068</v>
      </c>
      <c r="E97" s="10" t="s">
        <v>41</v>
      </c>
      <c r="G97" s="10" t="s">
        <v>41</v>
      </c>
      <c r="H97" s="28">
        <v>18923</v>
      </c>
      <c r="I97" s="72">
        <v>60</v>
      </c>
      <c r="J97" s="13">
        <v>18926</v>
      </c>
    </row>
    <row r="98" spans="1:13" x14ac:dyDescent="0.2">
      <c r="A98" s="2" t="s">
        <v>2054</v>
      </c>
      <c r="B98" s="2">
        <v>4</v>
      </c>
      <c r="C98" s="2">
        <v>1</v>
      </c>
      <c r="D98" t="s">
        <v>2069</v>
      </c>
      <c r="E98" s="10" t="s">
        <v>2070</v>
      </c>
      <c r="G98" s="10" t="s">
        <v>2070</v>
      </c>
      <c r="H98" s="28">
        <v>20869</v>
      </c>
      <c r="I98" s="72">
        <v>75</v>
      </c>
      <c r="J98" s="13">
        <v>20872</v>
      </c>
    </row>
    <row r="99" spans="1:13" x14ac:dyDescent="0.2">
      <c r="A99" s="2" t="s">
        <v>2054</v>
      </c>
      <c r="B99" s="2">
        <v>4</v>
      </c>
      <c r="C99" s="2">
        <v>2</v>
      </c>
      <c r="D99" s="10"/>
      <c r="M99" s="10" t="s">
        <v>2067</v>
      </c>
    </row>
    <row r="100" spans="1:13" x14ac:dyDescent="0.2">
      <c r="A100" s="2" t="s">
        <v>2054</v>
      </c>
      <c r="B100" s="2">
        <v>4</v>
      </c>
      <c r="C100" s="2">
        <v>3</v>
      </c>
      <c r="M100" s="10" t="s">
        <v>2067</v>
      </c>
    </row>
    <row r="101" spans="1:13" x14ac:dyDescent="0.2">
      <c r="A101" s="2" t="s">
        <v>2054</v>
      </c>
      <c r="B101" s="2">
        <v>4</v>
      </c>
      <c r="C101" s="2">
        <v>4</v>
      </c>
      <c r="M101" s="10" t="s">
        <v>2067</v>
      </c>
    </row>
    <row r="102" spans="1:13" x14ac:dyDescent="0.2">
      <c r="A102" s="2" t="s">
        <v>2054</v>
      </c>
      <c r="B102" s="2">
        <v>5</v>
      </c>
      <c r="C102" s="2">
        <v>1</v>
      </c>
      <c r="D102" s="10" t="s">
        <v>2071</v>
      </c>
      <c r="E102" s="10" t="s">
        <v>41</v>
      </c>
    </row>
    <row r="103" spans="1:13" x14ac:dyDescent="0.2">
      <c r="A103" s="2" t="s">
        <v>2054</v>
      </c>
      <c r="B103" s="2">
        <v>5</v>
      </c>
      <c r="C103" s="2">
        <v>2</v>
      </c>
      <c r="D103" t="s">
        <v>2071</v>
      </c>
      <c r="E103" s="10" t="s">
        <v>41</v>
      </c>
      <c r="G103" s="10" t="s">
        <v>2072</v>
      </c>
      <c r="H103" s="28">
        <v>22265</v>
      </c>
      <c r="I103" s="72">
        <v>74</v>
      </c>
      <c r="J103" s="13">
        <v>22269</v>
      </c>
    </row>
    <row r="104" spans="1:13" x14ac:dyDescent="0.2">
      <c r="A104" s="2" t="s">
        <v>2054</v>
      </c>
      <c r="B104" s="2">
        <v>5</v>
      </c>
      <c r="C104" s="2">
        <v>3</v>
      </c>
      <c r="D104" s="10" t="s">
        <v>2071</v>
      </c>
      <c r="E104" s="10" t="s">
        <v>41</v>
      </c>
    </row>
    <row r="105" spans="1:13" x14ac:dyDescent="0.2">
      <c r="A105" s="2" t="s">
        <v>2054</v>
      </c>
      <c r="B105" s="2">
        <v>5</v>
      </c>
      <c r="C105" s="2">
        <v>4</v>
      </c>
      <c r="D105" t="s">
        <v>2071</v>
      </c>
      <c r="E105" s="10" t="s">
        <v>41</v>
      </c>
      <c r="G105" s="10" t="s">
        <v>2073</v>
      </c>
      <c r="H105" s="28">
        <v>17883</v>
      </c>
      <c r="I105" s="72">
        <v>40</v>
      </c>
      <c r="J105" s="13">
        <v>17887</v>
      </c>
    </row>
    <row r="106" spans="1:13" x14ac:dyDescent="0.2">
      <c r="A106" s="2" t="s">
        <v>2054</v>
      </c>
      <c r="B106" s="2">
        <v>5</v>
      </c>
      <c r="C106" s="2">
        <v>4</v>
      </c>
      <c r="D106" t="s">
        <v>2071</v>
      </c>
      <c r="E106" s="10" t="s">
        <v>41</v>
      </c>
      <c r="G106" s="10" t="s">
        <v>2074</v>
      </c>
      <c r="H106" s="28">
        <v>40626</v>
      </c>
      <c r="I106" s="72">
        <v>99</v>
      </c>
      <c r="J106" s="13">
        <v>40768</v>
      </c>
      <c r="K106" s="72">
        <v>346</v>
      </c>
      <c r="M106" s="10" t="s">
        <v>244</v>
      </c>
    </row>
    <row r="107" spans="1:13" x14ac:dyDescent="0.2">
      <c r="A107" s="2" t="s">
        <v>2054</v>
      </c>
      <c r="B107" s="2">
        <v>6</v>
      </c>
      <c r="C107" s="2">
        <v>1</v>
      </c>
      <c r="D107" t="s">
        <v>2075</v>
      </c>
      <c r="E107" s="10" t="s">
        <v>41</v>
      </c>
      <c r="G107" s="10" t="s">
        <v>41</v>
      </c>
      <c r="H107" s="28">
        <v>21253</v>
      </c>
      <c r="I107" s="72">
        <v>76</v>
      </c>
      <c r="J107" s="13">
        <v>21256</v>
      </c>
    </row>
    <row r="108" spans="1:13" x14ac:dyDescent="0.2">
      <c r="A108" s="2" t="s">
        <v>2054</v>
      </c>
      <c r="B108" s="2">
        <v>6</v>
      </c>
      <c r="C108" s="2">
        <v>2</v>
      </c>
      <c r="D108" t="s">
        <v>2075</v>
      </c>
      <c r="E108" s="10" t="s">
        <v>41</v>
      </c>
      <c r="G108" s="10" t="s">
        <v>13</v>
      </c>
      <c r="H108" s="28">
        <v>24827</v>
      </c>
      <c r="I108" s="72">
        <v>84</v>
      </c>
      <c r="J108" s="13">
        <v>24829</v>
      </c>
      <c r="K108" s="72">
        <v>129</v>
      </c>
    </row>
    <row r="109" spans="1:13" x14ac:dyDescent="0.2">
      <c r="A109" s="2" t="s">
        <v>2054</v>
      </c>
      <c r="B109" s="2">
        <v>6</v>
      </c>
      <c r="C109" s="2">
        <v>3</v>
      </c>
      <c r="D109" t="s">
        <v>1762</v>
      </c>
      <c r="E109" s="10" t="s">
        <v>115</v>
      </c>
      <c r="G109" s="10" t="s">
        <v>20</v>
      </c>
      <c r="H109" s="28">
        <v>25183</v>
      </c>
      <c r="I109" s="72">
        <v>85</v>
      </c>
      <c r="J109" s="13">
        <v>25186</v>
      </c>
      <c r="K109" s="72">
        <v>147</v>
      </c>
    </row>
    <row r="110" spans="1:13" x14ac:dyDescent="0.2">
      <c r="A110" s="2" t="s">
        <v>2054</v>
      </c>
      <c r="B110" s="2">
        <v>6</v>
      </c>
      <c r="C110" s="2">
        <v>4</v>
      </c>
      <c r="D110" t="s">
        <v>1762</v>
      </c>
      <c r="E110" s="10" t="s">
        <v>115</v>
      </c>
      <c r="G110" s="10" t="s">
        <v>115</v>
      </c>
      <c r="H110" s="28">
        <v>17506</v>
      </c>
      <c r="I110" s="72">
        <v>66</v>
      </c>
      <c r="J110" s="13">
        <v>17510</v>
      </c>
    </row>
    <row r="111" spans="1:13" x14ac:dyDescent="0.2">
      <c r="A111" s="2" t="s">
        <v>2054</v>
      </c>
      <c r="B111" s="2">
        <v>7</v>
      </c>
      <c r="C111" s="2">
        <v>1</v>
      </c>
      <c r="D111" t="s">
        <v>2076</v>
      </c>
      <c r="E111" s="10" t="s">
        <v>115</v>
      </c>
      <c r="G111" s="29" t="s">
        <v>2077</v>
      </c>
      <c r="H111" s="28">
        <v>20294</v>
      </c>
      <c r="I111" s="72">
        <v>71</v>
      </c>
      <c r="J111" s="13">
        <v>20297</v>
      </c>
    </row>
    <row r="112" spans="1:13" x14ac:dyDescent="0.2">
      <c r="A112" s="2" t="s">
        <v>2054</v>
      </c>
      <c r="B112" s="2">
        <v>7</v>
      </c>
      <c r="C112" s="2">
        <v>2</v>
      </c>
      <c r="D112" t="s">
        <v>2076</v>
      </c>
      <c r="E112" s="10" t="s">
        <v>115</v>
      </c>
      <c r="G112" s="10" t="s">
        <v>2078</v>
      </c>
      <c r="H112" s="28">
        <v>29767</v>
      </c>
      <c r="I112" s="72">
        <v>87</v>
      </c>
      <c r="J112" s="13">
        <v>29770</v>
      </c>
      <c r="K112" s="72">
        <v>418</v>
      </c>
    </row>
    <row r="113" spans="1:13" x14ac:dyDescent="0.2">
      <c r="A113" s="2" t="s">
        <v>2054</v>
      </c>
      <c r="B113" s="2">
        <v>7</v>
      </c>
      <c r="C113" s="2">
        <v>3</v>
      </c>
      <c r="D113" t="s">
        <v>2076</v>
      </c>
      <c r="E113" s="10" t="s">
        <v>115</v>
      </c>
      <c r="G113" s="10" t="s">
        <v>2079</v>
      </c>
      <c r="H113" s="28">
        <v>16946</v>
      </c>
      <c r="I113" s="72">
        <v>21</v>
      </c>
      <c r="J113" s="13">
        <v>16950</v>
      </c>
      <c r="L113" s="2" t="s">
        <v>236</v>
      </c>
    </row>
    <row r="114" spans="1:13" x14ac:dyDescent="0.2">
      <c r="A114" s="2" t="s">
        <v>2054</v>
      </c>
      <c r="B114" s="2">
        <v>7</v>
      </c>
      <c r="C114" s="2">
        <v>3</v>
      </c>
      <c r="D114" t="s">
        <v>2076</v>
      </c>
      <c r="E114" s="10" t="s">
        <v>115</v>
      </c>
      <c r="G114" s="10" t="s">
        <v>2080</v>
      </c>
      <c r="H114" s="28">
        <v>37709</v>
      </c>
      <c r="I114" s="72">
        <v>76</v>
      </c>
      <c r="J114" s="13">
        <v>37720</v>
      </c>
      <c r="K114" s="72">
        <v>130</v>
      </c>
      <c r="M114" s="10" t="s">
        <v>244</v>
      </c>
    </row>
    <row r="115" spans="1:13" x14ac:dyDescent="0.2">
      <c r="A115" s="2" t="s">
        <v>2054</v>
      </c>
      <c r="B115" s="2">
        <v>7</v>
      </c>
      <c r="C115" s="2">
        <v>3</v>
      </c>
      <c r="D115" t="s">
        <v>2076</v>
      </c>
      <c r="E115" s="10" t="s">
        <v>115</v>
      </c>
      <c r="G115" s="10" t="s">
        <v>408</v>
      </c>
      <c r="H115" s="28">
        <v>42446</v>
      </c>
      <c r="I115" s="72">
        <v>89</v>
      </c>
      <c r="J115" s="13">
        <v>42460</v>
      </c>
      <c r="K115" s="72">
        <v>460</v>
      </c>
      <c r="M115" s="10" t="s">
        <v>308</v>
      </c>
    </row>
    <row r="116" spans="1:13" x14ac:dyDescent="0.2">
      <c r="A116" s="2" t="s">
        <v>2054</v>
      </c>
      <c r="B116" s="2">
        <v>7</v>
      </c>
      <c r="C116" s="2">
        <v>4</v>
      </c>
      <c r="D116" s="10" t="s">
        <v>2076</v>
      </c>
      <c r="E116" s="10" t="s">
        <v>115</v>
      </c>
      <c r="G116" s="10" t="s">
        <v>2081</v>
      </c>
    </row>
    <row r="117" spans="1:13" x14ac:dyDescent="0.2">
      <c r="A117" s="2" t="s">
        <v>2054</v>
      </c>
      <c r="B117" s="2">
        <v>8</v>
      </c>
      <c r="C117" s="2">
        <v>1</v>
      </c>
      <c r="D117" t="s">
        <v>2082</v>
      </c>
      <c r="E117" s="10" t="s">
        <v>41</v>
      </c>
      <c r="G117" s="10" t="s">
        <v>2083</v>
      </c>
      <c r="H117" s="28">
        <v>35116</v>
      </c>
      <c r="I117" s="72">
        <v>82</v>
      </c>
      <c r="J117" s="13">
        <v>35147</v>
      </c>
      <c r="K117" s="72">
        <v>766</v>
      </c>
      <c r="M117" s="10" t="s">
        <v>255</v>
      </c>
    </row>
    <row r="118" spans="1:13" x14ac:dyDescent="0.2">
      <c r="A118" s="2" t="s">
        <v>2054</v>
      </c>
      <c r="B118" s="2">
        <v>8</v>
      </c>
      <c r="C118" s="2">
        <v>2</v>
      </c>
      <c r="D118" t="s">
        <v>2082</v>
      </c>
      <c r="E118" s="10" t="s">
        <v>41</v>
      </c>
      <c r="G118" s="10" t="s">
        <v>2084</v>
      </c>
      <c r="H118" s="28">
        <v>26256</v>
      </c>
      <c r="I118" s="72">
        <v>48</v>
      </c>
      <c r="J118" s="13">
        <v>26261</v>
      </c>
      <c r="K118" s="72">
        <v>227</v>
      </c>
    </row>
    <row r="119" spans="1:13" x14ac:dyDescent="0.2">
      <c r="A119" s="2" t="s">
        <v>2054</v>
      </c>
      <c r="B119" s="2">
        <v>8</v>
      </c>
      <c r="C119" s="2">
        <v>3</v>
      </c>
      <c r="D119" t="s">
        <v>2082</v>
      </c>
      <c r="E119" s="10" t="s">
        <v>41</v>
      </c>
      <c r="G119" s="10" t="s">
        <v>395</v>
      </c>
      <c r="H119" s="28">
        <v>31899</v>
      </c>
      <c r="I119" s="72">
        <v>106</v>
      </c>
      <c r="J119" s="13">
        <v>31902</v>
      </c>
      <c r="K119" s="72">
        <v>543</v>
      </c>
    </row>
    <row r="120" spans="1:13" x14ac:dyDescent="0.2">
      <c r="A120" s="2" t="s">
        <v>2054</v>
      </c>
      <c r="B120" s="2">
        <v>8</v>
      </c>
      <c r="C120" s="2">
        <v>4</v>
      </c>
      <c r="D120" t="s">
        <v>2082</v>
      </c>
      <c r="E120" s="10" t="s">
        <v>41</v>
      </c>
      <c r="G120" s="10" t="s">
        <v>41</v>
      </c>
      <c r="H120" s="28">
        <v>16783</v>
      </c>
      <c r="I120" s="72">
        <v>68</v>
      </c>
      <c r="J120" s="13">
        <v>16786</v>
      </c>
    </row>
    <row r="121" spans="1:13" x14ac:dyDescent="0.2">
      <c r="A121" s="2" t="s">
        <v>2054</v>
      </c>
      <c r="B121" s="2">
        <v>9</v>
      </c>
      <c r="C121" s="2">
        <v>1</v>
      </c>
      <c r="D121" s="10" t="s">
        <v>363</v>
      </c>
      <c r="E121" s="10" t="s">
        <v>840</v>
      </c>
      <c r="G121" s="29" t="s">
        <v>2085</v>
      </c>
    </row>
    <row r="122" spans="1:13" x14ac:dyDescent="0.2">
      <c r="A122" s="2" t="s">
        <v>2054</v>
      </c>
      <c r="B122" s="2">
        <v>9</v>
      </c>
      <c r="C122" s="2">
        <v>2</v>
      </c>
      <c r="D122" t="s">
        <v>363</v>
      </c>
      <c r="E122" s="10" t="s">
        <v>840</v>
      </c>
      <c r="G122" s="29" t="s">
        <v>2086</v>
      </c>
      <c r="H122" s="28">
        <v>39839</v>
      </c>
      <c r="I122" s="72">
        <v>81</v>
      </c>
      <c r="J122" s="13">
        <v>39931</v>
      </c>
      <c r="K122" s="72">
        <v>248</v>
      </c>
      <c r="M122" s="10" t="s">
        <v>244</v>
      </c>
    </row>
    <row r="123" spans="1:13" x14ac:dyDescent="0.2">
      <c r="A123" s="2" t="s">
        <v>2054</v>
      </c>
      <c r="B123" s="2">
        <v>9</v>
      </c>
      <c r="C123" s="2">
        <v>3</v>
      </c>
      <c r="D123" t="s">
        <v>363</v>
      </c>
      <c r="E123" s="10" t="s">
        <v>840</v>
      </c>
      <c r="G123" s="10" t="s">
        <v>556</v>
      </c>
      <c r="H123" s="28">
        <v>15910</v>
      </c>
      <c r="I123" s="72" t="s">
        <v>72</v>
      </c>
      <c r="J123" s="14">
        <v>15913</v>
      </c>
      <c r="K123" s="53"/>
    </row>
    <row r="124" spans="1:13" x14ac:dyDescent="0.2">
      <c r="A124" s="2" t="s">
        <v>2054</v>
      </c>
      <c r="B124" s="2">
        <v>9</v>
      </c>
      <c r="C124" s="2">
        <v>3</v>
      </c>
      <c r="D124" t="s">
        <v>363</v>
      </c>
      <c r="E124" s="10" t="s">
        <v>840</v>
      </c>
      <c r="G124" s="10" t="s">
        <v>2087</v>
      </c>
      <c r="H124" s="28">
        <v>32125</v>
      </c>
      <c r="I124" s="72">
        <v>87</v>
      </c>
      <c r="J124" s="13">
        <v>32127</v>
      </c>
      <c r="K124" s="72">
        <v>559</v>
      </c>
    </row>
    <row r="125" spans="1:13" x14ac:dyDescent="0.2">
      <c r="A125" s="2" t="s">
        <v>2054</v>
      </c>
      <c r="B125" s="2">
        <v>9</v>
      </c>
      <c r="C125" s="2">
        <v>4</v>
      </c>
      <c r="D125" t="s">
        <v>363</v>
      </c>
      <c r="E125" s="10" t="s">
        <v>840</v>
      </c>
      <c r="G125" s="10" t="s">
        <v>2088</v>
      </c>
      <c r="H125" s="28">
        <v>27008</v>
      </c>
      <c r="I125" s="72">
        <v>76</v>
      </c>
      <c r="J125" s="13">
        <v>27011</v>
      </c>
    </row>
    <row r="126" spans="1:13" x14ac:dyDescent="0.2">
      <c r="A126" s="2" t="s">
        <v>2054</v>
      </c>
      <c r="B126" s="2">
        <v>10</v>
      </c>
      <c r="C126" s="2">
        <v>1</v>
      </c>
      <c r="D126" t="s">
        <v>2089</v>
      </c>
      <c r="E126" s="10" t="s">
        <v>686</v>
      </c>
      <c r="G126" s="10" t="s">
        <v>686</v>
      </c>
      <c r="H126" s="28">
        <v>15797</v>
      </c>
      <c r="I126" s="72">
        <v>78</v>
      </c>
      <c r="J126" s="13">
        <v>15798</v>
      </c>
    </row>
    <row r="127" spans="1:13" x14ac:dyDescent="0.2">
      <c r="A127" s="2" t="s">
        <v>2054</v>
      </c>
      <c r="B127" s="2">
        <v>10</v>
      </c>
      <c r="C127" s="2">
        <v>2</v>
      </c>
      <c r="D127" t="s">
        <v>2089</v>
      </c>
      <c r="E127" s="10" t="s">
        <v>686</v>
      </c>
      <c r="H127" s="28"/>
    </row>
    <row r="128" spans="1:13" x14ac:dyDescent="0.2">
      <c r="A128" s="2" t="s">
        <v>2054</v>
      </c>
      <c r="B128" s="2">
        <v>10</v>
      </c>
      <c r="C128" s="2">
        <v>3</v>
      </c>
      <c r="D128" t="s">
        <v>2089</v>
      </c>
      <c r="E128" s="10" t="s">
        <v>686</v>
      </c>
      <c r="G128" s="10" t="s">
        <v>2090</v>
      </c>
      <c r="H128" s="28">
        <v>24347</v>
      </c>
      <c r="I128" s="72">
        <v>94</v>
      </c>
      <c r="J128" s="13">
        <v>24350</v>
      </c>
    </row>
    <row r="129" spans="1:13" x14ac:dyDescent="0.2">
      <c r="A129" s="2" t="s">
        <v>2054</v>
      </c>
      <c r="B129" s="2">
        <v>10</v>
      </c>
      <c r="C129" s="2">
        <v>4</v>
      </c>
      <c r="D129" t="s">
        <v>2089</v>
      </c>
      <c r="E129" s="10" t="s">
        <v>686</v>
      </c>
      <c r="G129" s="10" t="s">
        <v>2091</v>
      </c>
      <c r="H129" s="28">
        <v>21733</v>
      </c>
      <c r="I129" s="72">
        <v>89</v>
      </c>
      <c r="J129" s="13">
        <v>21737</v>
      </c>
    </row>
    <row r="130" spans="1:13" x14ac:dyDescent="0.2">
      <c r="A130" s="2">
        <v>2</v>
      </c>
      <c r="B130" s="2">
        <v>1</v>
      </c>
      <c r="C130" s="2">
        <v>1</v>
      </c>
    </row>
    <row r="131" spans="1:13" x14ac:dyDescent="0.2">
      <c r="A131" s="2">
        <v>2</v>
      </c>
      <c r="B131" s="2">
        <v>1</v>
      </c>
      <c r="C131" s="2">
        <v>2</v>
      </c>
    </row>
    <row r="132" spans="1:13" x14ac:dyDescent="0.2">
      <c r="A132" s="2">
        <v>2</v>
      </c>
      <c r="B132" s="2">
        <v>1</v>
      </c>
      <c r="C132" s="2">
        <v>3</v>
      </c>
    </row>
    <row r="133" spans="1:13" x14ac:dyDescent="0.2">
      <c r="A133" s="2">
        <v>2</v>
      </c>
      <c r="B133" s="2">
        <v>1</v>
      </c>
      <c r="C133" s="2">
        <v>4</v>
      </c>
    </row>
    <row r="134" spans="1:13" x14ac:dyDescent="0.2">
      <c r="A134" s="2">
        <v>2</v>
      </c>
      <c r="B134" s="2">
        <v>1</v>
      </c>
      <c r="C134" s="2">
        <v>5</v>
      </c>
    </row>
    <row r="135" spans="1:13" x14ac:dyDescent="0.2">
      <c r="A135" s="2">
        <v>2</v>
      </c>
      <c r="B135" s="2">
        <v>1</v>
      </c>
      <c r="C135" s="2">
        <v>6</v>
      </c>
    </row>
    <row r="136" spans="1:13" x14ac:dyDescent="0.2">
      <c r="A136" s="2">
        <v>2</v>
      </c>
      <c r="B136" s="2">
        <v>1</v>
      </c>
      <c r="C136" s="2">
        <v>7</v>
      </c>
    </row>
    <row r="137" spans="1:13" x14ac:dyDescent="0.2">
      <c r="A137" s="2">
        <v>2</v>
      </c>
      <c r="B137" s="2">
        <v>1</v>
      </c>
      <c r="C137" s="2">
        <v>8</v>
      </c>
      <c r="D137" t="s">
        <v>2092</v>
      </c>
      <c r="E137" s="10" t="s">
        <v>320</v>
      </c>
      <c r="G137" s="10" t="s">
        <v>320</v>
      </c>
      <c r="H137" s="28">
        <v>14037</v>
      </c>
      <c r="I137" s="72">
        <v>81</v>
      </c>
      <c r="J137" s="14">
        <v>14040</v>
      </c>
      <c r="K137" s="53"/>
    </row>
    <row r="138" spans="1:13" x14ac:dyDescent="0.2">
      <c r="A138" s="2">
        <v>2</v>
      </c>
      <c r="B138" s="2">
        <v>2</v>
      </c>
      <c r="C138" s="2">
        <v>1</v>
      </c>
      <c r="D138" t="s">
        <v>114</v>
      </c>
      <c r="E138" s="10" t="s">
        <v>2093</v>
      </c>
      <c r="G138" s="10" t="s">
        <v>2093</v>
      </c>
      <c r="H138" s="28">
        <v>2247</v>
      </c>
      <c r="I138" s="72">
        <v>21</v>
      </c>
      <c r="J138" s="14">
        <v>2250</v>
      </c>
      <c r="K138" s="53"/>
    </row>
    <row r="139" spans="1:13" x14ac:dyDescent="0.2">
      <c r="A139" s="2">
        <v>2</v>
      </c>
      <c r="B139" s="2">
        <v>2</v>
      </c>
      <c r="C139" s="2">
        <v>2</v>
      </c>
      <c r="L139" s="2" t="s">
        <v>2094</v>
      </c>
    </row>
    <row r="140" spans="1:13" x14ac:dyDescent="0.2">
      <c r="A140" s="2">
        <v>2</v>
      </c>
      <c r="B140" s="2">
        <v>2</v>
      </c>
      <c r="C140" s="2">
        <v>3</v>
      </c>
    </row>
    <row r="141" spans="1:13" x14ac:dyDescent="0.2">
      <c r="A141" s="2">
        <v>2</v>
      </c>
      <c r="B141" s="2">
        <v>2</v>
      </c>
      <c r="C141" s="2">
        <v>4</v>
      </c>
      <c r="D141" t="s">
        <v>149</v>
      </c>
      <c r="E141" s="10" t="s">
        <v>2095</v>
      </c>
      <c r="G141" s="10" t="s">
        <v>2096</v>
      </c>
      <c r="H141" s="28">
        <v>4439</v>
      </c>
      <c r="I141" s="72">
        <v>42</v>
      </c>
      <c r="J141" s="13">
        <v>4442</v>
      </c>
      <c r="M141" s="10" t="s">
        <v>2058</v>
      </c>
    </row>
    <row r="142" spans="1:13" x14ac:dyDescent="0.2">
      <c r="A142" s="2">
        <v>2</v>
      </c>
      <c r="B142" s="2">
        <v>2</v>
      </c>
      <c r="C142" s="2">
        <v>5</v>
      </c>
      <c r="D142" t="s">
        <v>149</v>
      </c>
      <c r="E142" s="10" t="s">
        <v>2097</v>
      </c>
      <c r="G142" s="10" t="s">
        <v>2097</v>
      </c>
      <c r="H142" s="28">
        <v>6179</v>
      </c>
      <c r="I142" s="72">
        <v>84</v>
      </c>
      <c r="J142" s="14">
        <v>6181</v>
      </c>
      <c r="K142" s="53"/>
      <c r="M142" s="10" t="s">
        <v>2058</v>
      </c>
    </row>
    <row r="143" spans="1:13" x14ac:dyDescent="0.2">
      <c r="A143" s="2">
        <v>2</v>
      </c>
      <c r="B143" s="2">
        <v>2</v>
      </c>
      <c r="C143" s="2">
        <v>6</v>
      </c>
      <c r="D143" s="10"/>
    </row>
    <row r="144" spans="1:13" x14ac:dyDescent="0.2">
      <c r="A144" s="2">
        <v>2</v>
      </c>
      <c r="B144" s="2">
        <v>2</v>
      </c>
      <c r="C144" s="2">
        <v>7</v>
      </c>
      <c r="D144" s="10"/>
    </row>
    <row r="145" spans="1:14" x14ac:dyDescent="0.2">
      <c r="A145" s="2">
        <v>2</v>
      </c>
      <c r="B145" s="2">
        <v>2</v>
      </c>
      <c r="C145" s="2">
        <v>8</v>
      </c>
    </row>
    <row r="146" spans="1:14" x14ac:dyDescent="0.2">
      <c r="A146" s="2">
        <v>2</v>
      </c>
      <c r="B146" s="2">
        <v>3</v>
      </c>
      <c r="C146" s="2">
        <v>1</v>
      </c>
      <c r="D146" t="s">
        <v>2098</v>
      </c>
      <c r="E146" s="10" t="s">
        <v>80</v>
      </c>
      <c r="G146" s="10" t="s">
        <v>80</v>
      </c>
      <c r="H146" s="22" t="s">
        <v>1168</v>
      </c>
      <c r="I146" s="72">
        <v>84</v>
      </c>
      <c r="J146" s="14" t="s">
        <v>1168</v>
      </c>
      <c r="K146" s="53"/>
    </row>
    <row r="147" spans="1:14" x14ac:dyDescent="0.2">
      <c r="A147" s="2">
        <v>2</v>
      </c>
      <c r="B147" s="2">
        <v>3</v>
      </c>
      <c r="C147" s="2">
        <v>2</v>
      </c>
      <c r="D147" t="s">
        <v>363</v>
      </c>
      <c r="E147" s="10" t="s">
        <v>2060</v>
      </c>
      <c r="G147" s="10" t="s">
        <v>2060</v>
      </c>
      <c r="H147" s="28">
        <v>16334</v>
      </c>
      <c r="I147" s="72">
        <v>84</v>
      </c>
      <c r="J147" s="13">
        <v>16337</v>
      </c>
    </row>
    <row r="148" spans="1:14" x14ac:dyDescent="0.2">
      <c r="A148" s="2">
        <v>2</v>
      </c>
      <c r="B148" s="2">
        <v>3</v>
      </c>
      <c r="C148" s="2">
        <v>3</v>
      </c>
    </row>
    <row r="149" spans="1:14" x14ac:dyDescent="0.2">
      <c r="A149" s="2">
        <v>2</v>
      </c>
      <c r="B149" s="2">
        <v>3</v>
      </c>
      <c r="C149" s="2">
        <v>4</v>
      </c>
    </row>
    <row r="150" spans="1:14" x14ac:dyDescent="0.2">
      <c r="A150" s="2">
        <v>2</v>
      </c>
      <c r="B150" s="2">
        <v>3</v>
      </c>
      <c r="C150" s="2">
        <v>5</v>
      </c>
      <c r="D150" t="s">
        <v>2099</v>
      </c>
      <c r="E150" s="10" t="s">
        <v>836</v>
      </c>
      <c r="G150" s="10" t="s">
        <v>410</v>
      </c>
      <c r="H150" s="28">
        <v>19223</v>
      </c>
      <c r="I150" s="72">
        <v>64</v>
      </c>
      <c r="J150" s="13">
        <v>19226</v>
      </c>
    </row>
    <row r="151" spans="1:14" x14ac:dyDescent="0.2">
      <c r="A151" s="2">
        <v>2</v>
      </c>
      <c r="B151" s="2">
        <v>3</v>
      </c>
      <c r="C151" s="2">
        <v>6</v>
      </c>
      <c r="D151" t="s">
        <v>2099</v>
      </c>
      <c r="E151" s="10" t="s">
        <v>836</v>
      </c>
      <c r="G151" s="10" t="s">
        <v>2100</v>
      </c>
      <c r="H151" s="28">
        <v>30759</v>
      </c>
      <c r="I151" s="72">
        <v>96</v>
      </c>
      <c r="J151" s="13">
        <v>30762</v>
      </c>
      <c r="K151" s="72">
        <v>479</v>
      </c>
    </row>
    <row r="152" spans="1:14" x14ac:dyDescent="0.2">
      <c r="A152" s="2">
        <v>2</v>
      </c>
      <c r="B152" s="2">
        <v>3</v>
      </c>
      <c r="C152" s="2">
        <v>7</v>
      </c>
      <c r="D152" t="s">
        <v>2101</v>
      </c>
      <c r="E152" s="10" t="s">
        <v>41</v>
      </c>
      <c r="G152" s="10" t="s">
        <v>2102</v>
      </c>
      <c r="H152" s="28">
        <v>19067</v>
      </c>
      <c r="I152" s="72">
        <v>73</v>
      </c>
      <c r="J152" s="13">
        <v>19070</v>
      </c>
    </row>
    <row r="153" spans="1:14" x14ac:dyDescent="0.2">
      <c r="A153" s="2">
        <v>2</v>
      </c>
      <c r="B153" s="2">
        <v>3</v>
      </c>
      <c r="C153" s="2">
        <v>8</v>
      </c>
      <c r="D153" t="s">
        <v>2101</v>
      </c>
      <c r="E153" s="10" t="s">
        <v>41</v>
      </c>
      <c r="G153" s="10" t="s">
        <v>41</v>
      </c>
      <c r="H153" s="28">
        <v>19277</v>
      </c>
      <c r="I153" s="72">
        <v>77</v>
      </c>
      <c r="J153" s="13">
        <v>19279</v>
      </c>
    </row>
    <row r="154" spans="1:14" x14ac:dyDescent="0.2">
      <c r="A154" s="2">
        <v>2</v>
      </c>
      <c r="B154" s="2">
        <v>4</v>
      </c>
      <c r="C154" s="2">
        <v>1</v>
      </c>
      <c r="D154" t="s">
        <v>2103</v>
      </c>
      <c r="E154" s="10" t="s">
        <v>230</v>
      </c>
      <c r="G154" s="10" t="s">
        <v>230</v>
      </c>
      <c r="H154" s="28">
        <v>20028</v>
      </c>
      <c r="I154" s="72">
        <v>38</v>
      </c>
      <c r="J154" s="13">
        <v>20031</v>
      </c>
      <c r="L154" s="2" t="s">
        <v>236</v>
      </c>
    </row>
    <row r="155" spans="1:14" x14ac:dyDescent="0.2">
      <c r="A155" s="2">
        <v>2</v>
      </c>
      <c r="B155" s="2">
        <v>4</v>
      </c>
      <c r="C155" s="2">
        <v>1</v>
      </c>
      <c r="D155" t="s">
        <v>2103</v>
      </c>
      <c r="E155" s="10" t="s">
        <v>230</v>
      </c>
      <c r="G155" s="10" t="s">
        <v>993</v>
      </c>
      <c r="H155" s="28">
        <v>20416</v>
      </c>
      <c r="I155" s="72" t="s">
        <v>72</v>
      </c>
      <c r="J155" s="13">
        <v>20418</v>
      </c>
    </row>
    <row r="156" spans="1:14" x14ac:dyDescent="0.2">
      <c r="A156" s="2">
        <v>2</v>
      </c>
      <c r="B156" s="2">
        <v>4</v>
      </c>
      <c r="C156" s="2">
        <v>2</v>
      </c>
      <c r="D156" t="s">
        <v>2103</v>
      </c>
      <c r="E156" s="10" t="s">
        <v>230</v>
      </c>
      <c r="G156" s="10" t="s">
        <v>2104</v>
      </c>
      <c r="H156" s="28">
        <v>22813</v>
      </c>
      <c r="I156" s="72">
        <v>19</v>
      </c>
      <c r="J156" s="13">
        <v>22817</v>
      </c>
    </row>
    <row r="157" spans="1:14" x14ac:dyDescent="0.2">
      <c r="A157" s="2">
        <v>2</v>
      </c>
      <c r="B157" s="2">
        <v>4</v>
      </c>
      <c r="C157" s="2">
        <v>2</v>
      </c>
      <c r="D157" t="s">
        <v>2103</v>
      </c>
      <c r="E157" s="10" t="s">
        <v>230</v>
      </c>
      <c r="G157" s="10" t="s">
        <v>2105</v>
      </c>
      <c r="H157" s="28">
        <v>22813</v>
      </c>
      <c r="I157" s="72" t="s">
        <v>72</v>
      </c>
      <c r="J157" s="13">
        <v>22817</v>
      </c>
    </row>
    <row r="158" spans="1:14" x14ac:dyDescent="0.2">
      <c r="A158" s="2">
        <v>2</v>
      </c>
      <c r="B158" s="2">
        <v>4</v>
      </c>
      <c r="C158" s="2">
        <v>3</v>
      </c>
      <c r="D158" t="s">
        <v>2106</v>
      </c>
      <c r="E158" s="10" t="s">
        <v>453</v>
      </c>
      <c r="F158" s="2">
        <v>294</v>
      </c>
      <c r="G158" s="10" t="s">
        <v>453</v>
      </c>
      <c r="H158" s="28">
        <v>20002</v>
      </c>
      <c r="I158" s="72">
        <v>53</v>
      </c>
      <c r="J158" s="13">
        <v>20013</v>
      </c>
    </row>
    <row r="159" spans="1:14" x14ac:dyDescent="0.2">
      <c r="A159" s="2">
        <v>2</v>
      </c>
      <c r="B159" s="2">
        <v>4</v>
      </c>
      <c r="C159" s="2">
        <v>4</v>
      </c>
      <c r="D159" t="s">
        <v>2106</v>
      </c>
      <c r="E159" s="10" t="s">
        <v>453</v>
      </c>
      <c r="F159" s="2">
        <v>294</v>
      </c>
      <c r="G159" s="10" t="s">
        <v>2107</v>
      </c>
      <c r="H159" s="28">
        <v>33821</v>
      </c>
      <c r="I159" s="72">
        <v>87</v>
      </c>
      <c r="J159" s="13">
        <v>33824</v>
      </c>
      <c r="K159" s="72">
        <v>672</v>
      </c>
    </row>
    <row r="160" spans="1:14" x14ac:dyDescent="0.2">
      <c r="A160" s="2">
        <v>2</v>
      </c>
      <c r="B160" s="2">
        <v>4</v>
      </c>
      <c r="C160" s="2">
        <v>5</v>
      </c>
      <c r="D160" t="s">
        <v>19</v>
      </c>
      <c r="E160" s="10" t="s">
        <v>2108</v>
      </c>
      <c r="F160" s="2">
        <v>163</v>
      </c>
      <c r="G160" s="10" t="s">
        <v>1668</v>
      </c>
      <c r="H160" s="28">
        <v>42289</v>
      </c>
      <c r="I160" s="72">
        <v>81</v>
      </c>
      <c r="J160" s="13">
        <v>42296</v>
      </c>
      <c r="K160" s="72">
        <v>438</v>
      </c>
      <c r="N160" s="122" t="s">
        <v>2109</v>
      </c>
    </row>
    <row r="161" spans="1:14" x14ac:dyDescent="0.2">
      <c r="A161" s="2">
        <v>2</v>
      </c>
      <c r="B161" s="2">
        <v>4</v>
      </c>
      <c r="C161" s="2">
        <v>5</v>
      </c>
      <c r="D161" t="s">
        <v>19</v>
      </c>
      <c r="E161" s="10" t="s">
        <v>2108</v>
      </c>
      <c r="F161" s="2">
        <v>163</v>
      </c>
      <c r="G161" s="10" t="s">
        <v>481</v>
      </c>
      <c r="H161" s="28">
        <v>40264</v>
      </c>
      <c r="I161" s="72">
        <v>49</v>
      </c>
      <c r="J161" s="13">
        <v>40476</v>
      </c>
      <c r="K161" s="72">
        <v>321</v>
      </c>
      <c r="M161" s="10" t="s">
        <v>244</v>
      </c>
      <c r="N161" s="122"/>
    </row>
    <row r="162" spans="1:14" x14ac:dyDescent="0.2">
      <c r="A162" s="2">
        <v>2</v>
      </c>
      <c r="B162" s="2">
        <v>4</v>
      </c>
      <c r="C162" s="2">
        <v>6</v>
      </c>
      <c r="D162" t="s">
        <v>19</v>
      </c>
      <c r="E162" s="10" t="s">
        <v>2108</v>
      </c>
      <c r="F162" s="2">
        <v>163</v>
      </c>
      <c r="G162" s="10" t="s">
        <v>7467</v>
      </c>
      <c r="H162" s="28">
        <v>45673</v>
      </c>
      <c r="I162" s="72">
        <v>95</v>
      </c>
      <c r="J162" s="13">
        <v>45695</v>
      </c>
      <c r="K162" s="72">
        <v>759</v>
      </c>
      <c r="N162" s="122"/>
    </row>
    <row r="163" spans="1:14" x14ac:dyDescent="0.2">
      <c r="A163" s="2">
        <v>2</v>
      </c>
      <c r="B163" s="2">
        <v>4</v>
      </c>
      <c r="C163" s="2">
        <v>7</v>
      </c>
      <c r="D163" t="s">
        <v>2110</v>
      </c>
      <c r="E163" s="10" t="s">
        <v>2111</v>
      </c>
    </row>
    <row r="164" spans="1:14" x14ac:dyDescent="0.2">
      <c r="A164" s="2">
        <v>2</v>
      </c>
      <c r="B164" s="2">
        <v>4</v>
      </c>
      <c r="C164" s="2">
        <v>8</v>
      </c>
      <c r="D164" t="s">
        <v>2110</v>
      </c>
      <c r="E164" s="10" t="s">
        <v>851</v>
      </c>
      <c r="G164" s="10" t="s">
        <v>851</v>
      </c>
      <c r="H164" s="28">
        <v>20733</v>
      </c>
      <c r="I164" s="72">
        <v>57</v>
      </c>
      <c r="J164" s="13">
        <v>20737</v>
      </c>
      <c r="N164" t="s">
        <v>2112</v>
      </c>
    </row>
    <row r="165" spans="1:14" x14ac:dyDescent="0.2">
      <c r="A165" s="2">
        <v>2</v>
      </c>
      <c r="B165" s="2">
        <v>5</v>
      </c>
      <c r="C165" s="2">
        <v>1</v>
      </c>
      <c r="D165" t="s">
        <v>1759</v>
      </c>
      <c r="E165" s="10" t="s">
        <v>2113</v>
      </c>
    </row>
    <row r="166" spans="1:14" x14ac:dyDescent="0.2">
      <c r="A166" s="2">
        <v>2</v>
      </c>
      <c r="B166" s="2">
        <v>5</v>
      </c>
      <c r="C166" s="2">
        <v>2</v>
      </c>
      <c r="D166" t="s">
        <v>1759</v>
      </c>
      <c r="E166" s="10" t="s">
        <v>2113</v>
      </c>
    </row>
    <row r="167" spans="1:14" x14ac:dyDescent="0.2">
      <c r="A167" s="2">
        <v>2</v>
      </c>
      <c r="B167" s="2">
        <v>5</v>
      </c>
      <c r="C167" s="2">
        <v>3</v>
      </c>
      <c r="D167" t="s">
        <v>1759</v>
      </c>
      <c r="E167" s="10" t="s">
        <v>2113</v>
      </c>
      <c r="G167" s="10" t="s">
        <v>2114</v>
      </c>
      <c r="N167" s="122" t="s">
        <v>2115</v>
      </c>
    </row>
    <row r="168" spans="1:14" x14ac:dyDescent="0.2">
      <c r="A168" s="2">
        <v>2</v>
      </c>
      <c r="B168" s="2">
        <v>5</v>
      </c>
      <c r="C168" s="2">
        <v>4</v>
      </c>
      <c r="D168" t="s">
        <v>1759</v>
      </c>
      <c r="E168" s="10" t="s">
        <v>2113</v>
      </c>
      <c r="G168" s="10" t="s">
        <v>2116</v>
      </c>
      <c r="H168" s="28">
        <v>45099</v>
      </c>
      <c r="I168" s="72">
        <v>80</v>
      </c>
      <c r="J168" s="13">
        <v>45106</v>
      </c>
      <c r="K168" s="72">
        <v>714</v>
      </c>
      <c r="N168" s="122"/>
    </row>
    <row r="169" spans="1:14" x14ac:dyDescent="0.2">
      <c r="A169" s="2">
        <v>2</v>
      </c>
      <c r="B169" s="2">
        <v>5</v>
      </c>
      <c r="C169" s="2">
        <v>5</v>
      </c>
      <c r="D169" t="s">
        <v>1759</v>
      </c>
      <c r="E169" s="10" t="s">
        <v>2113</v>
      </c>
      <c r="G169" s="10" t="s">
        <v>2117</v>
      </c>
      <c r="H169" s="28">
        <v>36815</v>
      </c>
      <c r="I169" s="72">
        <v>90</v>
      </c>
      <c r="J169" s="13">
        <v>36817</v>
      </c>
      <c r="K169" s="53" t="s">
        <v>2118</v>
      </c>
      <c r="M169" s="10" t="s">
        <v>244</v>
      </c>
    </row>
    <row r="170" spans="1:14" x14ac:dyDescent="0.2">
      <c r="A170" s="2">
        <v>2</v>
      </c>
      <c r="B170" s="2">
        <v>5</v>
      </c>
      <c r="C170" s="2">
        <v>5</v>
      </c>
      <c r="D170" t="s">
        <v>1759</v>
      </c>
      <c r="E170" s="10" t="s">
        <v>836</v>
      </c>
      <c r="G170" s="10" t="s">
        <v>2119</v>
      </c>
      <c r="H170" s="28">
        <v>32448</v>
      </c>
      <c r="I170" s="72">
        <v>78</v>
      </c>
      <c r="J170" s="13">
        <v>32452</v>
      </c>
      <c r="K170" s="72">
        <v>581</v>
      </c>
    </row>
    <row r="171" spans="1:14" x14ac:dyDescent="0.2">
      <c r="A171" s="2">
        <v>2</v>
      </c>
      <c r="B171" s="2">
        <v>5</v>
      </c>
      <c r="C171" s="2">
        <v>6</v>
      </c>
      <c r="D171" t="s">
        <v>1759</v>
      </c>
      <c r="E171" s="10" t="s">
        <v>836</v>
      </c>
      <c r="G171" s="10" t="s">
        <v>170</v>
      </c>
      <c r="H171" s="28">
        <v>25631</v>
      </c>
      <c r="I171" s="72">
        <v>62</v>
      </c>
      <c r="J171" s="13">
        <v>25634</v>
      </c>
      <c r="K171" s="72">
        <v>178</v>
      </c>
    </row>
    <row r="172" spans="1:14" x14ac:dyDescent="0.2">
      <c r="A172" s="2">
        <v>2</v>
      </c>
      <c r="B172" s="2">
        <v>5</v>
      </c>
      <c r="C172" s="2">
        <v>7</v>
      </c>
      <c r="D172" t="s">
        <v>1759</v>
      </c>
      <c r="E172" s="10" t="s">
        <v>836</v>
      </c>
      <c r="G172" s="10" t="s">
        <v>541</v>
      </c>
      <c r="H172" s="28">
        <v>24337</v>
      </c>
      <c r="I172" s="72">
        <v>82</v>
      </c>
      <c r="J172" s="14">
        <v>24339</v>
      </c>
      <c r="K172" s="53"/>
    </row>
    <row r="173" spans="1:14" x14ac:dyDescent="0.2">
      <c r="A173" s="2">
        <v>2</v>
      </c>
      <c r="B173" s="2">
        <v>5</v>
      </c>
      <c r="C173" s="2">
        <v>8</v>
      </c>
      <c r="D173" t="s">
        <v>1759</v>
      </c>
      <c r="E173" s="10" t="s">
        <v>836</v>
      </c>
      <c r="G173" s="10" t="s">
        <v>2120</v>
      </c>
      <c r="H173" s="28">
        <v>19590</v>
      </c>
      <c r="I173" s="72">
        <v>73</v>
      </c>
      <c r="J173" s="14">
        <v>19593</v>
      </c>
      <c r="K173" s="53"/>
    </row>
    <row r="174" spans="1:14" x14ac:dyDescent="0.2">
      <c r="A174" s="2">
        <v>2</v>
      </c>
      <c r="B174" s="2">
        <v>6</v>
      </c>
      <c r="C174" s="2">
        <v>1</v>
      </c>
      <c r="D174" t="s">
        <v>2121</v>
      </c>
      <c r="E174" s="10" t="s">
        <v>851</v>
      </c>
      <c r="G174" s="10" t="s">
        <v>851</v>
      </c>
      <c r="H174" s="28">
        <v>30026</v>
      </c>
      <c r="I174" s="72">
        <v>81</v>
      </c>
      <c r="J174" s="13">
        <v>30029</v>
      </c>
      <c r="K174" s="72">
        <v>433</v>
      </c>
      <c r="M174" s="10" t="s">
        <v>2122</v>
      </c>
      <c r="N174" s="122"/>
    </row>
    <row r="175" spans="1:14" x14ac:dyDescent="0.2">
      <c r="A175" s="2">
        <v>2</v>
      </c>
      <c r="B175" s="2">
        <v>6</v>
      </c>
      <c r="C175" s="2">
        <v>2</v>
      </c>
      <c r="D175" t="s">
        <v>2121</v>
      </c>
      <c r="E175" s="10" t="s">
        <v>851</v>
      </c>
      <c r="G175" s="10" t="s">
        <v>17</v>
      </c>
      <c r="H175" s="28">
        <v>32010</v>
      </c>
      <c r="I175" s="72">
        <v>85</v>
      </c>
      <c r="J175" s="13">
        <v>32016</v>
      </c>
      <c r="K175" s="72">
        <v>551</v>
      </c>
      <c r="M175" s="10" t="s">
        <v>2123</v>
      </c>
      <c r="N175" s="122"/>
    </row>
    <row r="176" spans="1:14" x14ac:dyDescent="0.2">
      <c r="A176" s="2">
        <v>2</v>
      </c>
      <c r="B176" s="2">
        <v>6</v>
      </c>
      <c r="C176" s="2">
        <v>3</v>
      </c>
      <c r="D176" t="s">
        <v>2124</v>
      </c>
      <c r="E176" s="10" t="s">
        <v>1423</v>
      </c>
      <c r="G176" s="10" t="s">
        <v>7470</v>
      </c>
      <c r="H176" s="28">
        <v>40174</v>
      </c>
      <c r="I176" s="72">
        <v>71</v>
      </c>
      <c r="J176" s="13">
        <v>41871</v>
      </c>
      <c r="K176" s="72">
        <v>412</v>
      </c>
      <c r="M176" s="10" t="s">
        <v>244</v>
      </c>
      <c r="N176" s="10" t="s">
        <v>2125</v>
      </c>
    </row>
    <row r="177" spans="1:14" x14ac:dyDescent="0.2">
      <c r="A177" s="2">
        <v>2</v>
      </c>
      <c r="B177" s="2">
        <v>6</v>
      </c>
      <c r="C177" s="2">
        <v>4</v>
      </c>
      <c r="D177" t="s">
        <v>2124</v>
      </c>
      <c r="E177" s="10" t="s">
        <v>2126</v>
      </c>
    </row>
    <row r="178" spans="1:14" x14ac:dyDescent="0.2">
      <c r="A178" s="2">
        <v>2</v>
      </c>
      <c r="B178" s="2">
        <v>6</v>
      </c>
      <c r="C178" s="2">
        <v>5</v>
      </c>
      <c r="D178" t="s">
        <v>2127</v>
      </c>
      <c r="E178" s="10" t="s">
        <v>431</v>
      </c>
      <c r="F178" s="2">
        <v>360</v>
      </c>
      <c r="G178" s="10" t="s">
        <v>2128</v>
      </c>
      <c r="H178" s="28">
        <v>44347</v>
      </c>
      <c r="I178" s="72">
        <v>89</v>
      </c>
      <c r="J178" s="13">
        <v>44354</v>
      </c>
      <c r="K178" s="72">
        <v>653</v>
      </c>
      <c r="N178" s="122" t="s">
        <v>2129</v>
      </c>
    </row>
    <row r="179" spans="1:14" x14ac:dyDescent="0.2">
      <c r="A179" s="2">
        <v>2</v>
      </c>
      <c r="B179" s="2">
        <v>6</v>
      </c>
      <c r="C179" s="2">
        <v>6</v>
      </c>
      <c r="D179" t="s">
        <v>2127</v>
      </c>
      <c r="E179" s="10" t="s">
        <v>431</v>
      </c>
      <c r="F179" s="2">
        <v>360</v>
      </c>
      <c r="G179" s="10" t="s">
        <v>2130</v>
      </c>
      <c r="H179" s="28">
        <v>34889</v>
      </c>
      <c r="I179" s="72">
        <v>60</v>
      </c>
      <c r="J179" s="13">
        <v>34893</v>
      </c>
      <c r="K179" s="72">
        <v>744</v>
      </c>
      <c r="N179" s="122"/>
    </row>
    <row r="180" spans="1:14" x14ac:dyDescent="0.2">
      <c r="A180" s="2">
        <v>2</v>
      </c>
      <c r="B180" s="2">
        <v>6</v>
      </c>
      <c r="C180" s="2">
        <v>7</v>
      </c>
      <c r="D180" s="10" t="s">
        <v>2131</v>
      </c>
      <c r="E180" s="10" t="s">
        <v>499</v>
      </c>
      <c r="F180" s="2">
        <v>265</v>
      </c>
      <c r="G180" s="10" t="s">
        <v>2132</v>
      </c>
      <c r="H180" s="28">
        <v>43070</v>
      </c>
      <c r="I180" s="72">
        <v>69</v>
      </c>
      <c r="J180" s="13">
        <v>43420</v>
      </c>
      <c r="K180" s="72">
        <v>584</v>
      </c>
      <c r="M180" s="10" t="s">
        <v>244</v>
      </c>
      <c r="N180" s="10" t="s">
        <v>2133</v>
      </c>
    </row>
    <row r="181" spans="1:14" x14ac:dyDescent="0.2">
      <c r="A181" s="2">
        <v>2</v>
      </c>
      <c r="B181" s="2">
        <v>6</v>
      </c>
      <c r="C181" s="2">
        <v>8</v>
      </c>
      <c r="D181" t="s">
        <v>2134</v>
      </c>
      <c r="E181" s="10" t="s">
        <v>2135</v>
      </c>
      <c r="F181" s="2">
        <v>165</v>
      </c>
      <c r="G181" s="10" t="s">
        <v>258</v>
      </c>
      <c r="H181" s="28">
        <v>41009</v>
      </c>
      <c r="I181" s="72">
        <v>79</v>
      </c>
      <c r="J181" s="13">
        <v>41015</v>
      </c>
      <c r="K181" s="72">
        <v>359</v>
      </c>
      <c r="L181" s="2" t="s">
        <v>236</v>
      </c>
    </row>
    <row r="182" spans="1:14" x14ac:dyDescent="0.2">
      <c r="A182" s="2">
        <v>2</v>
      </c>
      <c r="B182" s="2">
        <v>7</v>
      </c>
      <c r="C182" s="2">
        <v>1</v>
      </c>
      <c r="D182" t="s">
        <v>88</v>
      </c>
      <c r="E182" s="10" t="s">
        <v>47</v>
      </c>
      <c r="G182" s="10" t="s">
        <v>2136</v>
      </c>
      <c r="H182" s="14" t="s">
        <v>1172</v>
      </c>
      <c r="I182" s="72">
        <v>73</v>
      </c>
      <c r="J182" s="14" t="s">
        <v>1172</v>
      </c>
      <c r="K182" s="53"/>
    </row>
    <row r="183" spans="1:14" x14ac:dyDescent="0.2">
      <c r="A183" s="2">
        <v>2</v>
      </c>
      <c r="B183" s="2">
        <v>7</v>
      </c>
      <c r="C183" s="2">
        <v>2</v>
      </c>
      <c r="D183" t="s">
        <v>88</v>
      </c>
      <c r="E183" s="10" t="s">
        <v>47</v>
      </c>
      <c r="G183" s="10" t="s">
        <v>2137</v>
      </c>
      <c r="H183" s="28">
        <v>17513</v>
      </c>
      <c r="I183" s="72">
        <v>91</v>
      </c>
      <c r="J183" s="14">
        <v>17517</v>
      </c>
      <c r="K183" s="53"/>
    </row>
    <row r="184" spans="1:14" x14ac:dyDescent="0.2">
      <c r="A184" s="2">
        <v>2</v>
      </c>
      <c r="B184" s="2">
        <v>7</v>
      </c>
      <c r="C184" s="2">
        <v>3</v>
      </c>
      <c r="D184" s="10" t="s">
        <v>88</v>
      </c>
      <c r="E184" s="10" t="s">
        <v>2138</v>
      </c>
      <c r="F184" s="2">
        <v>228</v>
      </c>
    </row>
    <row r="185" spans="1:14" x14ac:dyDescent="0.2">
      <c r="A185" s="2">
        <v>2</v>
      </c>
      <c r="B185" s="2">
        <v>7</v>
      </c>
      <c r="C185" s="2">
        <v>4</v>
      </c>
      <c r="D185" t="s">
        <v>88</v>
      </c>
      <c r="E185" s="10" t="s">
        <v>2138</v>
      </c>
      <c r="F185" s="2">
        <v>228</v>
      </c>
    </row>
    <row r="186" spans="1:14" x14ac:dyDescent="0.2">
      <c r="A186" s="2">
        <v>2</v>
      </c>
      <c r="B186" s="2">
        <v>7</v>
      </c>
      <c r="C186" s="2">
        <v>5</v>
      </c>
      <c r="D186" t="s">
        <v>88</v>
      </c>
      <c r="E186" s="10" t="s">
        <v>2138</v>
      </c>
      <c r="F186" s="2">
        <v>228</v>
      </c>
      <c r="G186" s="10" t="s">
        <v>2139</v>
      </c>
      <c r="H186" s="28">
        <v>43662</v>
      </c>
      <c r="I186" s="72">
        <v>95</v>
      </c>
      <c r="J186" s="13">
        <v>43675</v>
      </c>
      <c r="K186" s="72">
        <v>566</v>
      </c>
      <c r="N186" s="122" t="s">
        <v>2140</v>
      </c>
    </row>
    <row r="187" spans="1:14" x14ac:dyDescent="0.2">
      <c r="A187" s="2">
        <v>2</v>
      </c>
      <c r="B187" s="2">
        <v>7</v>
      </c>
      <c r="C187" s="2">
        <v>6</v>
      </c>
      <c r="D187" t="s">
        <v>88</v>
      </c>
      <c r="E187" s="10" t="s">
        <v>2138</v>
      </c>
      <c r="F187" s="2">
        <v>228</v>
      </c>
      <c r="G187" s="10" t="s">
        <v>1229</v>
      </c>
      <c r="H187" s="28">
        <v>37880</v>
      </c>
      <c r="I187" s="72">
        <v>82</v>
      </c>
      <c r="J187" s="13">
        <v>37882</v>
      </c>
      <c r="K187" s="72">
        <v>253</v>
      </c>
      <c r="N187" s="122"/>
    </row>
    <row r="188" spans="1:14" x14ac:dyDescent="0.2">
      <c r="A188" s="2">
        <v>2</v>
      </c>
      <c r="B188" s="2">
        <v>7</v>
      </c>
      <c r="C188" s="2">
        <v>7</v>
      </c>
      <c r="D188" t="s">
        <v>88</v>
      </c>
      <c r="E188" s="10" t="s">
        <v>47</v>
      </c>
      <c r="G188" s="10" t="s">
        <v>1294</v>
      </c>
      <c r="H188" s="28">
        <v>30454</v>
      </c>
      <c r="I188" s="72">
        <v>94</v>
      </c>
      <c r="J188" s="13">
        <v>30457</v>
      </c>
      <c r="K188" s="72">
        <v>456</v>
      </c>
    </row>
    <row r="189" spans="1:14" x14ac:dyDescent="0.2">
      <c r="A189" s="2">
        <v>2</v>
      </c>
      <c r="B189" s="2">
        <v>7</v>
      </c>
      <c r="C189" s="2">
        <v>8</v>
      </c>
      <c r="D189" t="s">
        <v>88</v>
      </c>
      <c r="E189" s="10" t="s">
        <v>47</v>
      </c>
      <c r="G189" s="10" t="s">
        <v>47</v>
      </c>
      <c r="H189" s="28">
        <v>28589</v>
      </c>
      <c r="I189" s="72">
        <v>91</v>
      </c>
      <c r="J189" s="13">
        <v>28592</v>
      </c>
      <c r="K189" s="72">
        <v>336</v>
      </c>
    </row>
    <row r="190" spans="1:14" x14ac:dyDescent="0.2">
      <c r="A190" s="2">
        <v>2</v>
      </c>
      <c r="B190" s="2">
        <v>8</v>
      </c>
      <c r="C190" s="2">
        <v>1</v>
      </c>
      <c r="D190" t="s">
        <v>2141</v>
      </c>
      <c r="E190" s="10" t="s">
        <v>556</v>
      </c>
      <c r="G190" s="10" t="s">
        <v>556</v>
      </c>
      <c r="H190" s="28">
        <v>30547</v>
      </c>
      <c r="I190" s="72">
        <v>74</v>
      </c>
      <c r="J190" s="13">
        <v>30550</v>
      </c>
      <c r="K190" s="72">
        <v>463</v>
      </c>
    </row>
    <row r="191" spans="1:14" x14ac:dyDescent="0.2">
      <c r="A191" s="2">
        <v>2</v>
      </c>
      <c r="B191" s="2">
        <v>8</v>
      </c>
      <c r="C191" s="2">
        <v>2</v>
      </c>
      <c r="D191" t="s">
        <v>2141</v>
      </c>
      <c r="E191" s="10" t="s">
        <v>556</v>
      </c>
      <c r="G191" s="10" t="s">
        <v>2142</v>
      </c>
      <c r="H191" s="28">
        <v>15286</v>
      </c>
      <c r="I191" s="72">
        <v>34</v>
      </c>
      <c r="J191" s="13">
        <v>15287</v>
      </c>
    </row>
    <row r="192" spans="1:14" x14ac:dyDescent="0.2">
      <c r="A192" s="2">
        <v>2</v>
      </c>
      <c r="B192" s="2">
        <v>8</v>
      </c>
      <c r="C192" s="2">
        <v>3</v>
      </c>
      <c r="D192" t="s">
        <v>2143</v>
      </c>
      <c r="E192" s="10" t="s">
        <v>2144</v>
      </c>
      <c r="G192" s="10" t="s">
        <v>1047</v>
      </c>
      <c r="H192" s="28">
        <v>21921</v>
      </c>
      <c r="I192" s="72">
        <v>87</v>
      </c>
      <c r="J192" s="14">
        <v>21924</v>
      </c>
      <c r="K192" s="53"/>
    </row>
    <row r="193" spans="1:14" x14ac:dyDescent="0.2">
      <c r="A193" s="2">
        <v>2</v>
      </c>
      <c r="B193" s="2">
        <v>8</v>
      </c>
      <c r="C193" s="2">
        <v>4</v>
      </c>
      <c r="D193" t="s">
        <v>2143</v>
      </c>
      <c r="E193" s="10" t="s">
        <v>2144</v>
      </c>
      <c r="G193" s="10" t="s">
        <v>1294</v>
      </c>
      <c r="H193" s="28">
        <v>23755</v>
      </c>
      <c r="I193" s="72">
        <v>86</v>
      </c>
      <c r="J193" s="14">
        <v>23758</v>
      </c>
      <c r="K193" s="53"/>
    </row>
    <row r="194" spans="1:14" x14ac:dyDescent="0.2">
      <c r="A194" s="2">
        <v>2</v>
      </c>
      <c r="B194" s="2">
        <v>8</v>
      </c>
      <c r="C194" s="2">
        <v>5</v>
      </c>
      <c r="D194" t="s">
        <v>2145</v>
      </c>
      <c r="E194" s="10" t="s">
        <v>2146</v>
      </c>
      <c r="G194" s="10" t="s">
        <v>20</v>
      </c>
      <c r="H194" s="28">
        <v>14962</v>
      </c>
      <c r="I194" s="72">
        <v>73</v>
      </c>
      <c r="J194" s="13">
        <v>14964</v>
      </c>
      <c r="M194" s="24"/>
    </row>
    <row r="195" spans="1:14" x14ac:dyDescent="0.2">
      <c r="A195" s="2">
        <v>2</v>
      </c>
      <c r="B195" s="2">
        <v>8</v>
      </c>
      <c r="C195" s="2">
        <v>6</v>
      </c>
      <c r="D195" t="s">
        <v>2145</v>
      </c>
      <c r="E195" s="10" t="s">
        <v>2146</v>
      </c>
      <c r="G195" s="10" t="s">
        <v>2010</v>
      </c>
      <c r="H195" s="28">
        <v>15706</v>
      </c>
      <c r="I195" s="72">
        <v>83</v>
      </c>
      <c r="J195" s="14">
        <v>15710</v>
      </c>
      <c r="K195" s="53"/>
      <c r="M195" s="24"/>
    </row>
    <row r="196" spans="1:14" x14ac:dyDescent="0.2">
      <c r="A196" s="2">
        <v>2</v>
      </c>
      <c r="B196" s="2">
        <v>8</v>
      </c>
      <c r="C196" s="2">
        <v>7</v>
      </c>
      <c r="D196" t="s">
        <v>2145</v>
      </c>
      <c r="E196" s="10" t="s">
        <v>2146</v>
      </c>
    </row>
    <row r="197" spans="1:14" x14ac:dyDescent="0.2">
      <c r="A197" s="2">
        <v>2</v>
      </c>
      <c r="B197" s="2">
        <v>8</v>
      </c>
      <c r="C197" s="2">
        <v>8</v>
      </c>
      <c r="D197" s="10" t="s">
        <v>2145</v>
      </c>
      <c r="E197" s="10" t="s">
        <v>2146</v>
      </c>
    </row>
    <row r="198" spans="1:14" x14ac:dyDescent="0.2">
      <c r="A198" s="2">
        <v>2</v>
      </c>
      <c r="B198" s="2">
        <v>9</v>
      </c>
      <c r="C198" s="2">
        <v>1</v>
      </c>
      <c r="D198" t="s">
        <v>88</v>
      </c>
      <c r="E198" s="10" t="s">
        <v>1792</v>
      </c>
      <c r="G198" s="10" t="s">
        <v>2147</v>
      </c>
      <c r="H198" s="28">
        <v>42266</v>
      </c>
      <c r="I198" s="72">
        <v>79</v>
      </c>
      <c r="J198" s="13">
        <v>42271</v>
      </c>
      <c r="K198" s="72">
        <v>449</v>
      </c>
    </row>
    <row r="199" spans="1:14" x14ac:dyDescent="0.2">
      <c r="A199" s="2">
        <v>2</v>
      </c>
      <c r="B199" s="2">
        <v>9</v>
      </c>
      <c r="C199" s="2">
        <v>2</v>
      </c>
      <c r="D199" t="s">
        <v>88</v>
      </c>
      <c r="E199" s="10" t="s">
        <v>1792</v>
      </c>
      <c r="G199" s="10" t="s">
        <v>1792</v>
      </c>
      <c r="H199" s="28">
        <v>33038</v>
      </c>
      <c r="I199" s="72">
        <v>81</v>
      </c>
      <c r="J199" s="13">
        <v>33042</v>
      </c>
      <c r="K199" s="72">
        <v>617</v>
      </c>
    </row>
    <row r="200" spans="1:14" x14ac:dyDescent="0.2">
      <c r="A200" s="2">
        <v>2</v>
      </c>
      <c r="B200" s="2">
        <v>9</v>
      </c>
      <c r="C200" s="2">
        <v>3</v>
      </c>
      <c r="D200" t="s">
        <v>88</v>
      </c>
      <c r="E200" s="10" t="s">
        <v>1792</v>
      </c>
      <c r="G200" s="10" t="s">
        <v>2148</v>
      </c>
      <c r="H200" s="28">
        <v>20429</v>
      </c>
      <c r="I200" s="72">
        <v>41</v>
      </c>
      <c r="J200" s="13">
        <v>20432</v>
      </c>
    </row>
    <row r="201" spans="1:14" x14ac:dyDescent="0.2">
      <c r="A201" s="2">
        <v>2</v>
      </c>
      <c r="B201" s="2">
        <v>9</v>
      </c>
      <c r="C201" s="2">
        <v>4</v>
      </c>
      <c r="D201" t="s">
        <v>88</v>
      </c>
      <c r="E201" s="10" t="s">
        <v>1792</v>
      </c>
      <c r="G201" s="10" t="s">
        <v>2149</v>
      </c>
      <c r="H201" s="14" t="s">
        <v>174</v>
      </c>
      <c r="I201" s="72">
        <v>3</v>
      </c>
      <c r="J201" s="14" t="s">
        <v>174</v>
      </c>
      <c r="K201" s="53"/>
    </row>
    <row r="202" spans="1:14" x14ac:dyDescent="0.2">
      <c r="A202" s="2">
        <v>2</v>
      </c>
      <c r="B202" s="2">
        <v>9</v>
      </c>
      <c r="C202" s="2">
        <v>5</v>
      </c>
      <c r="D202" t="s">
        <v>88</v>
      </c>
      <c r="E202" s="10" t="s">
        <v>2150</v>
      </c>
      <c r="G202" s="10" t="s">
        <v>2151</v>
      </c>
      <c r="H202" s="28">
        <v>29132</v>
      </c>
      <c r="I202" s="72">
        <v>58</v>
      </c>
      <c r="J202" s="13">
        <v>29136</v>
      </c>
      <c r="K202" s="72">
        <v>371</v>
      </c>
      <c r="N202" s="122" t="s">
        <v>354</v>
      </c>
    </row>
    <row r="203" spans="1:14" x14ac:dyDescent="0.2">
      <c r="A203" s="2">
        <v>2</v>
      </c>
      <c r="B203" s="2">
        <v>9</v>
      </c>
      <c r="C203" s="2">
        <v>5</v>
      </c>
      <c r="D203" t="s">
        <v>88</v>
      </c>
      <c r="E203" s="10" t="s">
        <v>92</v>
      </c>
      <c r="G203" s="10" t="s">
        <v>2152</v>
      </c>
      <c r="H203" s="28">
        <v>36809</v>
      </c>
      <c r="I203" s="72">
        <v>90</v>
      </c>
      <c r="J203" s="14">
        <v>36813</v>
      </c>
      <c r="K203" s="53" t="s">
        <v>2153</v>
      </c>
      <c r="M203" s="10" t="s">
        <v>255</v>
      </c>
      <c r="N203" s="122"/>
    </row>
    <row r="204" spans="1:14" x14ac:dyDescent="0.2">
      <c r="A204" s="2">
        <v>2</v>
      </c>
      <c r="B204" s="2">
        <v>9</v>
      </c>
      <c r="C204" s="2">
        <v>5</v>
      </c>
      <c r="D204" t="s">
        <v>88</v>
      </c>
      <c r="E204" s="10" t="s">
        <v>92</v>
      </c>
      <c r="G204" s="10" t="s">
        <v>2154</v>
      </c>
      <c r="H204" s="28">
        <v>23604</v>
      </c>
      <c r="I204" s="72">
        <v>1</v>
      </c>
      <c r="J204" s="14">
        <v>23606</v>
      </c>
      <c r="K204" s="53"/>
    </row>
    <row r="205" spans="1:14" x14ac:dyDescent="0.2">
      <c r="A205" s="2">
        <v>2</v>
      </c>
      <c r="B205" s="2">
        <v>9</v>
      </c>
      <c r="C205" s="2">
        <v>6</v>
      </c>
      <c r="D205" t="s">
        <v>88</v>
      </c>
      <c r="E205" s="10" t="s">
        <v>92</v>
      </c>
      <c r="G205" s="10" t="s">
        <v>20</v>
      </c>
      <c r="H205" s="14" t="s">
        <v>761</v>
      </c>
      <c r="I205" s="72">
        <v>48</v>
      </c>
      <c r="J205" s="14" t="s">
        <v>761</v>
      </c>
      <c r="K205" s="53"/>
    </row>
    <row r="206" spans="1:14" x14ac:dyDescent="0.2">
      <c r="A206" s="2">
        <v>2</v>
      </c>
      <c r="B206" s="2">
        <v>9</v>
      </c>
      <c r="C206" s="2">
        <v>7</v>
      </c>
      <c r="D206" t="s">
        <v>88</v>
      </c>
      <c r="E206" s="10" t="s">
        <v>92</v>
      </c>
      <c r="G206" s="10" t="s">
        <v>92</v>
      </c>
      <c r="H206" s="28">
        <v>18278</v>
      </c>
      <c r="I206" s="72">
        <v>66</v>
      </c>
      <c r="J206" s="13">
        <v>18281</v>
      </c>
    </row>
    <row r="207" spans="1:14" x14ac:dyDescent="0.2">
      <c r="A207" s="2">
        <v>2</v>
      </c>
      <c r="B207" s="2">
        <v>9</v>
      </c>
      <c r="C207" s="2">
        <v>8</v>
      </c>
      <c r="D207" t="s">
        <v>88</v>
      </c>
      <c r="E207" s="10" t="s">
        <v>92</v>
      </c>
      <c r="G207" s="10" t="s">
        <v>2155</v>
      </c>
      <c r="H207" s="14" t="s">
        <v>1110</v>
      </c>
      <c r="J207" s="14" t="s">
        <v>1110</v>
      </c>
      <c r="K207" s="53"/>
    </row>
    <row r="208" spans="1:14" x14ac:dyDescent="0.2">
      <c r="A208" s="2">
        <v>2</v>
      </c>
      <c r="B208" s="2">
        <v>10</v>
      </c>
      <c r="C208" s="2">
        <v>1</v>
      </c>
      <c r="D208" t="s">
        <v>2156</v>
      </c>
      <c r="E208" s="10" t="s">
        <v>2157</v>
      </c>
      <c r="G208" s="10" t="s">
        <v>2158</v>
      </c>
      <c r="H208" s="28">
        <v>40072</v>
      </c>
      <c r="I208" s="72">
        <v>38</v>
      </c>
      <c r="J208" s="13">
        <v>40080</v>
      </c>
      <c r="K208" s="72">
        <v>312</v>
      </c>
      <c r="L208" s="2" t="s">
        <v>236</v>
      </c>
      <c r="M208" s="122" t="s">
        <v>2159</v>
      </c>
      <c r="N208" s="10" t="s">
        <v>2160</v>
      </c>
    </row>
    <row r="209" spans="1:13" x14ac:dyDescent="0.2">
      <c r="A209" s="2">
        <v>2</v>
      </c>
      <c r="B209" s="2">
        <v>10</v>
      </c>
      <c r="C209" s="2">
        <v>2</v>
      </c>
      <c r="D209" t="s">
        <v>2156</v>
      </c>
      <c r="E209" s="10" t="s">
        <v>2157</v>
      </c>
      <c r="M209" s="122"/>
    </row>
    <row r="210" spans="1:13" x14ac:dyDescent="0.2">
      <c r="A210" s="2">
        <v>2</v>
      </c>
      <c r="B210" s="2">
        <v>10</v>
      </c>
      <c r="C210" s="2">
        <v>3</v>
      </c>
      <c r="D210" t="s">
        <v>2156</v>
      </c>
      <c r="E210" s="10" t="s">
        <v>2157</v>
      </c>
      <c r="G210" s="10" t="s">
        <v>2161</v>
      </c>
      <c r="H210" s="28">
        <v>41773</v>
      </c>
      <c r="I210" s="72">
        <v>95</v>
      </c>
      <c r="J210" s="13">
        <v>41780</v>
      </c>
      <c r="K210" s="72">
        <v>557</v>
      </c>
    </row>
    <row r="211" spans="1:13" x14ac:dyDescent="0.2">
      <c r="A211" s="2">
        <v>2</v>
      </c>
      <c r="B211" s="2">
        <v>10</v>
      </c>
      <c r="C211" s="2">
        <v>4</v>
      </c>
      <c r="D211" t="s">
        <v>2156</v>
      </c>
      <c r="E211" s="10" t="s">
        <v>2157</v>
      </c>
      <c r="G211" s="10" t="s">
        <v>624</v>
      </c>
      <c r="H211" s="28">
        <v>29192</v>
      </c>
      <c r="I211" s="72">
        <v>70</v>
      </c>
      <c r="J211" s="13">
        <v>29195</v>
      </c>
      <c r="K211" s="72">
        <v>376</v>
      </c>
    </row>
    <row r="212" spans="1:13" x14ac:dyDescent="0.2">
      <c r="A212" s="2">
        <v>2</v>
      </c>
      <c r="B212" s="2">
        <v>10</v>
      </c>
      <c r="C212" s="2">
        <v>5</v>
      </c>
      <c r="D212" t="s">
        <v>2162</v>
      </c>
      <c r="E212" s="10" t="s">
        <v>2163</v>
      </c>
      <c r="G212" s="10" t="s">
        <v>2164</v>
      </c>
      <c r="H212" s="28">
        <v>14197</v>
      </c>
      <c r="I212" s="72">
        <v>15</v>
      </c>
      <c r="J212" s="13">
        <v>14200</v>
      </c>
    </row>
    <row r="213" spans="1:13" x14ac:dyDescent="0.2">
      <c r="A213" s="2">
        <v>2</v>
      </c>
      <c r="B213" s="2">
        <v>10</v>
      </c>
      <c r="C213" s="2">
        <v>6</v>
      </c>
      <c r="D213" t="s">
        <v>2162</v>
      </c>
      <c r="E213" s="10" t="s">
        <v>2163</v>
      </c>
      <c r="G213" s="10" t="s">
        <v>450</v>
      </c>
      <c r="H213" s="28">
        <v>22601</v>
      </c>
      <c r="I213" s="72">
        <v>65</v>
      </c>
      <c r="J213" s="13">
        <v>22606</v>
      </c>
    </row>
    <row r="214" spans="1:13" x14ac:dyDescent="0.2">
      <c r="A214" s="2">
        <v>2</v>
      </c>
      <c r="B214" s="2">
        <v>10</v>
      </c>
      <c r="C214" s="2">
        <v>7</v>
      </c>
      <c r="D214" t="s">
        <v>2162</v>
      </c>
      <c r="E214" s="10" t="s">
        <v>2163</v>
      </c>
      <c r="G214" s="10" t="s">
        <v>2165</v>
      </c>
      <c r="H214" s="28">
        <v>18163</v>
      </c>
      <c r="I214" s="72">
        <v>55</v>
      </c>
      <c r="J214" s="13">
        <v>18167</v>
      </c>
    </row>
    <row r="215" spans="1:13" x14ac:dyDescent="0.2">
      <c r="A215" s="2">
        <v>2</v>
      </c>
      <c r="B215" s="2">
        <v>10</v>
      </c>
      <c r="C215" s="2">
        <v>8</v>
      </c>
      <c r="D215" t="s">
        <v>2166</v>
      </c>
      <c r="E215" s="10" t="s">
        <v>2163</v>
      </c>
    </row>
    <row r="216" spans="1:13" x14ac:dyDescent="0.2">
      <c r="A216" s="2">
        <v>2</v>
      </c>
      <c r="B216" s="2">
        <v>11</v>
      </c>
      <c r="C216" s="2">
        <v>1</v>
      </c>
      <c r="D216" t="s">
        <v>88</v>
      </c>
      <c r="E216" s="10" t="s">
        <v>30</v>
      </c>
      <c r="G216" s="10" t="s">
        <v>1320</v>
      </c>
      <c r="H216" s="28">
        <v>33506</v>
      </c>
      <c r="I216" s="72">
        <v>65</v>
      </c>
      <c r="J216" s="13">
        <v>33508</v>
      </c>
      <c r="K216" s="72">
        <v>644</v>
      </c>
    </row>
    <row r="217" spans="1:13" x14ac:dyDescent="0.2">
      <c r="A217" s="2">
        <v>2</v>
      </c>
      <c r="B217" s="2">
        <v>11</v>
      </c>
      <c r="C217" s="2">
        <v>2</v>
      </c>
      <c r="D217" t="s">
        <v>88</v>
      </c>
      <c r="E217" s="10" t="s">
        <v>30</v>
      </c>
      <c r="G217" s="10" t="s">
        <v>2164</v>
      </c>
      <c r="H217" s="28">
        <v>30879</v>
      </c>
      <c r="I217" s="72">
        <v>81</v>
      </c>
      <c r="J217" s="13">
        <v>30883</v>
      </c>
      <c r="K217" s="72">
        <v>490</v>
      </c>
    </row>
    <row r="218" spans="1:13" x14ac:dyDescent="0.2">
      <c r="A218" s="2">
        <v>2</v>
      </c>
      <c r="B218" s="2">
        <v>11</v>
      </c>
      <c r="C218" s="2">
        <v>3</v>
      </c>
      <c r="D218" t="s">
        <v>88</v>
      </c>
      <c r="E218" s="10" t="s">
        <v>30</v>
      </c>
      <c r="G218" s="10" t="s">
        <v>144</v>
      </c>
      <c r="H218" s="28">
        <v>26313</v>
      </c>
      <c r="I218" s="72">
        <v>68</v>
      </c>
      <c r="J218" s="13">
        <v>26316</v>
      </c>
      <c r="K218" s="72">
        <v>229</v>
      </c>
    </row>
    <row r="219" spans="1:13" x14ac:dyDescent="0.2">
      <c r="A219" s="2">
        <v>2</v>
      </c>
      <c r="B219" s="2">
        <v>11</v>
      </c>
      <c r="C219" s="2">
        <v>4</v>
      </c>
      <c r="D219" t="s">
        <v>88</v>
      </c>
      <c r="E219" s="10" t="s">
        <v>30</v>
      </c>
      <c r="G219" s="10" t="s">
        <v>481</v>
      </c>
      <c r="H219" s="14" t="s">
        <v>1172</v>
      </c>
      <c r="I219" s="72">
        <v>6</v>
      </c>
      <c r="J219" s="14" t="s">
        <v>1172</v>
      </c>
      <c r="K219" s="53"/>
    </row>
    <row r="220" spans="1:13" x14ac:dyDescent="0.2">
      <c r="A220" s="2">
        <v>2</v>
      </c>
      <c r="B220" s="2">
        <v>11</v>
      </c>
      <c r="C220" s="2">
        <v>5</v>
      </c>
      <c r="D220" t="s">
        <v>88</v>
      </c>
      <c r="E220" s="10" t="s">
        <v>940</v>
      </c>
      <c r="G220" s="10" t="s">
        <v>2167</v>
      </c>
      <c r="H220" s="14" t="s">
        <v>1061</v>
      </c>
      <c r="I220" s="72">
        <v>26</v>
      </c>
      <c r="J220" s="14" t="s">
        <v>1061</v>
      </c>
      <c r="K220" s="53"/>
    </row>
    <row r="221" spans="1:13" x14ac:dyDescent="0.2">
      <c r="A221" s="2">
        <v>2</v>
      </c>
      <c r="B221" s="2">
        <v>11</v>
      </c>
      <c r="C221" s="2">
        <v>6</v>
      </c>
      <c r="D221" t="s">
        <v>88</v>
      </c>
      <c r="E221" s="10" t="s">
        <v>940</v>
      </c>
      <c r="G221" s="10" t="s">
        <v>17</v>
      </c>
      <c r="H221" s="28">
        <v>20465</v>
      </c>
      <c r="I221" s="72">
        <v>82</v>
      </c>
      <c r="J221" s="13">
        <v>20468</v>
      </c>
    </row>
    <row r="222" spans="1:13" x14ac:dyDescent="0.2">
      <c r="A222" s="2">
        <v>2</v>
      </c>
      <c r="B222" s="2">
        <v>11</v>
      </c>
      <c r="C222" s="2">
        <v>7</v>
      </c>
      <c r="D222" t="s">
        <v>88</v>
      </c>
      <c r="E222" s="10" t="s">
        <v>940</v>
      </c>
      <c r="G222" s="10" t="s">
        <v>30</v>
      </c>
      <c r="H222" s="28">
        <v>18270</v>
      </c>
      <c r="I222" s="72">
        <v>76</v>
      </c>
      <c r="J222" s="13">
        <v>18274</v>
      </c>
    </row>
    <row r="223" spans="1:13" x14ac:dyDescent="0.2">
      <c r="A223" s="2">
        <v>2</v>
      </c>
      <c r="B223" s="2">
        <v>11</v>
      </c>
      <c r="C223" s="2">
        <v>8</v>
      </c>
      <c r="D223" t="s">
        <v>88</v>
      </c>
      <c r="E223" s="10" t="s">
        <v>940</v>
      </c>
    </row>
    <row r="224" spans="1:13" x14ac:dyDescent="0.2">
      <c r="A224" s="2">
        <v>2</v>
      </c>
      <c r="B224" s="2">
        <v>12</v>
      </c>
      <c r="C224" s="2">
        <v>1</v>
      </c>
      <c r="D224" t="s">
        <v>2168</v>
      </c>
      <c r="E224" s="10" t="s">
        <v>2169</v>
      </c>
      <c r="G224" s="10" t="s">
        <v>41</v>
      </c>
      <c r="H224" s="21" t="s">
        <v>2170</v>
      </c>
      <c r="I224" s="72">
        <v>67</v>
      </c>
      <c r="J224" s="14" t="s">
        <v>623</v>
      </c>
      <c r="K224" s="53"/>
    </row>
    <row r="225" spans="1:11" x14ac:dyDescent="0.2">
      <c r="A225" s="2">
        <v>2</v>
      </c>
      <c r="B225" s="2">
        <v>12</v>
      </c>
      <c r="C225" s="2">
        <v>2</v>
      </c>
      <c r="D225" t="s">
        <v>2168</v>
      </c>
      <c r="E225" s="10" t="s">
        <v>2169</v>
      </c>
      <c r="G225" s="10" t="s">
        <v>2171</v>
      </c>
      <c r="H225" s="28">
        <v>24502</v>
      </c>
      <c r="I225" s="72">
        <v>87</v>
      </c>
      <c r="J225" s="13">
        <v>24505</v>
      </c>
      <c r="K225" s="72">
        <v>107</v>
      </c>
    </row>
    <row r="226" spans="1:11" x14ac:dyDescent="0.2">
      <c r="A226" s="2">
        <v>2</v>
      </c>
      <c r="B226" s="2">
        <v>12</v>
      </c>
      <c r="C226" s="2">
        <v>3</v>
      </c>
      <c r="D226" t="s">
        <v>2168</v>
      </c>
      <c r="E226" s="10" t="s">
        <v>2169</v>
      </c>
      <c r="G226" s="10" t="s">
        <v>2172</v>
      </c>
      <c r="H226" s="14" t="s">
        <v>1110</v>
      </c>
      <c r="I226" s="72">
        <v>79</v>
      </c>
      <c r="J226" s="14" t="s">
        <v>1110</v>
      </c>
      <c r="K226" s="53"/>
    </row>
    <row r="227" spans="1:11" x14ac:dyDescent="0.2">
      <c r="A227" s="2">
        <v>2</v>
      </c>
      <c r="B227" s="2">
        <v>12</v>
      </c>
      <c r="C227" s="2">
        <v>4</v>
      </c>
      <c r="D227" t="s">
        <v>2168</v>
      </c>
      <c r="E227" s="10" t="s">
        <v>2169</v>
      </c>
      <c r="J227" s="14"/>
      <c r="K227" s="53"/>
    </row>
    <row r="228" spans="1:11" x14ac:dyDescent="0.2">
      <c r="A228" s="2">
        <v>2</v>
      </c>
      <c r="B228" s="2">
        <v>12</v>
      </c>
      <c r="C228" s="2">
        <v>5</v>
      </c>
      <c r="D228" t="s">
        <v>2168</v>
      </c>
      <c r="E228" s="10" t="s">
        <v>2169</v>
      </c>
      <c r="G228" s="10" t="s">
        <v>1621</v>
      </c>
      <c r="H228" s="28">
        <v>29270</v>
      </c>
      <c r="I228" s="72">
        <v>85</v>
      </c>
      <c r="J228" s="13">
        <v>29273</v>
      </c>
      <c r="K228" s="72">
        <v>384</v>
      </c>
    </row>
    <row r="229" spans="1:11" x14ac:dyDescent="0.2">
      <c r="A229" s="2">
        <v>2</v>
      </c>
      <c r="B229" s="2">
        <v>12</v>
      </c>
      <c r="C229" s="2">
        <v>6</v>
      </c>
      <c r="D229" t="s">
        <v>2168</v>
      </c>
      <c r="E229" s="10" t="s">
        <v>2169</v>
      </c>
      <c r="G229" s="10" t="s">
        <v>166</v>
      </c>
      <c r="H229" s="14" t="s">
        <v>2173</v>
      </c>
      <c r="I229" s="72">
        <v>77</v>
      </c>
      <c r="J229" s="14" t="s">
        <v>2173</v>
      </c>
      <c r="K229" s="53"/>
    </row>
    <row r="230" spans="1:11" x14ac:dyDescent="0.2">
      <c r="A230" s="2">
        <v>2</v>
      </c>
      <c r="B230" s="2">
        <v>12</v>
      </c>
      <c r="C230" s="2">
        <v>7</v>
      </c>
      <c r="D230" t="s">
        <v>2168</v>
      </c>
      <c r="E230" s="10" t="s">
        <v>2169</v>
      </c>
      <c r="G230" s="10" t="s">
        <v>80</v>
      </c>
      <c r="H230" s="14" t="s">
        <v>753</v>
      </c>
      <c r="I230" s="72">
        <v>84</v>
      </c>
      <c r="J230" s="14" t="s">
        <v>753</v>
      </c>
      <c r="K230" s="53"/>
    </row>
    <row r="231" spans="1:11" x14ac:dyDescent="0.2">
      <c r="A231" s="2">
        <v>2</v>
      </c>
      <c r="B231" s="2">
        <v>12</v>
      </c>
      <c r="C231" s="2">
        <v>7</v>
      </c>
      <c r="D231" t="s">
        <v>2168</v>
      </c>
      <c r="E231" s="10" t="s">
        <v>2169</v>
      </c>
      <c r="G231" s="10" t="s">
        <v>155</v>
      </c>
      <c r="H231" s="14" t="s">
        <v>1172</v>
      </c>
      <c r="I231" s="72">
        <v>86</v>
      </c>
      <c r="J231" s="14" t="s">
        <v>1172</v>
      </c>
      <c r="K231" s="53"/>
    </row>
    <row r="232" spans="1:11" x14ac:dyDescent="0.2">
      <c r="A232" s="2">
        <v>2</v>
      </c>
      <c r="B232" s="2">
        <v>12</v>
      </c>
      <c r="C232" s="2">
        <v>8</v>
      </c>
      <c r="D232" t="s">
        <v>2168</v>
      </c>
      <c r="E232" s="10" t="s">
        <v>2169</v>
      </c>
      <c r="G232" s="10" t="s">
        <v>718</v>
      </c>
      <c r="H232" s="28">
        <v>23788</v>
      </c>
      <c r="I232" s="72">
        <v>83</v>
      </c>
      <c r="J232" s="13">
        <v>23790</v>
      </c>
    </row>
    <row r="233" spans="1:11" x14ac:dyDescent="0.2">
      <c r="A233" s="2">
        <v>2</v>
      </c>
      <c r="B233" s="2">
        <v>13</v>
      </c>
      <c r="C233" s="2">
        <v>1</v>
      </c>
      <c r="D233" t="s">
        <v>2174</v>
      </c>
      <c r="E233" s="10" t="s">
        <v>41</v>
      </c>
      <c r="G233" s="10" t="s">
        <v>13</v>
      </c>
      <c r="H233" s="28">
        <v>15385</v>
      </c>
      <c r="I233" s="72">
        <v>51</v>
      </c>
      <c r="J233" s="13">
        <v>15389</v>
      </c>
    </row>
    <row r="234" spans="1:11" x14ac:dyDescent="0.2">
      <c r="A234" s="2">
        <v>2</v>
      </c>
      <c r="B234" s="2">
        <v>13</v>
      </c>
      <c r="C234" s="2">
        <v>2</v>
      </c>
      <c r="D234" t="s">
        <v>2174</v>
      </c>
      <c r="E234" s="10" t="s">
        <v>41</v>
      </c>
      <c r="G234" s="10" t="s">
        <v>41</v>
      </c>
      <c r="H234" s="28">
        <v>25505</v>
      </c>
      <c r="I234" s="72">
        <v>87</v>
      </c>
      <c r="J234" s="13">
        <v>25510</v>
      </c>
      <c r="K234" s="72">
        <v>163</v>
      </c>
    </row>
    <row r="235" spans="1:11" x14ac:dyDescent="0.2">
      <c r="A235" s="2">
        <v>2</v>
      </c>
      <c r="B235" s="2">
        <v>13</v>
      </c>
      <c r="C235" s="2">
        <v>3</v>
      </c>
      <c r="D235" t="s">
        <v>127</v>
      </c>
      <c r="E235" s="10" t="s">
        <v>453</v>
      </c>
    </row>
    <row r="236" spans="1:11" x14ac:dyDescent="0.2">
      <c r="A236" s="2">
        <v>2</v>
      </c>
      <c r="B236" s="2">
        <v>13</v>
      </c>
      <c r="C236" s="2">
        <v>4</v>
      </c>
      <c r="D236" t="s">
        <v>127</v>
      </c>
      <c r="E236" s="10" t="s">
        <v>453</v>
      </c>
    </row>
    <row r="237" spans="1:11" x14ac:dyDescent="0.2">
      <c r="A237" s="2">
        <v>2</v>
      </c>
      <c r="B237" s="2">
        <v>13</v>
      </c>
      <c r="C237" s="2">
        <v>5</v>
      </c>
      <c r="D237" t="s">
        <v>127</v>
      </c>
      <c r="E237" s="10" t="s">
        <v>453</v>
      </c>
      <c r="G237" s="10" t="s">
        <v>2175</v>
      </c>
      <c r="H237" s="41">
        <v>20066</v>
      </c>
      <c r="I237" s="72">
        <v>71</v>
      </c>
      <c r="J237" s="14">
        <v>20069</v>
      </c>
      <c r="K237" s="53"/>
    </row>
    <row r="238" spans="1:11" x14ac:dyDescent="0.2">
      <c r="A238" s="2">
        <v>2</v>
      </c>
      <c r="B238" s="2">
        <v>13</v>
      </c>
      <c r="C238" s="2">
        <v>6</v>
      </c>
      <c r="D238" t="s">
        <v>127</v>
      </c>
      <c r="E238" s="10" t="s">
        <v>453</v>
      </c>
      <c r="G238" s="10" t="s">
        <v>453</v>
      </c>
      <c r="H238" s="28">
        <v>19495</v>
      </c>
      <c r="I238" s="72">
        <v>78</v>
      </c>
      <c r="J238" s="14">
        <v>19500</v>
      </c>
      <c r="K238" s="53"/>
    </row>
    <row r="239" spans="1:11" x14ac:dyDescent="0.2">
      <c r="A239" s="2">
        <v>2</v>
      </c>
      <c r="B239" s="2">
        <v>13</v>
      </c>
      <c r="C239" s="2">
        <v>7</v>
      </c>
      <c r="D239" t="s">
        <v>1762</v>
      </c>
      <c r="E239" s="10" t="s">
        <v>20</v>
      </c>
      <c r="G239" s="10" t="s">
        <v>20</v>
      </c>
      <c r="H239" s="28">
        <v>27413</v>
      </c>
      <c r="I239" s="72">
        <v>88</v>
      </c>
      <c r="J239" s="14" t="s">
        <v>1898</v>
      </c>
      <c r="K239" s="53"/>
    </row>
    <row r="240" spans="1:11" x14ac:dyDescent="0.2">
      <c r="A240" s="2">
        <v>2</v>
      </c>
      <c r="B240" s="2">
        <v>13</v>
      </c>
      <c r="C240" s="2">
        <v>8</v>
      </c>
      <c r="D240" t="s">
        <v>1762</v>
      </c>
      <c r="E240" s="10" t="s">
        <v>20</v>
      </c>
      <c r="G240" s="10" t="s">
        <v>320</v>
      </c>
      <c r="H240" s="28">
        <v>14910</v>
      </c>
      <c r="I240" s="72">
        <v>57</v>
      </c>
      <c r="J240" s="13">
        <v>14914</v>
      </c>
    </row>
    <row r="241" spans="1:14" x14ac:dyDescent="0.2">
      <c r="A241" s="2">
        <v>2</v>
      </c>
      <c r="B241" s="2">
        <v>14</v>
      </c>
      <c r="C241" s="2">
        <v>1</v>
      </c>
      <c r="D241" t="s">
        <v>2176</v>
      </c>
      <c r="E241" s="10" t="s">
        <v>2177</v>
      </c>
      <c r="G241" s="10" t="s">
        <v>2178</v>
      </c>
      <c r="H241" s="28">
        <v>37412</v>
      </c>
      <c r="I241" s="72">
        <v>69</v>
      </c>
      <c r="J241" s="13">
        <v>37415</v>
      </c>
      <c r="K241" s="72">
        <v>100</v>
      </c>
      <c r="N241" t="s">
        <v>1162</v>
      </c>
    </row>
    <row r="242" spans="1:14" x14ac:dyDescent="0.2">
      <c r="A242" s="2">
        <v>2</v>
      </c>
      <c r="B242" s="2">
        <v>14</v>
      </c>
      <c r="C242" s="2">
        <v>2</v>
      </c>
      <c r="D242" t="s">
        <v>2176</v>
      </c>
      <c r="E242" s="10" t="s">
        <v>30</v>
      </c>
      <c r="G242" s="10" t="s">
        <v>856</v>
      </c>
      <c r="H242" s="28">
        <v>41830</v>
      </c>
      <c r="I242" s="72">
        <v>86</v>
      </c>
      <c r="J242" s="13">
        <v>41836</v>
      </c>
      <c r="K242" s="72">
        <v>414</v>
      </c>
    </row>
    <row r="243" spans="1:14" x14ac:dyDescent="0.2">
      <c r="A243" s="2">
        <v>2</v>
      </c>
      <c r="B243" s="2">
        <v>14</v>
      </c>
      <c r="C243" s="2">
        <v>3</v>
      </c>
      <c r="D243" t="s">
        <v>91</v>
      </c>
      <c r="E243" s="10" t="s">
        <v>2179</v>
      </c>
      <c r="G243" s="29" t="s">
        <v>2180</v>
      </c>
      <c r="H243" s="28">
        <v>31590</v>
      </c>
      <c r="I243" s="72">
        <v>79</v>
      </c>
      <c r="J243" s="13">
        <v>31593</v>
      </c>
      <c r="K243" s="72">
        <v>530</v>
      </c>
    </row>
    <row r="244" spans="1:14" x14ac:dyDescent="0.2">
      <c r="A244" s="2">
        <v>2</v>
      </c>
      <c r="B244" s="2">
        <v>14</v>
      </c>
      <c r="C244" s="2">
        <v>4</v>
      </c>
      <c r="D244" t="s">
        <v>91</v>
      </c>
      <c r="E244" s="10" t="s">
        <v>2048</v>
      </c>
      <c r="G244" s="29" t="s">
        <v>2181</v>
      </c>
      <c r="H244" s="28">
        <v>29446</v>
      </c>
      <c r="I244" s="72">
        <v>65</v>
      </c>
      <c r="J244" s="13">
        <v>29449</v>
      </c>
      <c r="K244" s="72">
        <v>397</v>
      </c>
    </row>
    <row r="245" spans="1:14" x14ac:dyDescent="0.2">
      <c r="A245" s="2">
        <v>2</v>
      </c>
      <c r="B245" s="2">
        <v>14</v>
      </c>
      <c r="C245" s="2">
        <v>5</v>
      </c>
      <c r="D245" t="s">
        <v>91</v>
      </c>
      <c r="E245" s="10" t="s">
        <v>2048</v>
      </c>
      <c r="G245" s="10" t="s">
        <v>80</v>
      </c>
      <c r="H245" s="22" t="s">
        <v>761</v>
      </c>
      <c r="I245" s="72">
        <v>57</v>
      </c>
      <c r="J245" s="14" t="s">
        <v>761</v>
      </c>
      <c r="K245" s="53"/>
    </row>
    <row r="246" spans="1:14" x14ac:dyDescent="0.2">
      <c r="A246" s="2">
        <v>2</v>
      </c>
      <c r="B246" s="2">
        <v>14</v>
      </c>
      <c r="C246" s="2">
        <v>5</v>
      </c>
      <c r="D246" t="s">
        <v>91</v>
      </c>
      <c r="E246" s="10" t="s">
        <v>2048</v>
      </c>
      <c r="G246" s="10" t="s">
        <v>2182</v>
      </c>
      <c r="M246" s="10" t="s">
        <v>2183</v>
      </c>
    </row>
    <row r="247" spans="1:14" x14ac:dyDescent="0.2">
      <c r="A247" s="2">
        <v>2</v>
      </c>
      <c r="B247" s="2">
        <v>14</v>
      </c>
      <c r="C247" s="2">
        <v>6</v>
      </c>
      <c r="D247" t="s">
        <v>91</v>
      </c>
      <c r="E247" s="10" t="s">
        <v>2048</v>
      </c>
      <c r="G247" s="10" t="s">
        <v>2048</v>
      </c>
      <c r="H247" s="28">
        <v>22284</v>
      </c>
      <c r="I247" s="72">
        <v>85</v>
      </c>
      <c r="J247" s="14">
        <v>22288</v>
      </c>
      <c r="K247" s="53"/>
    </row>
    <row r="248" spans="1:14" x14ac:dyDescent="0.2">
      <c r="A248" s="2">
        <v>2</v>
      </c>
      <c r="B248" s="2">
        <v>14</v>
      </c>
      <c r="C248" s="2">
        <v>7</v>
      </c>
      <c r="D248" t="s">
        <v>2176</v>
      </c>
      <c r="E248" s="10" t="s">
        <v>30</v>
      </c>
      <c r="G248" s="10" t="s">
        <v>2184</v>
      </c>
      <c r="H248" s="28">
        <v>31693</v>
      </c>
      <c r="I248" s="72">
        <v>85</v>
      </c>
      <c r="J248" s="14">
        <v>31696</v>
      </c>
      <c r="K248" s="53">
        <v>536</v>
      </c>
    </row>
    <row r="249" spans="1:14" x14ac:dyDescent="0.2">
      <c r="A249" s="2">
        <v>2</v>
      </c>
      <c r="B249" s="2">
        <v>14</v>
      </c>
      <c r="C249" s="2">
        <v>8</v>
      </c>
      <c r="D249" t="s">
        <v>2176</v>
      </c>
      <c r="E249" s="10" t="s">
        <v>30</v>
      </c>
      <c r="G249" s="10" t="s">
        <v>30</v>
      </c>
      <c r="H249" s="28">
        <v>13877</v>
      </c>
      <c r="I249" s="72">
        <v>42</v>
      </c>
      <c r="J249" s="14">
        <v>13880</v>
      </c>
      <c r="K249" s="53"/>
      <c r="L249" s="2" t="s">
        <v>236</v>
      </c>
    </row>
    <row r="250" spans="1:14" x14ac:dyDescent="0.2">
      <c r="A250" s="2">
        <v>2</v>
      </c>
      <c r="B250" s="2">
        <v>14</v>
      </c>
      <c r="C250" s="2">
        <v>8</v>
      </c>
      <c r="D250" t="s">
        <v>2176</v>
      </c>
      <c r="E250" s="10" t="s">
        <v>30</v>
      </c>
      <c r="G250" s="10" t="s">
        <v>2185</v>
      </c>
      <c r="H250" s="28">
        <v>21461</v>
      </c>
      <c r="I250" s="72" t="s">
        <v>2186</v>
      </c>
      <c r="J250" s="14">
        <v>21464</v>
      </c>
      <c r="K250" s="53"/>
      <c r="M250" s="10" t="s">
        <v>2187</v>
      </c>
    </row>
    <row r="251" spans="1:14" x14ac:dyDescent="0.2">
      <c r="A251" s="2">
        <v>2</v>
      </c>
      <c r="B251" s="2">
        <v>15</v>
      </c>
      <c r="C251" s="2">
        <v>1</v>
      </c>
      <c r="D251" s="3" t="s">
        <v>2188</v>
      </c>
      <c r="E251" s="29" t="s">
        <v>2189</v>
      </c>
      <c r="F251" s="11"/>
    </row>
    <row r="252" spans="1:14" x14ac:dyDescent="0.2">
      <c r="A252" s="2">
        <v>2</v>
      </c>
      <c r="B252" s="2">
        <v>15</v>
      </c>
      <c r="C252" s="2">
        <v>2</v>
      </c>
      <c r="D252" s="3" t="s">
        <v>2188</v>
      </c>
      <c r="E252" s="29" t="s">
        <v>2189</v>
      </c>
      <c r="F252" s="11"/>
      <c r="G252" s="10" t="s">
        <v>2190</v>
      </c>
      <c r="H252" s="28">
        <v>43919</v>
      </c>
      <c r="I252" s="72">
        <v>82</v>
      </c>
      <c r="J252" s="13">
        <v>45236</v>
      </c>
      <c r="K252" s="72">
        <v>721</v>
      </c>
      <c r="M252" s="122" t="s">
        <v>2191</v>
      </c>
    </row>
    <row r="253" spans="1:14" x14ac:dyDescent="0.2">
      <c r="A253" s="2">
        <v>2</v>
      </c>
      <c r="B253" s="2">
        <v>15</v>
      </c>
      <c r="C253" s="2">
        <v>2</v>
      </c>
      <c r="D253" s="3" t="s">
        <v>2188</v>
      </c>
      <c r="E253" s="29" t="s">
        <v>2189</v>
      </c>
      <c r="F253" s="11"/>
      <c r="G253" s="10" t="s">
        <v>2192</v>
      </c>
      <c r="H253" s="28">
        <v>45119</v>
      </c>
      <c r="I253" s="72">
        <v>83</v>
      </c>
      <c r="J253" s="13">
        <v>45236</v>
      </c>
      <c r="K253" s="72">
        <v>721</v>
      </c>
      <c r="M253" s="122"/>
    </row>
    <row r="254" spans="1:14" x14ac:dyDescent="0.2">
      <c r="A254" s="2">
        <v>2</v>
      </c>
      <c r="B254" s="2">
        <v>15</v>
      </c>
      <c r="C254" s="2">
        <v>3</v>
      </c>
      <c r="D254" t="s">
        <v>2193</v>
      </c>
      <c r="E254" s="29" t="s">
        <v>258</v>
      </c>
      <c r="F254" s="11"/>
      <c r="G254" s="29" t="s">
        <v>2194</v>
      </c>
      <c r="H254" s="33"/>
      <c r="I254" s="73"/>
    </row>
    <row r="255" spans="1:14" x14ac:dyDescent="0.2">
      <c r="A255" s="2">
        <v>2</v>
      </c>
      <c r="B255" s="2">
        <v>15</v>
      </c>
      <c r="C255" s="2">
        <v>4</v>
      </c>
      <c r="D255" s="3" t="s">
        <v>2193</v>
      </c>
      <c r="E255" s="29" t="s">
        <v>258</v>
      </c>
      <c r="F255" s="11"/>
      <c r="G255" s="29" t="s">
        <v>2195</v>
      </c>
      <c r="H255" s="33"/>
      <c r="I255" s="73"/>
    </row>
    <row r="256" spans="1:14" x14ac:dyDescent="0.2">
      <c r="A256" s="2">
        <v>2</v>
      </c>
      <c r="B256" s="2">
        <v>15</v>
      </c>
      <c r="C256" s="2">
        <v>5</v>
      </c>
      <c r="D256" s="3" t="s">
        <v>2193</v>
      </c>
      <c r="E256" s="29" t="s">
        <v>258</v>
      </c>
      <c r="F256" s="11"/>
      <c r="G256" s="10" t="s">
        <v>317</v>
      </c>
      <c r="H256" s="28">
        <v>28036</v>
      </c>
      <c r="I256" s="72">
        <v>62</v>
      </c>
      <c r="J256" s="17" t="s">
        <v>941</v>
      </c>
      <c r="K256" s="80"/>
    </row>
    <row r="257" spans="1:14" x14ac:dyDescent="0.2">
      <c r="A257" s="2">
        <v>2</v>
      </c>
      <c r="B257" s="2">
        <v>15</v>
      </c>
      <c r="C257" s="2">
        <v>6</v>
      </c>
      <c r="D257" s="3" t="s">
        <v>2193</v>
      </c>
      <c r="E257" s="29" t="s">
        <v>258</v>
      </c>
      <c r="F257" s="11"/>
      <c r="G257" s="10" t="s">
        <v>258</v>
      </c>
      <c r="H257" s="28">
        <v>21385</v>
      </c>
      <c r="I257" s="72">
        <v>47</v>
      </c>
      <c r="J257" s="17">
        <v>21389</v>
      </c>
      <c r="K257" s="80"/>
    </row>
    <row r="258" spans="1:14" x14ac:dyDescent="0.2">
      <c r="A258" s="2">
        <v>2</v>
      </c>
      <c r="B258" s="2">
        <v>15</v>
      </c>
      <c r="C258" s="2">
        <v>7</v>
      </c>
      <c r="D258" t="s">
        <v>2188</v>
      </c>
      <c r="E258" s="29" t="s">
        <v>2189</v>
      </c>
      <c r="F258" s="11"/>
      <c r="G258" s="10" t="s">
        <v>2196</v>
      </c>
      <c r="H258" s="28">
        <v>22392</v>
      </c>
      <c r="I258" s="72">
        <v>50</v>
      </c>
      <c r="J258" s="17">
        <v>22395</v>
      </c>
      <c r="K258" s="80"/>
    </row>
    <row r="259" spans="1:14" x14ac:dyDescent="0.2">
      <c r="A259" s="2">
        <v>2</v>
      </c>
      <c r="B259" s="2">
        <v>15</v>
      </c>
      <c r="C259" s="2">
        <v>8</v>
      </c>
      <c r="D259" t="s">
        <v>2188</v>
      </c>
      <c r="E259" s="29" t="s">
        <v>2189</v>
      </c>
      <c r="F259" s="11"/>
      <c r="G259" s="10" t="s">
        <v>2197</v>
      </c>
      <c r="H259" s="28">
        <v>37058</v>
      </c>
      <c r="I259" s="72">
        <v>56</v>
      </c>
      <c r="J259" s="13">
        <v>37088</v>
      </c>
      <c r="K259" s="53" t="s">
        <v>2198</v>
      </c>
      <c r="N259" t="s">
        <v>1923</v>
      </c>
    </row>
    <row r="260" spans="1:14" x14ac:dyDescent="0.2">
      <c r="A260" s="2">
        <v>2</v>
      </c>
      <c r="B260" s="2">
        <v>16</v>
      </c>
      <c r="C260" s="2">
        <v>1</v>
      </c>
      <c r="D260" s="3" t="s">
        <v>91</v>
      </c>
      <c r="E260" s="29" t="s">
        <v>2199</v>
      </c>
      <c r="F260" s="11"/>
      <c r="G260" s="29" t="s">
        <v>2200</v>
      </c>
      <c r="H260" s="77">
        <v>23871</v>
      </c>
      <c r="I260" s="73">
        <v>82</v>
      </c>
      <c r="J260" s="17">
        <v>23877</v>
      </c>
      <c r="K260" s="80"/>
    </row>
    <row r="261" spans="1:14" x14ac:dyDescent="0.2">
      <c r="A261" s="2">
        <v>2</v>
      </c>
      <c r="B261" s="2">
        <v>16</v>
      </c>
      <c r="C261" s="2">
        <v>2</v>
      </c>
      <c r="D261" s="3" t="s">
        <v>91</v>
      </c>
      <c r="E261" s="29" t="s">
        <v>2199</v>
      </c>
      <c r="F261" s="11"/>
      <c r="G261" s="29" t="s">
        <v>709</v>
      </c>
      <c r="H261" s="77">
        <v>20927</v>
      </c>
      <c r="I261" s="73">
        <v>69</v>
      </c>
      <c r="J261" s="17">
        <v>20932</v>
      </c>
      <c r="K261" s="80"/>
    </row>
    <row r="262" spans="1:14" x14ac:dyDescent="0.2">
      <c r="A262" s="2">
        <v>2</v>
      </c>
      <c r="B262" s="2">
        <v>16</v>
      </c>
      <c r="C262" s="2">
        <v>3</v>
      </c>
      <c r="D262" s="3" t="s">
        <v>91</v>
      </c>
      <c r="E262" s="29" t="s">
        <v>2199</v>
      </c>
      <c r="F262" s="11"/>
      <c r="G262" s="10" t="s">
        <v>2201</v>
      </c>
      <c r="H262" s="28">
        <v>43803</v>
      </c>
      <c r="I262" s="72">
        <v>95</v>
      </c>
      <c r="J262" s="13">
        <v>43812</v>
      </c>
      <c r="K262" s="72">
        <v>588</v>
      </c>
      <c r="L262" s="2" t="s">
        <v>236</v>
      </c>
      <c r="N262" s="122" t="s">
        <v>2202</v>
      </c>
    </row>
    <row r="263" spans="1:14" x14ac:dyDescent="0.2">
      <c r="A263" s="2">
        <v>2</v>
      </c>
      <c r="B263" s="2">
        <v>16</v>
      </c>
      <c r="C263" s="2">
        <v>4</v>
      </c>
      <c r="D263" s="3" t="s">
        <v>91</v>
      </c>
      <c r="E263" s="29" t="s">
        <v>2199</v>
      </c>
      <c r="F263" s="11"/>
      <c r="G263" s="29" t="s">
        <v>2203</v>
      </c>
      <c r="H263" s="77">
        <v>40384</v>
      </c>
      <c r="I263" s="73">
        <v>80</v>
      </c>
      <c r="J263" s="13">
        <v>40387</v>
      </c>
      <c r="K263" s="72">
        <v>313</v>
      </c>
      <c r="N263" s="122"/>
    </row>
    <row r="264" spans="1:14" x14ac:dyDescent="0.2">
      <c r="A264" s="2">
        <v>2</v>
      </c>
      <c r="B264" s="2">
        <v>16</v>
      </c>
      <c r="C264" s="2">
        <v>5</v>
      </c>
      <c r="D264" s="3" t="s">
        <v>88</v>
      </c>
      <c r="E264" s="29" t="s">
        <v>2204</v>
      </c>
      <c r="F264" s="11"/>
    </row>
    <row r="265" spans="1:14" x14ac:dyDescent="0.2">
      <c r="A265" s="2">
        <v>2</v>
      </c>
      <c r="B265" s="2">
        <v>16</v>
      </c>
      <c r="C265" s="2">
        <v>6</v>
      </c>
      <c r="D265" s="3" t="s">
        <v>88</v>
      </c>
      <c r="E265" s="29" t="s">
        <v>2204</v>
      </c>
      <c r="F265" s="11"/>
      <c r="G265" s="29" t="s">
        <v>2205</v>
      </c>
      <c r="H265" s="77">
        <v>40586</v>
      </c>
      <c r="I265" s="73">
        <v>96</v>
      </c>
      <c r="J265" s="13">
        <v>40593</v>
      </c>
      <c r="K265" s="72">
        <v>338</v>
      </c>
    </row>
    <row r="266" spans="1:14" x14ac:dyDescent="0.2">
      <c r="A266" s="2">
        <v>2</v>
      </c>
      <c r="B266" s="2">
        <v>16</v>
      </c>
      <c r="C266" s="2">
        <v>7</v>
      </c>
      <c r="D266" s="3" t="s">
        <v>88</v>
      </c>
      <c r="E266" s="29" t="s">
        <v>2204</v>
      </c>
      <c r="F266" s="11"/>
      <c r="G266" s="29" t="s">
        <v>2204</v>
      </c>
      <c r="H266" s="77">
        <v>33336</v>
      </c>
      <c r="I266" s="73">
        <v>79</v>
      </c>
      <c r="J266" s="13">
        <v>33339</v>
      </c>
      <c r="K266" s="72">
        <v>632</v>
      </c>
    </row>
    <row r="267" spans="1:14" x14ac:dyDescent="0.2">
      <c r="A267" s="2">
        <v>2</v>
      </c>
      <c r="B267" s="2">
        <v>16</v>
      </c>
      <c r="C267" s="2">
        <v>8</v>
      </c>
      <c r="D267" s="3" t="s">
        <v>88</v>
      </c>
      <c r="E267" s="29" t="s">
        <v>2204</v>
      </c>
      <c r="F267" s="11"/>
      <c r="G267" s="29" t="s">
        <v>2206</v>
      </c>
      <c r="H267" s="77">
        <v>42480</v>
      </c>
      <c r="I267" s="73">
        <v>77</v>
      </c>
      <c r="J267" s="13">
        <v>42485</v>
      </c>
      <c r="K267" s="72">
        <v>464</v>
      </c>
    </row>
    <row r="268" spans="1:14" x14ac:dyDescent="0.2">
      <c r="A268" s="2">
        <v>2</v>
      </c>
      <c r="B268" s="2">
        <v>17</v>
      </c>
      <c r="C268" s="2">
        <v>1</v>
      </c>
      <c r="D268" s="3" t="s">
        <v>2207</v>
      </c>
      <c r="E268" s="29" t="s">
        <v>836</v>
      </c>
      <c r="F268" s="11"/>
      <c r="G268" s="29" t="s">
        <v>836</v>
      </c>
      <c r="H268" s="13">
        <v>20123</v>
      </c>
      <c r="I268" s="2">
        <v>71</v>
      </c>
      <c r="J268" s="13">
        <v>20125</v>
      </c>
      <c r="M268" s="10" t="s">
        <v>2208</v>
      </c>
    </row>
    <row r="269" spans="1:14" x14ac:dyDescent="0.2">
      <c r="A269" s="2">
        <v>2</v>
      </c>
      <c r="B269" s="2">
        <v>17</v>
      </c>
      <c r="C269" s="2">
        <v>2</v>
      </c>
      <c r="D269" t="s">
        <v>2209</v>
      </c>
      <c r="E269" s="29" t="s">
        <v>1570</v>
      </c>
      <c r="F269" s="11"/>
      <c r="G269" s="29" t="s">
        <v>2210</v>
      </c>
      <c r="H269" s="77">
        <v>20870</v>
      </c>
      <c r="I269" s="73">
        <v>60</v>
      </c>
      <c r="J269" s="13">
        <v>20874</v>
      </c>
    </row>
    <row r="270" spans="1:14" x14ac:dyDescent="0.2">
      <c r="A270" s="2">
        <v>2</v>
      </c>
      <c r="B270" s="2">
        <v>17</v>
      </c>
      <c r="C270" s="2">
        <v>3</v>
      </c>
      <c r="D270" t="s">
        <v>2211</v>
      </c>
      <c r="E270" s="29" t="s">
        <v>431</v>
      </c>
      <c r="F270" s="11"/>
      <c r="G270" s="10" t="s">
        <v>431</v>
      </c>
      <c r="H270" s="28">
        <v>19691</v>
      </c>
      <c r="I270" s="72">
        <v>23</v>
      </c>
      <c r="J270" s="13">
        <v>19695</v>
      </c>
    </row>
    <row r="271" spans="1:14" x14ac:dyDescent="0.2">
      <c r="A271" s="2">
        <v>2</v>
      </c>
      <c r="B271" s="2">
        <v>17</v>
      </c>
      <c r="C271" s="2">
        <v>3</v>
      </c>
      <c r="D271" s="3" t="s">
        <v>2212</v>
      </c>
      <c r="E271" s="29" t="s">
        <v>916</v>
      </c>
      <c r="F271" s="11"/>
      <c r="G271" s="10" t="s">
        <v>916</v>
      </c>
      <c r="H271" s="28">
        <v>24857</v>
      </c>
      <c r="I271" s="72">
        <v>86</v>
      </c>
      <c r="J271" s="13">
        <v>24859</v>
      </c>
      <c r="K271" s="72">
        <v>130</v>
      </c>
    </row>
    <row r="272" spans="1:14" x14ac:dyDescent="0.2">
      <c r="A272" s="2">
        <v>2</v>
      </c>
      <c r="B272" s="2">
        <v>17</v>
      </c>
      <c r="C272" s="2">
        <v>4</v>
      </c>
      <c r="D272" s="3" t="s">
        <v>2212</v>
      </c>
      <c r="E272" s="29" t="s">
        <v>916</v>
      </c>
      <c r="F272" s="11"/>
      <c r="G272" s="10" t="s">
        <v>1092</v>
      </c>
      <c r="H272" s="28">
        <v>19441</v>
      </c>
      <c r="I272" s="72">
        <v>67</v>
      </c>
      <c r="J272" s="17">
        <v>19448</v>
      </c>
      <c r="K272" s="80"/>
    </row>
    <row r="273" spans="1:14" x14ac:dyDescent="0.2">
      <c r="A273" s="2">
        <v>2</v>
      </c>
      <c r="B273" s="2">
        <v>17</v>
      </c>
      <c r="C273" s="2">
        <v>5</v>
      </c>
      <c r="D273" s="3" t="s">
        <v>1422</v>
      </c>
      <c r="E273" s="10" t="s">
        <v>2213</v>
      </c>
      <c r="F273" s="2">
        <v>285</v>
      </c>
    </row>
    <row r="274" spans="1:14" x14ac:dyDescent="0.2">
      <c r="A274" s="2">
        <v>2</v>
      </c>
      <c r="B274" s="2">
        <v>17</v>
      </c>
      <c r="C274" s="2">
        <v>6</v>
      </c>
      <c r="D274" s="3" t="s">
        <v>1422</v>
      </c>
      <c r="E274" s="10" t="s">
        <v>2213</v>
      </c>
      <c r="F274" s="2">
        <v>285</v>
      </c>
    </row>
    <row r="275" spans="1:14" x14ac:dyDescent="0.2">
      <c r="A275" s="2">
        <v>2</v>
      </c>
      <c r="B275" s="2">
        <v>17</v>
      </c>
      <c r="C275" s="2">
        <v>7</v>
      </c>
      <c r="D275" t="s">
        <v>2214</v>
      </c>
      <c r="E275" s="29" t="s">
        <v>2215</v>
      </c>
      <c r="F275" s="16" t="s">
        <v>2216</v>
      </c>
      <c r="N275" s="122" t="s">
        <v>1884</v>
      </c>
    </row>
    <row r="276" spans="1:14" x14ac:dyDescent="0.2">
      <c r="A276" s="2">
        <v>2</v>
      </c>
      <c r="B276" s="2">
        <v>17</v>
      </c>
      <c r="C276" s="2">
        <v>8</v>
      </c>
      <c r="D276" s="3" t="s">
        <v>2214</v>
      </c>
      <c r="E276" s="29" t="s">
        <v>2215</v>
      </c>
      <c r="F276" s="16" t="s">
        <v>2216</v>
      </c>
      <c r="G276" s="10" t="s">
        <v>2217</v>
      </c>
      <c r="H276" s="28">
        <v>36632</v>
      </c>
      <c r="I276" s="72">
        <v>45</v>
      </c>
      <c r="J276" s="14">
        <v>36636</v>
      </c>
      <c r="K276" s="53" t="s">
        <v>2218</v>
      </c>
      <c r="N276" s="122"/>
    </row>
    <row r="277" spans="1:14" x14ac:dyDescent="0.2">
      <c r="A277" s="2">
        <v>2</v>
      </c>
      <c r="B277" s="2">
        <v>18</v>
      </c>
      <c r="C277" s="2">
        <v>1</v>
      </c>
      <c r="D277" s="3" t="s">
        <v>2219</v>
      </c>
      <c r="E277" s="29" t="s">
        <v>41</v>
      </c>
      <c r="F277" s="11"/>
      <c r="G277" s="29" t="s">
        <v>41</v>
      </c>
      <c r="H277" s="77">
        <v>16800</v>
      </c>
      <c r="I277" s="73">
        <v>78</v>
      </c>
      <c r="J277" s="13">
        <v>16805</v>
      </c>
      <c r="M277" s="29" t="s">
        <v>2220</v>
      </c>
    </row>
    <row r="278" spans="1:14" x14ac:dyDescent="0.2">
      <c r="A278" s="2">
        <v>2</v>
      </c>
      <c r="B278" s="2">
        <v>18</v>
      </c>
      <c r="C278" s="2">
        <v>2</v>
      </c>
      <c r="D278" s="3" t="s">
        <v>2221</v>
      </c>
      <c r="E278" s="29" t="s">
        <v>559</v>
      </c>
      <c r="F278" s="11"/>
      <c r="G278" s="29" t="s">
        <v>559</v>
      </c>
      <c r="H278" s="77">
        <v>18371</v>
      </c>
      <c r="I278" s="73">
        <v>78</v>
      </c>
      <c r="J278" s="14">
        <v>18374</v>
      </c>
      <c r="K278" s="53"/>
    </row>
    <row r="279" spans="1:14" x14ac:dyDescent="0.2">
      <c r="A279" s="2">
        <v>2</v>
      </c>
      <c r="B279" s="2">
        <v>18</v>
      </c>
      <c r="C279" s="2">
        <v>3</v>
      </c>
      <c r="D279" t="s">
        <v>2222</v>
      </c>
      <c r="E279" s="29" t="s">
        <v>2223</v>
      </c>
      <c r="F279" s="11"/>
      <c r="G279" s="29" t="s">
        <v>2223</v>
      </c>
      <c r="H279" s="77">
        <v>22077</v>
      </c>
      <c r="I279" s="73">
        <v>78</v>
      </c>
      <c r="J279" s="17">
        <v>22080</v>
      </c>
      <c r="K279" s="80"/>
    </row>
    <row r="280" spans="1:14" x14ac:dyDescent="0.2">
      <c r="A280" s="2">
        <v>2</v>
      </c>
      <c r="B280" s="2">
        <v>18</v>
      </c>
      <c r="C280" s="2">
        <v>4</v>
      </c>
      <c r="D280" s="3" t="s">
        <v>2222</v>
      </c>
      <c r="E280" s="29" t="s">
        <v>2223</v>
      </c>
      <c r="F280" s="11"/>
      <c r="G280" s="29" t="s">
        <v>13</v>
      </c>
      <c r="H280" s="77">
        <v>16902</v>
      </c>
      <c r="I280" s="73">
        <v>59</v>
      </c>
      <c r="J280" s="13">
        <v>16905</v>
      </c>
    </row>
    <row r="281" spans="1:14" x14ac:dyDescent="0.2">
      <c r="A281" s="2">
        <v>2</v>
      </c>
      <c r="B281" s="2">
        <v>18</v>
      </c>
      <c r="C281" s="2">
        <v>5</v>
      </c>
      <c r="D281" s="3" t="s">
        <v>2224</v>
      </c>
      <c r="E281" s="29" t="s">
        <v>92</v>
      </c>
      <c r="F281" s="11"/>
      <c r="G281" s="29" t="s">
        <v>92</v>
      </c>
      <c r="H281" s="77">
        <v>26071</v>
      </c>
      <c r="I281" s="73">
        <v>86</v>
      </c>
      <c r="J281" s="13">
        <v>26074</v>
      </c>
      <c r="K281" s="72">
        <v>207</v>
      </c>
    </row>
    <row r="282" spans="1:14" x14ac:dyDescent="0.2">
      <c r="A282" s="2">
        <v>2</v>
      </c>
      <c r="B282" s="2">
        <v>18</v>
      </c>
      <c r="C282" s="2">
        <v>6</v>
      </c>
      <c r="D282" s="3" t="s">
        <v>2225</v>
      </c>
      <c r="E282" s="29" t="s">
        <v>30</v>
      </c>
      <c r="F282" s="11"/>
      <c r="G282" s="29" t="s">
        <v>2226</v>
      </c>
      <c r="H282" s="77">
        <v>22317</v>
      </c>
      <c r="I282" s="73">
        <v>80</v>
      </c>
      <c r="J282" s="13">
        <v>22318</v>
      </c>
    </row>
    <row r="283" spans="1:14" x14ac:dyDescent="0.2">
      <c r="A283" s="2">
        <v>2</v>
      </c>
      <c r="B283" s="2">
        <v>18</v>
      </c>
      <c r="C283" s="2">
        <v>7</v>
      </c>
      <c r="D283" s="3" t="s">
        <v>2225</v>
      </c>
      <c r="E283" s="29" t="s">
        <v>30</v>
      </c>
      <c r="F283" s="11"/>
      <c r="G283" s="29" t="s">
        <v>1668</v>
      </c>
      <c r="H283" s="77">
        <v>19412</v>
      </c>
      <c r="I283" s="73">
        <v>68</v>
      </c>
      <c r="J283" s="17">
        <v>19415</v>
      </c>
      <c r="K283" s="80"/>
    </row>
    <row r="284" spans="1:14" x14ac:dyDescent="0.2">
      <c r="A284" s="2">
        <v>2</v>
      </c>
      <c r="B284" s="2">
        <v>18</v>
      </c>
      <c r="C284" s="2">
        <v>8</v>
      </c>
      <c r="D284" s="3" t="s">
        <v>2225</v>
      </c>
      <c r="E284" s="29" t="s">
        <v>30</v>
      </c>
      <c r="F284" s="11"/>
      <c r="G284" s="29" t="s">
        <v>2227</v>
      </c>
      <c r="H284" s="77">
        <v>21516</v>
      </c>
      <c r="I284" s="73">
        <v>50</v>
      </c>
      <c r="J284" s="17">
        <v>21520</v>
      </c>
      <c r="K284" s="80"/>
    </row>
    <row r="285" spans="1:14" x14ac:dyDescent="0.2">
      <c r="A285" s="2">
        <v>2</v>
      </c>
      <c r="B285" s="2">
        <v>19</v>
      </c>
      <c r="C285" s="2">
        <v>1</v>
      </c>
      <c r="D285" s="3" t="s">
        <v>16</v>
      </c>
    </row>
    <row r="286" spans="1:14" x14ac:dyDescent="0.2">
      <c r="A286" s="2">
        <v>2</v>
      </c>
      <c r="B286" s="2">
        <v>19</v>
      </c>
      <c r="C286" s="2">
        <v>2</v>
      </c>
      <c r="D286" s="3" t="s">
        <v>16</v>
      </c>
    </row>
    <row r="287" spans="1:14" x14ac:dyDescent="0.2">
      <c r="A287" s="2">
        <v>2</v>
      </c>
      <c r="B287" s="2">
        <v>19</v>
      </c>
      <c r="C287" s="2">
        <v>3</v>
      </c>
      <c r="D287" t="s">
        <v>2228</v>
      </c>
      <c r="E287" s="10" t="s">
        <v>2229</v>
      </c>
      <c r="G287" s="10" t="s">
        <v>41</v>
      </c>
      <c r="H287" s="28">
        <v>3527</v>
      </c>
      <c r="I287" s="72">
        <v>42</v>
      </c>
      <c r="J287" s="13">
        <v>3530</v>
      </c>
      <c r="M287" s="122" t="s">
        <v>2058</v>
      </c>
    </row>
    <row r="288" spans="1:14" x14ac:dyDescent="0.2">
      <c r="A288" s="2">
        <v>2</v>
      </c>
      <c r="B288" s="2">
        <v>19</v>
      </c>
      <c r="C288" s="2">
        <v>4</v>
      </c>
      <c r="D288" t="s">
        <v>2228</v>
      </c>
      <c r="E288" s="10" t="s">
        <v>2229</v>
      </c>
      <c r="G288" s="10" t="s">
        <v>2230</v>
      </c>
      <c r="H288" s="28">
        <v>397</v>
      </c>
      <c r="I288" s="72">
        <v>65</v>
      </c>
      <c r="J288" s="13">
        <v>401</v>
      </c>
      <c r="M288" s="122"/>
    </row>
    <row r="289" spans="1:13" x14ac:dyDescent="0.2">
      <c r="A289" s="2">
        <v>2</v>
      </c>
      <c r="B289" s="2">
        <v>19</v>
      </c>
      <c r="C289" s="2">
        <v>5</v>
      </c>
      <c r="D289" s="3" t="s">
        <v>2231</v>
      </c>
      <c r="E289" s="29" t="s">
        <v>92</v>
      </c>
      <c r="F289" s="11"/>
      <c r="G289" s="25" t="s">
        <v>2232</v>
      </c>
      <c r="H289" s="28"/>
      <c r="I289" s="72">
        <v>38</v>
      </c>
      <c r="J289" s="17" t="s">
        <v>1272</v>
      </c>
      <c r="K289" s="80"/>
    </row>
    <row r="290" spans="1:13" x14ac:dyDescent="0.2">
      <c r="A290" s="2">
        <v>2</v>
      </c>
      <c r="B290" s="2">
        <v>19</v>
      </c>
      <c r="C290" s="2">
        <v>6</v>
      </c>
      <c r="D290" s="3" t="s">
        <v>2231</v>
      </c>
      <c r="E290" s="29" t="s">
        <v>92</v>
      </c>
      <c r="F290" s="11"/>
      <c r="G290" s="10" t="s">
        <v>92</v>
      </c>
      <c r="H290" s="28">
        <v>15697</v>
      </c>
      <c r="I290" s="72">
        <v>64</v>
      </c>
      <c r="J290" s="13">
        <v>15701</v>
      </c>
    </row>
    <row r="291" spans="1:13" x14ac:dyDescent="0.2">
      <c r="A291" s="2">
        <v>2</v>
      </c>
      <c r="B291" s="2">
        <v>19</v>
      </c>
      <c r="C291" s="2">
        <v>7</v>
      </c>
      <c r="D291" s="3" t="s">
        <v>2231</v>
      </c>
      <c r="E291" s="29" t="s">
        <v>92</v>
      </c>
      <c r="F291" s="11"/>
    </row>
    <row r="292" spans="1:13" x14ac:dyDescent="0.2">
      <c r="A292" s="2">
        <v>2</v>
      </c>
      <c r="B292" s="2">
        <v>19</v>
      </c>
      <c r="C292" s="2">
        <v>8</v>
      </c>
      <c r="D292" s="3" t="s">
        <v>2231</v>
      </c>
      <c r="E292" s="29" t="s">
        <v>92</v>
      </c>
      <c r="F292" s="11"/>
    </row>
    <row r="293" spans="1:13" x14ac:dyDescent="0.2">
      <c r="A293" s="2">
        <v>2</v>
      </c>
      <c r="B293" s="2">
        <v>20</v>
      </c>
      <c r="C293" s="2">
        <v>1</v>
      </c>
      <c r="D293" s="3" t="s">
        <v>127</v>
      </c>
      <c r="E293" s="29" t="s">
        <v>41</v>
      </c>
      <c r="F293" s="11"/>
    </row>
    <row r="294" spans="1:13" x14ac:dyDescent="0.2">
      <c r="A294" s="2">
        <v>2</v>
      </c>
      <c r="B294" s="2">
        <v>20</v>
      </c>
      <c r="C294" s="2">
        <v>2</v>
      </c>
      <c r="D294" s="3" t="s">
        <v>127</v>
      </c>
      <c r="E294" s="29" t="s">
        <v>41</v>
      </c>
      <c r="F294" s="11"/>
      <c r="G294" s="26" t="s">
        <v>945</v>
      </c>
      <c r="H294" s="28">
        <v>12704</v>
      </c>
      <c r="J294" s="17" t="s">
        <v>2173</v>
      </c>
      <c r="K294" s="80"/>
    </row>
    <row r="295" spans="1:13" x14ac:dyDescent="0.2">
      <c r="A295" s="2">
        <v>2</v>
      </c>
      <c r="B295" s="2">
        <v>20</v>
      </c>
      <c r="C295" s="2">
        <v>3</v>
      </c>
      <c r="D295" t="s">
        <v>127</v>
      </c>
      <c r="E295" s="29" t="s">
        <v>41</v>
      </c>
      <c r="F295" s="11"/>
      <c r="G295" s="26"/>
      <c r="H295" s="76"/>
    </row>
    <row r="296" spans="1:13" x14ac:dyDescent="0.2">
      <c r="A296" s="2">
        <v>2</v>
      </c>
      <c r="B296" s="2">
        <v>20</v>
      </c>
      <c r="C296" s="2">
        <v>4</v>
      </c>
      <c r="D296" t="s">
        <v>127</v>
      </c>
      <c r="E296" s="29" t="s">
        <v>41</v>
      </c>
      <c r="F296" s="11"/>
      <c r="G296" s="26"/>
      <c r="H296" s="76"/>
    </row>
    <row r="297" spans="1:13" x14ac:dyDescent="0.2">
      <c r="A297" s="2">
        <v>2</v>
      </c>
      <c r="B297" s="2">
        <v>20</v>
      </c>
      <c r="C297" s="2">
        <v>5</v>
      </c>
      <c r="D297" t="s">
        <v>127</v>
      </c>
      <c r="E297" s="29" t="s">
        <v>41</v>
      </c>
      <c r="F297" s="11"/>
      <c r="G297" s="26"/>
      <c r="H297" s="76"/>
    </row>
    <row r="298" spans="1:13" x14ac:dyDescent="0.2">
      <c r="A298" s="2">
        <v>2</v>
      </c>
      <c r="B298" s="2">
        <v>20</v>
      </c>
      <c r="C298" s="2">
        <v>6</v>
      </c>
      <c r="D298" t="s">
        <v>127</v>
      </c>
      <c r="E298" s="29" t="s">
        <v>41</v>
      </c>
      <c r="F298" s="11"/>
      <c r="G298" s="26"/>
      <c r="H298" s="76"/>
    </row>
    <row r="299" spans="1:13" x14ac:dyDescent="0.2">
      <c r="A299" s="2">
        <v>2</v>
      </c>
      <c r="B299" s="2">
        <v>20</v>
      </c>
      <c r="C299" s="2">
        <v>7</v>
      </c>
      <c r="D299" t="s">
        <v>127</v>
      </c>
      <c r="E299" s="29" t="s">
        <v>41</v>
      </c>
      <c r="F299" s="11"/>
      <c r="G299" s="26"/>
      <c r="H299" s="76"/>
    </row>
    <row r="300" spans="1:13" x14ac:dyDescent="0.2">
      <c r="A300" s="2">
        <v>2</v>
      </c>
      <c r="B300" s="2">
        <v>20</v>
      </c>
      <c r="C300" s="2">
        <v>8</v>
      </c>
      <c r="D300" t="s">
        <v>127</v>
      </c>
      <c r="E300" s="29" t="s">
        <v>41</v>
      </c>
      <c r="F300" s="11"/>
      <c r="G300" s="26"/>
      <c r="H300" s="76"/>
    </row>
    <row r="301" spans="1:13" x14ac:dyDescent="0.2">
      <c r="A301" s="2" t="s">
        <v>232</v>
      </c>
      <c r="B301" s="2">
        <v>11</v>
      </c>
      <c r="C301" s="2">
        <v>1</v>
      </c>
      <c r="D301" s="3" t="s">
        <v>88</v>
      </c>
      <c r="E301" s="29" t="s">
        <v>2233</v>
      </c>
      <c r="F301" s="11">
        <v>205</v>
      </c>
      <c r="G301" s="26"/>
      <c r="H301" s="76"/>
      <c r="M301" s="122" t="s">
        <v>2234</v>
      </c>
    </row>
    <row r="302" spans="1:13" x14ac:dyDescent="0.2">
      <c r="A302" s="2" t="s">
        <v>232</v>
      </c>
      <c r="B302" s="2">
        <v>11</v>
      </c>
      <c r="C302" s="2">
        <v>2</v>
      </c>
      <c r="D302" s="3" t="s">
        <v>88</v>
      </c>
      <c r="E302" s="29" t="s">
        <v>2233</v>
      </c>
      <c r="F302" s="11">
        <v>205</v>
      </c>
      <c r="G302" s="26"/>
      <c r="H302" s="76"/>
      <c r="M302" s="122"/>
    </row>
    <row r="303" spans="1:13" x14ac:dyDescent="0.2">
      <c r="A303" s="2" t="s">
        <v>232</v>
      </c>
      <c r="B303" s="2">
        <v>11</v>
      </c>
      <c r="C303" s="2">
        <v>3</v>
      </c>
      <c r="D303" s="3"/>
      <c r="M303" s="29"/>
    </row>
    <row r="304" spans="1:13" x14ac:dyDescent="0.2">
      <c r="A304" s="2" t="s">
        <v>232</v>
      </c>
      <c r="B304" s="2">
        <v>11</v>
      </c>
      <c r="C304" s="2">
        <v>4</v>
      </c>
      <c r="D304" s="3"/>
      <c r="M304" s="29"/>
    </row>
    <row r="305" spans="1:14" x14ac:dyDescent="0.2">
      <c r="A305" s="2" t="s">
        <v>232</v>
      </c>
      <c r="B305" s="2">
        <v>12</v>
      </c>
      <c r="C305" s="2">
        <v>1</v>
      </c>
      <c r="D305" t="s">
        <v>2174</v>
      </c>
      <c r="E305" s="29" t="s">
        <v>2235</v>
      </c>
      <c r="F305" s="11">
        <v>246</v>
      </c>
      <c r="G305" s="29" t="s">
        <v>2236</v>
      </c>
      <c r="H305" s="77">
        <v>32828</v>
      </c>
      <c r="I305" s="73">
        <v>98</v>
      </c>
      <c r="J305" s="13">
        <v>32832</v>
      </c>
      <c r="K305" s="72">
        <v>605</v>
      </c>
    </row>
    <row r="306" spans="1:14" x14ac:dyDescent="0.2">
      <c r="A306" s="2" t="s">
        <v>232</v>
      </c>
      <c r="B306" s="2">
        <v>12</v>
      </c>
      <c r="C306" s="2">
        <v>2</v>
      </c>
      <c r="D306" t="s">
        <v>2237</v>
      </c>
      <c r="E306" s="29" t="s">
        <v>2238</v>
      </c>
      <c r="F306" s="11">
        <v>250</v>
      </c>
      <c r="G306" s="10" t="s">
        <v>2238</v>
      </c>
      <c r="H306" s="28">
        <v>37429</v>
      </c>
      <c r="I306" s="72">
        <v>93</v>
      </c>
      <c r="J306" s="13">
        <v>37433</v>
      </c>
      <c r="K306" s="72">
        <v>103</v>
      </c>
      <c r="N306" t="s">
        <v>2239</v>
      </c>
    </row>
    <row r="307" spans="1:14" x14ac:dyDescent="0.2">
      <c r="A307" s="2" t="s">
        <v>232</v>
      </c>
      <c r="B307" s="2">
        <v>12</v>
      </c>
      <c r="C307" s="2">
        <v>3</v>
      </c>
      <c r="D307" t="s">
        <v>2240</v>
      </c>
      <c r="E307" s="10" t="s">
        <v>2241</v>
      </c>
      <c r="F307" s="12" t="s">
        <v>2242</v>
      </c>
    </row>
    <row r="308" spans="1:14" x14ac:dyDescent="0.2">
      <c r="A308" s="2" t="s">
        <v>232</v>
      </c>
      <c r="B308" s="2">
        <v>12</v>
      </c>
      <c r="C308" s="2">
        <v>4</v>
      </c>
      <c r="D308" t="s">
        <v>2240</v>
      </c>
      <c r="E308" s="10" t="s">
        <v>2241</v>
      </c>
      <c r="F308" s="12" t="s">
        <v>2242</v>
      </c>
    </row>
    <row r="309" spans="1:14" x14ac:dyDescent="0.2">
      <c r="A309" s="2" t="s">
        <v>232</v>
      </c>
      <c r="B309" s="2">
        <v>13</v>
      </c>
      <c r="C309" s="2">
        <v>1</v>
      </c>
      <c r="D309" t="s">
        <v>16</v>
      </c>
      <c r="E309" s="29" t="s">
        <v>2243</v>
      </c>
      <c r="F309" s="11">
        <v>231</v>
      </c>
      <c r="G309" s="29" t="s">
        <v>2244</v>
      </c>
      <c r="H309" s="77">
        <v>25492</v>
      </c>
      <c r="I309" s="73">
        <v>71</v>
      </c>
      <c r="J309" s="13">
        <v>25496</v>
      </c>
      <c r="K309" s="72">
        <v>155</v>
      </c>
    </row>
    <row r="310" spans="1:14" x14ac:dyDescent="0.2">
      <c r="A310" s="2" t="s">
        <v>232</v>
      </c>
      <c r="B310" s="2">
        <v>13</v>
      </c>
      <c r="C310" s="2">
        <v>1</v>
      </c>
      <c r="D310" t="s">
        <v>16</v>
      </c>
      <c r="E310" s="29" t="s">
        <v>2243</v>
      </c>
      <c r="F310" s="11">
        <v>231</v>
      </c>
      <c r="G310" s="29" t="s">
        <v>2245</v>
      </c>
      <c r="H310" s="77">
        <v>26396</v>
      </c>
      <c r="I310" s="73" t="s">
        <v>2246</v>
      </c>
      <c r="J310" s="13">
        <v>26400</v>
      </c>
      <c r="K310" s="72">
        <v>230</v>
      </c>
      <c r="M310" s="29"/>
    </row>
    <row r="311" spans="1:14" x14ac:dyDescent="0.2">
      <c r="A311" s="2" t="s">
        <v>232</v>
      </c>
      <c r="B311" s="2">
        <v>13</v>
      </c>
      <c r="C311" s="2">
        <v>2</v>
      </c>
      <c r="D311" t="s">
        <v>16</v>
      </c>
      <c r="E311" s="29" t="s">
        <v>2243</v>
      </c>
      <c r="F311" s="11">
        <v>231</v>
      </c>
      <c r="G311" s="29" t="s">
        <v>2243</v>
      </c>
      <c r="H311" s="77">
        <v>30202</v>
      </c>
      <c r="I311" s="73">
        <v>76</v>
      </c>
      <c r="J311" s="13">
        <v>30204</v>
      </c>
      <c r="K311" s="72">
        <v>440</v>
      </c>
    </row>
    <row r="312" spans="1:14" x14ac:dyDescent="0.2">
      <c r="A312" s="2" t="s">
        <v>232</v>
      </c>
      <c r="B312" s="2">
        <v>13</v>
      </c>
      <c r="C312" s="2">
        <v>3</v>
      </c>
      <c r="D312" t="s">
        <v>2247</v>
      </c>
      <c r="E312" s="29" t="s">
        <v>1647</v>
      </c>
      <c r="F312" s="11">
        <v>245</v>
      </c>
      <c r="G312" s="29" t="s">
        <v>1647</v>
      </c>
      <c r="H312" s="77">
        <v>37096</v>
      </c>
      <c r="I312" s="73">
        <v>85</v>
      </c>
      <c r="J312" s="13">
        <v>37102</v>
      </c>
      <c r="K312" s="53" t="s">
        <v>2248</v>
      </c>
    </row>
    <row r="313" spans="1:14" x14ac:dyDescent="0.2">
      <c r="A313" s="2" t="s">
        <v>232</v>
      </c>
      <c r="B313" s="2">
        <v>13</v>
      </c>
      <c r="C313" s="2">
        <v>4</v>
      </c>
      <c r="D313" t="s">
        <v>2247</v>
      </c>
      <c r="E313" s="29" t="s">
        <v>1647</v>
      </c>
      <c r="F313" s="11">
        <v>245</v>
      </c>
      <c r="G313" s="10" t="s">
        <v>2249</v>
      </c>
      <c r="H313" s="28">
        <v>26002</v>
      </c>
      <c r="I313" s="72">
        <v>60</v>
      </c>
      <c r="J313" s="13">
        <v>26003</v>
      </c>
      <c r="K313" s="72">
        <v>214</v>
      </c>
    </row>
    <row r="314" spans="1:14" x14ac:dyDescent="0.2">
      <c r="A314" s="11" t="s">
        <v>232</v>
      </c>
      <c r="B314" s="2">
        <v>14</v>
      </c>
      <c r="C314" s="2">
        <v>1</v>
      </c>
      <c r="D314" s="3" t="s">
        <v>2250</v>
      </c>
      <c r="E314" s="29" t="s">
        <v>2251</v>
      </c>
      <c r="F314" s="11">
        <v>203</v>
      </c>
      <c r="G314" s="29" t="s">
        <v>993</v>
      </c>
      <c r="H314" s="77">
        <v>33603</v>
      </c>
      <c r="I314" s="73" t="s">
        <v>72</v>
      </c>
      <c r="J314" s="13">
        <v>33607</v>
      </c>
      <c r="K314" s="72">
        <v>653</v>
      </c>
      <c r="M314" s="29"/>
    </row>
    <row r="315" spans="1:14" x14ac:dyDescent="0.2">
      <c r="A315" s="11" t="s">
        <v>232</v>
      </c>
      <c r="B315" s="2">
        <v>14</v>
      </c>
      <c r="C315" s="2" t="s">
        <v>147</v>
      </c>
      <c r="D315" s="3" t="s">
        <v>2250</v>
      </c>
      <c r="E315" s="29" t="s">
        <v>2251</v>
      </c>
      <c r="F315" s="11">
        <v>203</v>
      </c>
      <c r="G315" s="29" t="s">
        <v>2252</v>
      </c>
      <c r="H315" s="77">
        <v>21373</v>
      </c>
      <c r="I315" s="73" t="s">
        <v>2253</v>
      </c>
      <c r="J315" s="13">
        <v>21376</v>
      </c>
      <c r="M315" s="29"/>
    </row>
    <row r="316" spans="1:14" x14ac:dyDescent="0.2">
      <c r="A316" s="11" t="s">
        <v>232</v>
      </c>
      <c r="B316" s="2">
        <v>14</v>
      </c>
      <c r="C316" s="2">
        <v>2</v>
      </c>
      <c r="D316" s="3" t="s">
        <v>2250</v>
      </c>
      <c r="E316" s="29" t="s">
        <v>2251</v>
      </c>
      <c r="F316" s="11">
        <v>203</v>
      </c>
      <c r="G316" s="29"/>
      <c r="H316" s="33"/>
      <c r="I316" s="73"/>
    </row>
    <row r="317" spans="1:14" x14ac:dyDescent="0.2">
      <c r="A317" s="11" t="s">
        <v>232</v>
      </c>
      <c r="B317" s="2">
        <v>14</v>
      </c>
      <c r="C317" s="2">
        <v>3</v>
      </c>
      <c r="D317" s="3" t="s">
        <v>2250</v>
      </c>
      <c r="E317" s="29" t="s">
        <v>2251</v>
      </c>
      <c r="F317" s="11">
        <v>203</v>
      </c>
      <c r="G317" s="29" t="s">
        <v>313</v>
      </c>
      <c r="H317" s="77">
        <v>42186</v>
      </c>
      <c r="I317" s="73">
        <v>83</v>
      </c>
      <c r="J317" s="13">
        <v>42191</v>
      </c>
      <c r="K317" s="72">
        <v>471</v>
      </c>
    </row>
    <row r="318" spans="1:14" x14ac:dyDescent="0.2">
      <c r="A318" s="11" t="s">
        <v>232</v>
      </c>
      <c r="B318" s="2">
        <v>14</v>
      </c>
      <c r="C318" s="2">
        <v>4</v>
      </c>
      <c r="D318" s="3" t="s">
        <v>2250</v>
      </c>
      <c r="E318" s="29" t="s">
        <v>2251</v>
      </c>
      <c r="F318" s="11">
        <v>203</v>
      </c>
      <c r="G318" s="29" t="s">
        <v>2254</v>
      </c>
      <c r="H318" s="33"/>
      <c r="I318" s="73"/>
    </row>
    <row r="319" spans="1:14" x14ac:dyDescent="0.2">
      <c r="A319" s="11" t="s">
        <v>232</v>
      </c>
      <c r="B319" s="2">
        <v>15</v>
      </c>
      <c r="C319" s="2">
        <v>1</v>
      </c>
      <c r="D319" s="3" t="s">
        <v>2176</v>
      </c>
      <c r="E319" s="29" t="s">
        <v>2255</v>
      </c>
      <c r="F319" s="11">
        <v>208</v>
      </c>
      <c r="G319" s="29"/>
      <c r="H319" s="33"/>
      <c r="I319" s="73"/>
    </row>
    <row r="320" spans="1:14" x14ac:dyDescent="0.2">
      <c r="A320" s="11" t="s">
        <v>232</v>
      </c>
      <c r="B320" s="2">
        <v>15</v>
      </c>
      <c r="C320" s="2">
        <v>2</v>
      </c>
      <c r="D320" s="3" t="s">
        <v>2176</v>
      </c>
      <c r="E320" s="29" t="s">
        <v>2255</v>
      </c>
      <c r="F320" s="11">
        <v>208</v>
      </c>
      <c r="G320" s="29"/>
      <c r="H320" s="33"/>
      <c r="I320" s="73"/>
    </row>
    <row r="321" spans="1:14" x14ac:dyDescent="0.2">
      <c r="A321" s="11" t="s">
        <v>232</v>
      </c>
      <c r="B321" s="2">
        <v>15</v>
      </c>
      <c r="C321" s="2">
        <v>3</v>
      </c>
      <c r="D321" s="3" t="s">
        <v>2176</v>
      </c>
      <c r="E321" s="29" t="s">
        <v>2255</v>
      </c>
      <c r="F321" s="11">
        <v>208</v>
      </c>
      <c r="G321" s="29"/>
      <c r="H321" s="33"/>
      <c r="I321" s="73"/>
    </row>
    <row r="322" spans="1:14" x14ac:dyDescent="0.2">
      <c r="A322" s="11" t="s">
        <v>232</v>
      </c>
      <c r="B322" s="2">
        <v>15</v>
      </c>
      <c r="C322" s="2">
        <v>4</v>
      </c>
      <c r="D322" s="3" t="s">
        <v>2176</v>
      </c>
      <c r="E322" s="29" t="s">
        <v>2255</v>
      </c>
      <c r="F322" s="11">
        <v>208</v>
      </c>
      <c r="G322" s="29" t="s">
        <v>481</v>
      </c>
      <c r="H322" s="77">
        <v>41851</v>
      </c>
      <c r="I322" s="73">
        <v>80</v>
      </c>
      <c r="J322" s="13">
        <v>41857</v>
      </c>
      <c r="K322" s="72">
        <v>426</v>
      </c>
      <c r="N322" t="s">
        <v>1162</v>
      </c>
    </row>
    <row r="323" spans="1:14" x14ac:dyDescent="0.2">
      <c r="A323" s="2" t="s">
        <v>232</v>
      </c>
      <c r="B323" s="2">
        <v>16</v>
      </c>
      <c r="C323" s="2">
        <v>1</v>
      </c>
      <c r="D323" t="s">
        <v>2256</v>
      </c>
      <c r="E323" s="29" t="s">
        <v>2257</v>
      </c>
      <c r="F323" s="11">
        <v>328</v>
      </c>
      <c r="N323" s="122" t="s">
        <v>2258</v>
      </c>
    </row>
    <row r="324" spans="1:14" x14ac:dyDescent="0.2">
      <c r="A324" s="2" t="s">
        <v>232</v>
      </c>
      <c r="B324" s="2">
        <v>16</v>
      </c>
      <c r="C324" s="2">
        <v>2</v>
      </c>
      <c r="D324" t="s">
        <v>2256</v>
      </c>
      <c r="E324" s="29" t="s">
        <v>2257</v>
      </c>
      <c r="F324" s="11">
        <v>328</v>
      </c>
      <c r="G324" s="29" t="s">
        <v>2259</v>
      </c>
      <c r="H324" s="77">
        <v>38819</v>
      </c>
      <c r="I324" s="73">
        <v>56</v>
      </c>
      <c r="J324" s="13">
        <v>38824</v>
      </c>
      <c r="K324" s="72">
        <v>188</v>
      </c>
      <c r="N324" s="122"/>
    </row>
    <row r="325" spans="1:14" x14ac:dyDescent="0.2">
      <c r="A325" s="11" t="s">
        <v>232</v>
      </c>
      <c r="B325" s="2">
        <v>16</v>
      </c>
      <c r="C325" s="2">
        <v>3</v>
      </c>
      <c r="D325" t="s">
        <v>2260</v>
      </c>
      <c r="E325" s="29" t="s">
        <v>2261</v>
      </c>
      <c r="F325" s="11">
        <v>327</v>
      </c>
      <c r="G325" s="10" t="s">
        <v>1112</v>
      </c>
      <c r="H325" s="28">
        <v>35961</v>
      </c>
      <c r="I325" s="72">
        <v>55</v>
      </c>
      <c r="J325" s="13">
        <v>35965</v>
      </c>
      <c r="K325" s="72">
        <v>808</v>
      </c>
      <c r="N325" s="122"/>
    </row>
    <row r="326" spans="1:14" x14ac:dyDescent="0.2">
      <c r="A326" s="2" t="s">
        <v>232</v>
      </c>
      <c r="B326" s="2">
        <v>16</v>
      </c>
      <c r="C326" s="2">
        <v>4</v>
      </c>
      <c r="D326" t="s">
        <v>2260</v>
      </c>
      <c r="E326" s="29" t="s">
        <v>2261</v>
      </c>
      <c r="F326" s="11">
        <v>327</v>
      </c>
      <c r="G326" s="10" t="s">
        <v>7425</v>
      </c>
      <c r="H326" s="28">
        <v>45470</v>
      </c>
      <c r="I326" s="72">
        <v>87</v>
      </c>
      <c r="J326" s="13">
        <v>45482</v>
      </c>
      <c r="K326" s="72">
        <v>745</v>
      </c>
      <c r="N326" s="122"/>
    </row>
    <row r="327" spans="1:14" x14ac:dyDescent="0.2">
      <c r="A327" s="2" t="s">
        <v>232</v>
      </c>
      <c r="B327" s="2">
        <v>17</v>
      </c>
      <c r="C327" s="2">
        <v>1</v>
      </c>
      <c r="D327" t="s">
        <v>2262</v>
      </c>
      <c r="E327" s="10" t="s">
        <v>2263</v>
      </c>
      <c r="F327" s="2">
        <v>308</v>
      </c>
      <c r="G327" s="10" t="s">
        <v>2264</v>
      </c>
      <c r="H327" s="28">
        <v>44489</v>
      </c>
      <c r="I327" s="72">
        <v>70</v>
      </c>
      <c r="J327" s="13">
        <v>44499</v>
      </c>
      <c r="K327" s="72">
        <v>669</v>
      </c>
    </row>
    <row r="328" spans="1:14" x14ac:dyDescent="0.2">
      <c r="A328" s="2" t="s">
        <v>232</v>
      </c>
      <c r="B328" s="2">
        <v>17</v>
      </c>
      <c r="C328" s="2">
        <v>2</v>
      </c>
      <c r="D328" t="s">
        <v>2265</v>
      </c>
      <c r="E328" s="29" t="s">
        <v>41</v>
      </c>
      <c r="F328" s="11"/>
      <c r="G328" s="10" t="s">
        <v>2266</v>
      </c>
      <c r="H328" s="28">
        <v>23574</v>
      </c>
      <c r="I328" s="72">
        <v>38</v>
      </c>
      <c r="J328" s="17">
        <v>23574</v>
      </c>
      <c r="K328" s="80"/>
    </row>
    <row r="329" spans="1:14" x14ac:dyDescent="0.2">
      <c r="A329" s="2" t="s">
        <v>232</v>
      </c>
      <c r="B329" s="2">
        <v>17</v>
      </c>
      <c r="C329" s="2">
        <v>3</v>
      </c>
      <c r="D329" t="s">
        <v>2211</v>
      </c>
      <c r="E329" s="29" t="s">
        <v>2267</v>
      </c>
      <c r="F329" s="11">
        <v>244</v>
      </c>
      <c r="G329" s="10" t="s">
        <v>2267</v>
      </c>
      <c r="H329" s="28">
        <v>28447</v>
      </c>
      <c r="I329" s="72">
        <v>71</v>
      </c>
      <c r="J329" s="13">
        <v>28451</v>
      </c>
      <c r="K329" s="72">
        <v>324</v>
      </c>
    </row>
    <row r="330" spans="1:14" x14ac:dyDescent="0.2">
      <c r="A330" s="2" t="s">
        <v>232</v>
      </c>
      <c r="B330" s="2">
        <v>17</v>
      </c>
      <c r="C330" s="2">
        <v>4</v>
      </c>
      <c r="D330" t="s">
        <v>2211</v>
      </c>
      <c r="E330" s="29" t="s">
        <v>2267</v>
      </c>
      <c r="F330" s="11">
        <v>235</v>
      </c>
      <c r="G330" s="10" t="s">
        <v>450</v>
      </c>
      <c r="H330" s="28">
        <v>25842</v>
      </c>
      <c r="I330" s="72">
        <v>63</v>
      </c>
      <c r="J330" s="13">
        <v>25846</v>
      </c>
      <c r="K330" s="72">
        <v>188</v>
      </c>
    </row>
    <row r="331" spans="1:14" x14ac:dyDescent="0.2">
      <c r="A331" s="2" t="s">
        <v>232</v>
      </c>
      <c r="B331" s="2">
        <v>18</v>
      </c>
      <c r="C331" s="2">
        <v>1</v>
      </c>
      <c r="D331" t="s">
        <v>2268</v>
      </c>
      <c r="E331" s="29" t="s">
        <v>2269</v>
      </c>
      <c r="F331" s="11">
        <v>209</v>
      </c>
      <c r="G331" s="29" t="s">
        <v>2223</v>
      </c>
      <c r="H331" s="77">
        <v>31258</v>
      </c>
      <c r="I331" s="73">
        <v>80</v>
      </c>
      <c r="J331" s="13">
        <v>31261</v>
      </c>
      <c r="K331" s="72">
        <v>514</v>
      </c>
    </row>
    <row r="332" spans="1:14" x14ac:dyDescent="0.2">
      <c r="A332" s="7" t="s">
        <v>232</v>
      </c>
      <c r="B332" s="2">
        <v>18</v>
      </c>
      <c r="C332" s="2">
        <v>2</v>
      </c>
      <c r="D332" t="s">
        <v>2268</v>
      </c>
      <c r="E332" s="29" t="s">
        <v>2269</v>
      </c>
      <c r="F332" s="11">
        <v>209</v>
      </c>
      <c r="G332" s="29" t="s">
        <v>166</v>
      </c>
      <c r="H332" s="77">
        <v>34897</v>
      </c>
      <c r="I332" s="73">
        <v>86</v>
      </c>
      <c r="J332" s="13">
        <v>34902</v>
      </c>
      <c r="K332" s="72">
        <v>747</v>
      </c>
    </row>
    <row r="333" spans="1:14" x14ac:dyDescent="0.2">
      <c r="A333" s="2" t="s">
        <v>232</v>
      </c>
      <c r="B333" s="2">
        <v>18</v>
      </c>
      <c r="C333" s="2">
        <v>3</v>
      </c>
      <c r="D333" t="s">
        <v>2270</v>
      </c>
      <c r="E333" s="29" t="s">
        <v>2271</v>
      </c>
      <c r="F333" s="11">
        <v>363</v>
      </c>
      <c r="G333" s="29" t="s">
        <v>481</v>
      </c>
      <c r="H333" s="77">
        <v>40506</v>
      </c>
      <c r="I333" s="73">
        <v>83</v>
      </c>
      <c r="J333" s="13">
        <v>40509</v>
      </c>
      <c r="K333" s="72">
        <v>329</v>
      </c>
      <c r="N333" s="122" t="s">
        <v>1580</v>
      </c>
    </row>
    <row r="334" spans="1:14" x14ac:dyDescent="0.2">
      <c r="A334" s="2" t="s">
        <v>232</v>
      </c>
      <c r="B334" s="2">
        <v>18</v>
      </c>
      <c r="C334" s="2">
        <v>4</v>
      </c>
      <c r="D334" t="s">
        <v>2270</v>
      </c>
      <c r="E334" s="29" t="s">
        <v>2271</v>
      </c>
      <c r="F334" s="11">
        <v>363</v>
      </c>
      <c r="G334" s="10" t="s">
        <v>2272</v>
      </c>
      <c r="H334" s="28">
        <v>43204</v>
      </c>
      <c r="I334" s="72">
        <v>87</v>
      </c>
      <c r="J334" s="13">
        <v>43213</v>
      </c>
      <c r="K334" s="72">
        <v>523</v>
      </c>
      <c r="N334" s="122"/>
    </row>
    <row r="335" spans="1:14" x14ac:dyDescent="0.2">
      <c r="A335" s="2" t="s">
        <v>232</v>
      </c>
      <c r="B335" s="2">
        <v>19</v>
      </c>
      <c r="C335" s="2">
        <v>1</v>
      </c>
      <c r="D335" t="s">
        <v>2273</v>
      </c>
      <c r="E335" s="10" t="s">
        <v>2060</v>
      </c>
      <c r="F335" s="2">
        <v>345</v>
      </c>
      <c r="G335" s="10" t="s">
        <v>2274</v>
      </c>
      <c r="H335" s="28">
        <v>34489</v>
      </c>
      <c r="I335" s="72">
        <v>77</v>
      </c>
      <c r="J335" s="13">
        <v>34494</v>
      </c>
      <c r="K335" s="72">
        <v>716</v>
      </c>
      <c r="N335" s="122" t="s">
        <v>1088</v>
      </c>
    </row>
    <row r="336" spans="1:14" x14ac:dyDescent="0.2">
      <c r="A336" s="2" t="s">
        <v>232</v>
      </c>
      <c r="B336" s="2">
        <v>19</v>
      </c>
      <c r="C336" s="2">
        <v>2</v>
      </c>
      <c r="D336" t="s">
        <v>2273</v>
      </c>
      <c r="E336" s="10" t="s">
        <v>2060</v>
      </c>
      <c r="F336" s="2">
        <v>345</v>
      </c>
      <c r="G336" s="10" t="s">
        <v>2275</v>
      </c>
      <c r="H336" s="28">
        <v>35886</v>
      </c>
      <c r="I336" s="72">
        <v>82</v>
      </c>
      <c r="J336" s="13">
        <v>35889</v>
      </c>
      <c r="K336" s="72">
        <v>794</v>
      </c>
      <c r="N336" s="122"/>
    </row>
    <row r="337" spans="1:14" x14ac:dyDescent="0.2">
      <c r="A337" s="2" t="s">
        <v>232</v>
      </c>
      <c r="B337" s="2">
        <v>19</v>
      </c>
      <c r="C337" s="2">
        <v>2</v>
      </c>
      <c r="D337" s="3" t="s">
        <v>2273</v>
      </c>
      <c r="E337" s="29" t="s">
        <v>2060</v>
      </c>
      <c r="F337" s="11">
        <v>345</v>
      </c>
      <c r="G337" s="29" t="s">
        <v>2276</v>
      </c>
      <c r="H337" s="77">
        <v>37173</v>
      </c>
      <c r="I337" s="73">
        <v>55</v>
      </c>
      <c r="J337" s="13">
        <v>37177</v>
      </c>
      <c r="K337" s="53" t="s">
        <v>2277</v>
      </c>
      <c r="M337" s="10" t="s">
        <v>255</v>
      </c>
    </row>
    <row r="338" spans="1:14" x14ac:dyDescent="0.2">
      <c r="A338" s="2" t="s">
        <v>232</v>
      </c>
      <c r="B338" s="2">
        <v>19</v>
      </c>
      <c r="C338" s="2">
        <v>3</v>
      </c>
      <c r="D338" t="s">
        <v>2278</v>
      </c>
      <c r="E338" s="10" t="s">
        <v>2279</v>
      </c>
      <c r="F338" s="2">
        <v>309</v>
      </c>
      <c r="G338" s="10" t="s">
        <v>2279</v>
      </c>
      <c r="H338" s="28">
        <v>39012</v>
      </c>
      <c r="I338" s="72">
        <v>82</v>
      </c>
      <c r="J338" s="13">
        <v>39018</v>
      </c>
      <c r="K338" s="72">
        <v>194</v>
      </c>
    </row>
    <row r="339" spans="1:14" x14ac:dyDescent="0.2">
      <c r="A339" s="2" t="s">
        <v>232</v>
      </c>
      <c r="B339" s="2">
        <v>19</v>
      </c>
      <c r="C339" s="2">
        <v>4</v>
      </c>
      <c r="D339" t="s">
        <v>2278</v>
      </c>
      <c r="E339" s="10" t="s">
        <v>2279</v>
      </c>
      <c r="F339" s="2">
        <v>309</v>
      </c>
      <c r="G339" s="10" t="s">
        <v>2280</v>
      </c>
      <c r="H339" s="28">
        <v>30928</v>
      </c>
      <c r="I339" s="72">
        <v>67</v>
      </c>
      <c r="J339" s="13">
        <v>30933</v>
      </c>
      <c r="K339" s="72">
        <v>493</v>
      </c>
    </row>
    <row r="340" spans="1:14" x14ac:dyDescent="0.2">
      <c r="A340" s="2" t="s">
        <v>232</v>
      </c>
      <c r="B340" s="2">
        <v>20</v>
      </c>
      <c r="C340" s="2">
        <v>1</v>
      </c>
      <c r="E340" s="29"/>
      <c r="F340" s="11"/>
      <c r="G340" s="29"/>
      <c r="H340" s="33"/>
      <c r="I340" s="73"/>
    </row>
    <row r="341" spans="1:14" x14ac:dyDescent="0.2">
      <c r="A341" s="2" t="s">
        <v>232</v>
      </c>
      <c r="B341" s="2">
        <v>20</v>
      </c>
      <c r="C341" s="2">
        <v>2</v>
      </c>
      <c r="D341" t="s">
        <v>2281</v>
      </c>
      <c r="E341" s="29" t="s">
        <v>2282</v>
      </c>
      <c r="F341" s="11">
        <v>136</v>
      </c>
      <c r="G341" s="29" t="s">
        <v>481</v>
      </c>
      <c r="H341" s="77">
        <v>39550</v>
      </c>
      <c r="I341" s="73">
        <v>63</v>
      </c>
      <c r="J341" s="13">
        <v>39555</v>
      </c>
      <c r="K341" s="72">
        <v>235</v>
      </c>
      <c r="L341" s="2" t="s">
        <v>236</v>
      </c>
      <c r="M341" s="29" t="s">
        <v>244</v>
      </c>
      <c r="N341" s="10" t="s">
        <v>1884</v>
      </c>
    </row>
    <row r="342" spans="1:14" x14ac:dyDescent="0.2">
      <c r="A342" s="2" t="s">
        <v>232</v>
      </c>
      <c r="B342" s="2">
        <v>20</v>
      </c>
      <c r="C342" s="2">
        <v>3</v>
      </c>
      <c r="D342" t="s">
        <v>2283</v>
      </c>
    </row>
    <row r="343" spans="1:14" x14ac:dyDescent="0.2">
      <c r="A343" s="2" t="s">
        <v>232</v>
      </c>
      <c r="B343" s="2">
        <v>20</v>
      </c>
      <c r="C343" s="2">
        <v>4</v>
      </c>
      <c r="D343" t="s">
        <v>2283</v>
      </c>
    </row>
    <row r="344" spans="1:14" x14ac:dyDescent="0.2">
      <c r="A344" s="2">
        <v>3</v>
      </c>
      <c r="B344" s="2">
        <v>1</v>
      </c>
      <c r="C344" s="2">
        <v>1</v>
      </c>
      <c r="D344" t="s">
        <v>2284</v>
      </c>
      <c r="E344" s="10" t="s">
        <v>2285</v>
      </c>
      <c r="G344" s="10" t="s">
        <v>2286</v>
      </c>
      <c r="H344" s="28">
        <v>8812</v>
      </c>
      <c r="I344" s="72">
        <v>50</v>
      </c>
      <c r="J344" s="14" t="s">
        <v>713</v>
      </c>
      <c r="K344" s="53"/>
    </row>
    <row r="345" spans="1:14" x14ac:dyDescent="0.2">
      <c r="A345" s="2">
        <v>3</v>
      </c>
      <c r="B345" s="2">
        <v>1</v>
      </c>
      <c r="C345" s="2">
        <v>2</v>
      </c>
      <c r="D345" t="s">
        <v>2284</v>
      </c>
      <c r="E345" s="10" t="s">
        <v>137</v>
      </c>
      <c r="G345" s="10" t="s">
        <v>2287</v>
      </c>
      <c r="H345" s="28">
        <v>11703</v>
      </c>
      <c r="I345" s="72">
        <v>67</v>
      </c>
      <c r="J345" s="14" t="s">
        <v>761</v>
      </c>
      <c r="K345" s="53"/>
    </row>
    <row r="346" spans="1:14" x14ac:dyDescent="0.2">
      <c r="A346" s="2">
        <v>3</v>
      </c>
      <c r="B346" s="2">
        <v>1</v>
      </c>
      <c r="C346" s="2">
        <v>3</v>
      </c>
      <c r="D346" t="s">
        <v>2284</v>
      </c>
      <c r="E346" s="10" t="s">
        <v>137</v>
      </c>
    </row>
    <row r="347" spans="1:14" x14ac:dyDescent="0.2">
      <c r="A347" s="2">
        <v>3</v>
      </c>
      <c r="B347" s="2">
        <v>1</v>
      </c>
      <c r="C347" s="2">
        <v>4</v>
      </c>
      <c r="D347" t="s">
        <v>2284</v>
      </c>
      <c r="E347" s="10" t="s">
        <v>137</v>
      </c>
    </row>
    <row r="348" spans="1:14" x14ac:dyDescent="0.2">
      <c r="A348" s="2">
        <v>3</v>
      </c>
      <c r="B348" s="2">
        <v>1</v>
      </c>
      <c r="C348" s="2">
        <v>5</v>
      </c>
      <c r="D348" t="s">
        <v>2284</v>
      </c>
      <c r="E348" s="10" t="s">
        <v>137</v>
      </c>
      <c r="J348" s="14"/>
      <c r="K348" s="53"/>
    </row>
    <row r="349" spans="1:14" x14ac:dyDescent="0.2">
      <c r="A349" s="2">
        <v>3</v>
      </c>
      <c r="B349" s="2">
        <v>1</v>
      </c>
      <c r="C349" s="2">
        <v>6</v>
      </c>
      <c r="D349" t="s">
        <v>2284</v>
      </c>
      <c r="E349" s="10" t="s">
        <v>137</v>
      </c>
      <c r="J349" s="14"/>
      <c r="K349" s="53"/>
    </row>
    <row r="350" spans="1:14" x14ac:dyDescent="0.2">
      <c r="A350" s="2">
        <v>3</v>
      </c>
      <c r="B350" s="2">
        <v>1</v>
      </c>
      <c r="C350" s="2">
        <v>7</v>
      </c>
      <c r="D350" t="s">
        <v>2284</v>
      </c>
      <c r="E350" s="10" t="s">
        <v>137</v>
      </c>
      <c r="G350" s="10" t="s">
        <v>2288</v>
      </c>
      <c r="H350" s="28">
        <v>1648</v>
      </c>
      <c r="I350" s="72">
        <v>64</v>
      </c>
      <c r="J350" s="14" t="s">
        <v>1271</v>
      </c>
      <c r="K350" s="53"/>
    </row>
    <row r="351" spans="1:14" x14ac:dyDescent="0.2">
      <c r="A351" s="2">
        <v>3</v>
      </c>
      <c r="B351" s="2">
        <v>1</v>
      </c>
      <c r="C351" s="2">
        <v>8</v>
      </c>
      <c r="D351" t="s">
        <v>2284</v>
      </c>
      <c r="E351" s="10" t="s">
        <v>137</v>
      </c>
    </row>
    <row r="352" spans="1:14" x14ac:dyDescent="0.2">
      <c r="A352" s="2">
        <v>3</v>
      </c>
      <c r="B352" s="2">
        <v>2</v>
      </c>
      <c r="C352" s="2">
        <v>1</v>
      </c>
      <c r="D352" t="s">
        <v>2289</v>
      </c>
      <c r="E352" s="10" t="s">
        <v>2290</v>
      </c>
      <c r="G352" s="10" t="s">
        <v>92</v>
      </c>
      <c r="H352" s="28">
        <v>519</v>
      </c>
      <c r="I352" s="72">
        <v>5</v>
      </c>
      <c r="J352" s="14" t="s">
        <v>1309</v>
      </c>
      <c r="K352" s="53"/>
    </row>
    <row r="353" spans="1:13" x14ac:dyDescent="0.2">
      <c r="A353" s="2">
        <v>3</v>
      </c>
      <c r="B353" s="2">
        <v>2</v>
      </c>
      <c r="C353" s="2">
        <v>2</v>
      </c>
      <c r="D353" t="s">
        <v>2289</v>
      </c>
      <c r="E353" s="10" t="s">
        <v>2290</v>
      </c>
      <c r="G353" s="10" t="s">
        <v>596</v>
      </c>
      <c r="H353" s="92" t="s">
        <v>1271</v>
      </c>
      <c r="I353" s="72">
        <v>15</v>
      </c>
      <c r="J353" s="14" t="s">
        <v>1271</v>
      </c>
      <c r="K353" s="53"/>
    </row>
    <row r="354" spans="1:13" x14ac:dyDescent="0.2">
      <c r="A354" s="2">
        <v>3</v>
      </c>
      <c r="B354" s="2">
        <v>2</v>
      </c>
      <c r="C354" s="2">
        <v>3</v>
      </c>
      <c r="D354" t="s">
        <v>2289</v>
      </c>
      <c r="E354" s="10" t="s">
        <v>2290</v>
      </c>
    </row>
    <row r="355" spans="1:13" x14ac:dyDescent="0.2">
      <c r="A355" s="2">
        <v>3</v>
      </c>
      <c r="B355" s="2">
        <v>2</v>
      </c>
      <c r="C355" s="2">
        <v>4</v>
      </c>
      <c r="D355" t="s">
        <v>2289</v>
      </c>
      <c r="E355" s="10" t="s">
        <v>2290</v>
      </c>
      <c r="G355" s="25" t="s">
        <v>41</v>
      </c>
      <c r="H355" s="28">
        <v>2109</v>
      </c>
      <c r="I355" s="72">
        <v>29</v>
      </c>
      <c r="J355" s="14" t="s">
        <v>216</v>
      </c>
      <c r="K355" s="53"/>
    </row>
    <row r="356" spans="1:13" x14ac:dyDescent="0.2">
      <c r="A356" s="2">
        <v>3</v>
      </c>
      <c r="B356" s="2">
        <v>2</v>
      </c>
      <c r="C356" s="2">
        <v>5</v>
      </c>
      <c r="D356" t="s">
        <v>2289</v>
      </c>
      <c r="E356" s="10" t="s">
        <v>2290</v>
      </c>
      <c r="G356" s="10" t="s">
        <v>2291</v>
      </c>
      <c r="H356" s="28">
        <v>17460</v>
      </c>
      <c r="I356" s="72">
        <v>71</v>
      </c>
      <c r="J356" s="14">
        <v>17463</v>
      </c>
      <c r="K356" s="53"/>
    </row>
    <row r="357" spans="1:13" x14ac:dyDescent="0.2">
      <c r="A357" s="2">
        <v>3</v>
      </c>
      <c r="B357" s="2">
        <v>2</v>
      </c>
      <c r="C357" s="2">
        <v>6</v>
      </c>
      <c r="D357" t="s">
        <v>2289</v>
      </c>
      <c r="E357" s="10" t="s">
        <v>2290</v>
      </c>
      <c r="G357" s="10" t="s">
        <v>2292</v>
      </c>
      <c r="H357" s="28">
        <v>10544</v>
      </c>
      <c r="I357" s="72">
        <v>80</v>
      </c>
      <c r="J357" s="14" t="s">
        <v>178</v>
      </c>
      <c r="K357" s="53"/>
    </row>
    <row r="358" spans="1:13" x14ac:dyDescent="0.2">
      <c r="A358" s="2">
        <v>3</v>
      </c>
      <c r="B358" s="2">
        <v>2</v>
      </c>
      <c r="C358" s="2">
        <v>7</v>
      </c>
      <c r="D358" t="s">
        <v>2289</v>
      </c>
      <c r="E358" s="10" t="s">
        <v>2290</v>
      </c>
      <c r="G358" s="10" t="s">
        <v>2293</v>
      </c>
      <c r="H358" s="28">
        <v>9310</v>
      </c>
      <c r="I358" s="72">
        <v>86</v>
      </c>
      <c r="J358" s="14" t="s">
        <v>231</v>
      </c>
      <c r="K358" s="53"/>
    </row>
    <row r="359" spans="1:13" x14ac:dyDescent="0.2">
      <c r="A359" s="2">
        <v>3</v>
      </c>
      <c r="B359" s="2">
        <v>2</v>
      </c>
      <c r="C359" s="2">
        <v>8</v>
      </c>
      <c r="D359" t="s">
        <v>2289</v>
      </c>
      <c r="E359" s="10" t="s">
        <v>2290</v>
      </c>
      <c r="J359" s="14"/>
      <c r="K359" s="53"/>
    </row>
    <row r="360" spans="1:13" x14ac:dyDescent="0.2">
      <c r="A360" s="2">
        <v>3</v>
      </c>
      <c r="B360" s="2">
        <v>3</v>
      </c>
      <c r="C360" s="2">
        <v>1</v>
      </c>
      <c r="D360" t="s">
        <v>19</v>
      </c>
      <c r="E360" s="10" t="s">
        <v>2294</v>
      </c>
      <c r="J360" s="14"/>
      <c r="K360" s="53"/>
    </row>
    <row r="361" spans="1:13" x14ac:dyDescent="0.2">
      <c r="A361" s="2">
        <v>3</v>
      </c>
      <c r="B361" s="2">
        <v>3</v>
      </c>
      <c r="C361" s="2">
        <v>2</v>
      </c>
      <c r="D361" t="s">
        <v>19</v>
      </c>
      <c r="E361" s="10" t="s">
        <v>2294</v>
      </c>
      <c r="G361" s="10" t="s">
        <v>2295</v>
      </c>
      <c r="H361" s="14" t="s">
        <v>1413</v>
      </c>
      <c r="J361" s="14" t="s">
        <v>1413</v>
      </c>
      <c r="K361" s="53"/>
    </row>
    <row r="362" spans="1:13" x14ac:dyDescent="0.2">
      <c r="A362" s="2">
        <v>3</v>
      </c>
      <c r="B362" s="2">
        <v>3</v>
      </c>
      <c r="C362" s="2">
        <v>3</v>
      </c>
      <c r="D362" t="s">
        <v>19</v>
      </c>
      <c r="E362" s="10" t="s">
        <v>2294</v>
      </c>
      <c r="G362" s="10" t="s">
        <v>2296</v>
      </c>
      <c r="H362" s="28">
        <v>31111</v>
      </c>
      <c r="I362" s="72">
        <v>73</v>
      </c>
      <c r="J362" s="13">
        <v>31114</v>
      </c>
      <c r="K362" s="72">
        <v>507</v>
      </c>
    </row>
    <row r="363" spans="1:13" x14ac:dyDescent="0.2">
      <c r="A363" s="2">
        <v>3</v>
      </c>
      <c r="B363" s="2">
        <v>3</v>
      </c>
      <c r="C363" s="2">
        <v>4</v>
      </c>
      <c r="D363" t="s">
        <v>19</v>
      </c>
      <c r="E363" s="10" t="s">
        <v>2294</v>
      </c>
      <c r="G363" s="10" t="s">
        <v>2297</v>
      </c>
      <c r="H363" s="28">
        <v>20032</v>
      </c>
      <c r="I363" s="72">
        <v>24</v>
      </c>
      <c r="J363" s="13">
        <v>20034</v>
      </c>
    </row>
    <row r="364" spans="1:13" x14ac:dyDescent="0.2">
      <c r="A364" s="2">
        <v>3</v>
      </c>
      <c r="B364" s="2">
        <v>3</v>
      </c>
      <c r="C364" s="2">
        <v>5</v>
      </c>
      <c r="D364" t="s">
        <v>19</v>
      </c>
      <c r="E364" s="10" t="s">
        <v>2294</v>
      </c>
      <c r="G364" s="10" t="s">
        <v>2298</v>
      </c>
      <c r="H364" s="28">
        <v>20032</v>
      </c>
      <c r="I364" s="72">
        <v>68</v>
      </c>
      <c r="J364" s="14">
        <v>20034</v>
      </c>
      <c r="K364" s="53"/>
    </row>
    <row r="365" spans="1:13" x14ac:dyDescent="0.2">
      <c r="A365" s="2">
        <v>3</v>
      </c>
      <c r="B365" s="2">
        <v>3</v>
      </c>
      <c r="C365" s="2">
        <v>6</v>
      </c>
      <c r="D365" t="s">
        <v>19</v>
      </c>
      <c r="E365" s="10" t="s">
        <v>2294</v>
      </c>
      <c r="G365" s="10" t="s">
        <v>92</v>
      </c>
      <c r="H365" s="28">
        <v>15952</v>
      </c>
      <c r="I365" s="72">
        <v>63</v>
      </c>
      <c r="J365" s="14">
        <v>15955</v>
      </c>
      <c r="K365" s="53"/>
    </row>
    <row r="366" spans="1:13" x14ac:dyDescent="0.2">
      <c r="A366" s="2">
        <v>3</v>
      </c>
      <c r="B366" s="2">
        <v>3</v>
      </c>
      <c r="C366" s="2">
        <v>7</v>
      </c>
      <c r="D366" t="s">
        <v>19</v>
      </c>
      <c r="E366" s="10" t="s">
        <v>2294</v>
      </c>
      <c r="G366" s="10" t="s">
        <v>2295</v>
      </c>
      <c r="H366" s="14" t="s">
        <v>1413</v>
      </c>
      <c r="J366" s="14" t="s">
        <v>1413</v>
      </c>
      <c r="K366" s="53"/>
    </row>
    <row r="367" spans="1:13" x14ac:dyDescent="0.2">
      <c r="A367" s="2">
        <v>3</v>
      </c>
      <c r="B367" s="2">
        <v>3</v>
      </c>
      <c r="C367" s="2">
        <v>8</v>
      </c>
      <c r="D367" t="s">
        <v>2299</v>
      </c>
      <c r="E367" s="10" t="s">
        <v>2300</v>
      </c>
      <c r="G367" s="29" t="s">
        <v>2301</v>
      </c>
      <c r="H367" s="28">
        <v>27695</v>
      </c>
      <c r="I367" s="72">
        <v>71</v>
      </c>
      <c r="J367" s="13">
        <v>27699</v>
      </c>
      <c r="K367" s="72">
        <v>285</v>
      </c>
      <c r="M367" s="10" t="s">
        <v>2302</v>
      </c>
    </row>
    <row r="368" spans="1:13" x14ac:dyDescent="0.2">
      <c r="A368" s="2">
        <v>3</v>
      </c>
      <c r="B368" s="2">
        <v>4</v>
      </c>
      <c r="C368" s="2">
        <v>1</v>
      </c>
      <c r="D368" t="s">
        <v>2303</v>
      </c>
      <c r="E368" s="10" t="s">
        <v>41</v>
      </c>
      <c r="G368" s="10" t="s">
        <v>2304</v>
      </c>
      <c r="H368" s="21" t="s">
        <v>2305</v>
      </c>
      <c r="I368" s="72">
        <v>9</v>
      </c>
      <c r="J368" s="14" t="s">
        <v>613</v>
      </c>
      <c r="K368" s="53"/>
    </row>
    <row r="369" spans="1:14" x14ac:dyDescent="0.2">
      <c r="A369" s="2">
        <v>3</v>
      </c>
      <c r="B369" s="2">
        <v>4</v>
      </c>
      <c r="C369" s="2">
        <v>2</v>
      </c>
      <c r="D369" t="s">
        <v>2303</v>
      </c>
      <c r="E369" s="10" t="s">
        <v>41</v>
      </c>
      <c r="G369" s="10" t="s">
        <v>1598</v>
      </c>
      <c r="H369" s="21" t="s">
        <v>2306</v>
      </c>
      <c r="I369" s="72">
        <v>11</v>
      </c>
      <c r="J369" s="14" t="s">
        <v>976</v>
      </c>
      <c r="K369" s="53"/>
    </row>
    <row r="370" spans="1:14" x14ac:dyDescent="0.2">
      <c r="A370" s="2">
        <v>3</v>
      </c>
      <c r="B370" s="2">
        <v>4</v>
      </c>
      <c r="C370" s="2">
        <v>3</v>
      </c>
      <c r="D370" t="s">
        <v>2303</v>
      </c>
      <c r="E370" s="10" t="s">
        <v>41</v>
      </c>
      <c r="G370" s="10" t="s">
        <v>707</v>
      </c>
      <c r="H370" s="28">
        <v>18968</v>
      </c>
      <c r="I370" s="72">
        <v>49</v>
      </c>
      <c r="J370" s="13">
        <v>18972</v>
      </c>
    </row>
    <row r="371" spans="1:14" x14ac:dyDescent="0.2">
      <c r="A371" s="2">
        <v>3</v>
      </c>
      <c r="B371" s="2">
        <v>4</v>
      </c>
      <c r="C371" s="2">
        <v>4</v>
      </c>
      <c r="D371" t="s">
        <v>2303</v>
      </c>
      <c r="E371" s="10" t="s">
        <v>41</v>
      </c>
      <c r="K371" s="53"/>
    </row>
    <row r="372" spans="1:14" x14ac:dyDescent="0.2">
      <c r="A372" s="2">
        <v>3</v>
      </c>
      <c r="B372" s="2">
        <v>4</v>
      </c>
      <c r="C372" s="2">
        <v>5</v>
      </c>
      <c r="D372" t="s">
        <v>2303</v>
      </c>
      <c r="E372" s="10" t="s">
        <v>41</v>
      </c>
      <c r="G372" s="10" t="s">
        <v>2307</v>
      </c>
      <c r="H372" s="14" t="s">
        <v>1110</v>
      </c>
      <c r="I372" s="72">
        <v>78</v>
      </c>
      <c r="J372" s="14" t="s">
        <v>1110</v>
      </c>
      <c r="K372" s="53"/>
    </row>
    <row r="373" spans="1:14" x14ac:dyDescent="0.2">
      <c r="A373" s="2">
        <v>3</v>
      </c>
      <c r="B373" s="2">
        <v>4</v>
      </c>
      <c r="C373" s="2">
        <v>6</v>
      </c>
      <c r="D373" t="s">
        <v>2303</v>
      </c>
      <c r="E373" s="10" t="s">
        <v>41</v>
      </c>
      <c r="G373" s="10" t="s">
        <v>945</v>
      </c>
      <c r="H373" s="28">
        <v>14668</v>
      </c>
      <c r="I373" s="72">
        <v>82</v>
      </c>
      <c r="J373" s="14">
        <v>14671</v>
      </c>
      <c r="K373" s="53"/>
    </row>
    <row r="374" spans="1:14" x14ac:dyDescent="0.2">
      <c r="A374" s="2">
        <v>3</v>
      </c>
      <c r="B374" s="2">
        <v>4</v>
      </c>
      <c r="C374" s="2">
        <v>7</v>
      </c>
      <c r="D374" t="s">
        <v>2303</v>
      </c>
      <c r="E374" s="10" t="s">
        <v>41</v>
      </c>
      <c r="G374" s="10" t="s">
        <v>41</v>
      </c>
      <c r="H374" s="28">
        <v>15423</v>
      </c>
      <c r="I374" s="72">
        <v>84</v>
      </c>
      <c r="J374" s="14">
        <v>15424</v>
      </c>
      <c r="K374" s="53"/>
    </row>
    <row r="375" spans="1:14" x14ac:dyDescent="0.2">
      <c r="A375" s="2">
        <v>3</v>
      </c>
      <c r="B375" s="2">
        <v>4</v>
      </c>
      <c r="C375" s="2">
        <v>8</v>
      </c>
      <c r="D375" t="s">
        <v>2303</v>
      </c>
      <c r="E375" s="10" t="s">
        <v>41</v>
      </c>
    </row>
    <row r="376" spans="1:14" x14ac:dyDescent="0.2">
      <c r="A376" s="2">
        <v>3</v>
      </c>
      <c r="B376" s="2">
        <v>5</v>
      </c>
      <c r="C376" s="2">
        <v>1</v>
      </c>
      <c r="D376" t="s">
        <v>2308</v>
      </c>
      <c r="E376" s="10" t="s">
        <v>41</v>
      </c>
      <c r="G376" s="10" t="s">
        <v>2309</v>
      </c>
      <c r="H376" s="28">
        <v>43540</v>
      </c>
      <c r="I376" s="72">
        <v>95</v>
      </c>
      <c r="J376" s="13">
        <v>43554</v>
      </c>
      <c r="K376" s="72">
        <v>568</v>
      </c>
    </row>
    <row r="377" spans="1:14" x14ac:dyDescent="0.2">
      <c r="A377" s="2">
        <v>3</v>
      </c>
      <c r="B377" s="2">
        <v>5</v>
      </c>
      <c r="C377" s="2">
        <v>2</v>
      </c>
      <c r="D377" t="s">
        <v>2308</v>
      </c>
      <c r="E377" s="10" t="s">
        <v>41</v>
      </c>
      <c r="G377" s="10" t="s">
        <v>2310</v>
      </c>
      <c r="H377" s="28">
        <v>36336</v>
      </c>
      <c r="I377" s="72">
        <v>77</v>
      </c>
      <c r="J377" s="13">
        <v>36341</v>
      </c>
      <c r="K377" s="72">
        <v>838</v>
      </c>
    </row>
    <row r="378" spans="1:14" x14ac:dyDescent="0.2">
      <c r="A378" s="2">
        <v>3</v>
      </c>
      <c r="B378" s="2">
        <v>5</v>
      </c>
      <c r="C378" s="2">
        <v>3</v>
      </c>
      <c r="D378" t="s">
        <v>2311</v>
      </c>
      <c r="E378" s="10" t="s">
        <v>206</v>
      </c>
      <c r="M378" s="10" t="s">
        <v>2312</v>
      </c>
    </row>
    <row r="379" spans="1:14" x14ac:dyDescent="0.2">
      <c r="A379" s="2">
        <v>3</v>
      </c>
      <c r="B379" s="2">
        <v>5</v>
      </c>
      <c r="C379" s="2">
        <v>4</v>
      </c>
      <c r="D379" t="s">
        <v>2311</v>
      </c>
      <c r="E379" s="10" t="s">
        <v>206</v>
      </c>
      <c r="M379" s="10" t="s">
        <v>2312</v>
      </c>
    </row>
    <row r="380" spans="1:14" x14ac:dyDescent="0.2">
      <c r="A380" s="2">
        <v>3</v>
      </c>
      <c r="B380" s="2">
        <v>5</v>
      </c>
      <c r="C380" s="2">
        <v>5</v>
      </c>
      <c r="D380" t="s">
        <v>2308</v>
      </c>
      <c r="E380" s="10" t="s">
        <v>41</v>
      </c>
      <c r="G380" s="10" t="s">
        <v>408</v>
      </c>
      <c r="H380" s="93">
        <v>9381</v>
      </c>
      <c r="I380" s="72" t="s">
        <v>1349</v>
      </c>
      <c r="J380" s="14" t="s">
        <v>231</v>
      </c>
      <c r="K380" s="53"/>
    </row>
    <row r="381" spans="1:14" x14ac:dyDescent="0.2">
      <c r="A381" s="2">
        <v>3</v>
      </c>
      <c r="B381" s="2">
        <v>5</v>
      </c>
      <c r="C381" s="2">
        <v>6</v>
      </c>
      <c r="D381" t="s">
        <v>2308</v>
      </c>
      <c r="E381" s="10" t="s">
        <v>41</v>
      </c>
      <c r="G381" s="10" t="s">
        <v>684</v>
      </c>
      <c r="H381" s="28">
        <v>820</v>
      </c>
      <c r="I381" s="72">
        <v>41</v>
      </c>
      <c r="J381" s="14" t="s">
        <v>984</v>
      </c>
      <c r="K381" s="53"/>
    </row>
    <row r="382" spans="1:14" x14ac:dyDescent="0.2">
      <c r="A382" s="2">
        <v>3</v>
      </c>
      <c r="B382" s="2">
        <v>5</v>
      </c>
      <c r="C382" s="2">
        <v>7</v>
      </c>
      <c r="D382" t="s">
        <v>2308</v>
      </c>
      <c r="E382" s="10" t="s">
        <v>41</v>
      </c>
      <c r="G382" s="10" t="s">
        <v>2313</v>
      </c>
      <c r="H382" s="28">
        <v>12017</v>
      </c>
      <c r="I382" s="72">
        <v>71</v>
      </c>
      <c r="J382" s="14" t="s">
        <v>761</v>
      </c>
      <c r="K382" s="53"/>
    </row>
    <row r="383" spans="1:14" x14ac:dyDescent="0.2">
      <c r="A383" s="2">
        <v>3</v>
      </c>
      <c r="B383" s="2">
        <v>5</v>
      </c>
      <c r="C383" s="2">
        <v>8</v>
      </c>
      <c r="D383" t="s">
        <v>2314</v>
      </c>
      <c r="E383" s="10" t="s">
        <v>246</v>
      </c>
      <c r="G383" s="10" t="s">
        <v>2315</v>
      </c>
      <c r="H383" s="28">
        <v>43947</v>
      </c>
      <c r="I383" s="72">
        <v>65</v>
      </c>
      <c r="J383" s="13">
        <v>43952</v>
      </c>
      <c r="K383" s="72">
        <v>591</v>
      </c>
      <c r="M383" s="10" t="s">
        <v>2316</v>
      </c>
      <c r="N383" t="s">
        <v>2317</v>
      </c>
    </row>
    <row r="384" spans="1:14" x14ac:dyDescent="0.2">
      <c r="A384" s="2">
        <v>3</v>
      </c>
      <c r="B384" s="11">
        <v>6</v>
      </c>
      <c r="C384" s="2">
        <v>1</v>
      </c>
      <c r="D384" t="s">
        <v>2318</v>
      </c>
      <c r="E384" s="10" t="s">
        <v>137</v>
      </c>
      <c r="G384" s="10" t="s">
        <v>137</v>
      </c>
      <c r="H384" s="28">
        <v>4494</v>
      </c>
      <c r="I384" s="72">
        <v>72</v>
      </c>
      <c r="J384" s="14" t="s">
        <v>1063</v>
      </c>
      <c r="K384" s="53"/>
    </row>
    <row r="385" spans="1:14" x14ac:dyDescent="0.2">
      <c r="A385" s="2">
        <v>3</v>
      </c>
      <c r="B385" s="11">
        <v>6</v>
      </c>
      <c r="C385" s="2">
        <v>2</v>
      </c>
      <c r="D385" t="s">
        <v>2318</v>
      </c>
      <c r="E385" s="10" t="s">
        <v>137</v>
      </c>
      <c r="G385" s="10" t="s">
        <v>2319</v>
      </c>
      <c r="H385" s="28">
        <v>5667</v>
      </c>
      <c r="I385" s="72">
        <v>71</v>
      </c>
      <c r="J385" s="14" t="s">
        <v>1167</v>
      </c>
      <c r="K385" s="53"/>
    </row>
    <row r="386" spans="1:14" x14ac:dyDescent="0.2">
      <c r="A386" s="2">
        <v>3</v>
      </c>
      <c r="B386" s="11">
        <v>6</v>
      </c>
      <c r="C386" s="2">
        <v>3</v>
      </c>
      <c r="D386" t="s">
        <v>2320</v>
      </c>
      <c r="E386" s="10" t="s">
        <v>252</v>
      </c>
      <c r="H386" s="28"/>
      <c r="N386" s="122" t="s">
        <v>2321</v>
      </c>
    </row>
    <row r="387" spans="1:14" x14ac:dyDescent="0.2">
      <c r="A387" s="2">
        <v>3</v>
      </c>
      <c r="B387" s="11">
        <v>6</v>
      </c>
      <c r="C387" s="2">
        <v>4</v>
      </c>
      <c r="D387" t="s">
        <v>2320</v>
      </c>
      <c r="E387" s="10" t="s">
        <v>252</v>
      </c>
      <c r="G387" s="10" t="s">
        <v>2322</v>
      </c>
      <c r="H387" s="28">
        <v>37252</v>
      </c>
      <c r="I387" s="72">
        <v>84</v>
      </c>
      <c r="J387" s="13">
        <v>37259</v>
      </c>
      <c r="K387" s="53" t="s">
        <v>2323</v>
      </c>
      <c r="N387" s="122"/>
    </row>
    <row r="388" spans="1:14" x14ac:dyDescent="0.2">
      <c r="A388" s="2">
        <v>3</v>
      </c>
      <c r="B388" s="11">
        <v>6</v>
      </c>
      <c r="C388" s="2">
        <v>5</v>
      </c>
      <c r="D388" t="s">
        <v>7436</v>
      </c>
      <c r="E388" s="10" t="s">
        <v>99</v>
      </c>
      <c r="G388" s="10" t="s">
        <v>252</v>
      </c>
      <c r="H388" s="28">
        <v>44241</v>
      </c>
      <c r="I388" s="72">
        <v>82</v>
      </c>
      <c r="J388" s="13">
        <v>44504</v>
      </c>
      <c r="K388" s="72">
        <v>671</v>
      </c>
      <c r="M388" s="10" t="s">
        <v>2324</v>
      </c>
      <c r="N388" s="23"/>
    </row>
    <row r="389" spans="1:14" x14ac:dyDescent="0.2">
      <c r="A389" s="2">
        <v>3</v>
      </c>
      <c r="B389" s="11">
        <v>6</v>
      </c>
      <c r="C389" s="2">
        <v>6</v>
      </c>
      <c r="D389" t="s">
        <v>2320</v>
      </c>
      <c r="E389" s="10" t="s">
        <v>252</v>
      </c>
      <c r="G389" s="10" t="s">
        <v>2325</v>
      </c>
      <c r="H389" s="28">
        <v>35018</v>
      </c>
      <c r="I389" s="72">
        <v>58</v>
      </c>
      <c r="J389" s="13">
        <v>35023</v>
      </c>
      <c r="K389" s="72">
        <v>755</v>
      </c>
      <c r="N389" t="s">
        <v>2326</v>
      </c>
    </row>
    <row r="390" spans="1:14" x14ac:dyDescent="0.2">
      <c r="A390" s="2">
        <v>3</v>
      </c>
      <c r="B390" s="11">
        <v>6</v>
      </c>
      <c r="C390" s="2">
        <v>7</v>
      </c>
      <c r="D390" t="s">
        <v>2318</v>
      </c>
      <c r="E390" s="10" t="s">
        <v>137</v>
      </c>
    </row>
    <row r="391" spans="1:14" x14ac:dyDescent="0.2">
      <c r="A391" s="2">
        <v>3</v>
      </c>
      <c r="B391" s="11">
        <v>6</v>
      </c>
      <c r="C391" s="2">
        <v>8</v>
      </c>
      <c r="D391" t="s">
        <v>2318</v>
      </c>
      <c r="E391" s="10" t="s">
        <v>137</v>
      </c>
    </row>
    <row r="392" spans="1:14" x14ac:dyDescent="0.2">
      <c r="A392" s="2">
        <v>3</v>
      </c>
      <c r="B392" s="2">
        <v>7</v>
      </c>
      <c r="C392" s="2">
        <v>1</v>
      </c>
      <c r="D392" t="s">
        <v>16</v>
      </c>
      <c r="E392" s="10" t="s">
        <v>1969</v>
      </c>
      <c r="G392" s="10" t="s">
        <v>2327</v>
      </c>
      <c r="M392" s="10" t="s">
        <v>2328</v>
      </c>
    </row>
    <row r="393" spans="1:14" x14ac:dyDescent="0.2">
      <c r="A393" s="2">
        <v>3</v>
      </c>
      <c r="B393" s="2">
        <v>7</v>
      </c>
      <c r="C393" s="2">
        <v>2</v>
      </c>
      <c r="D393" t="s">
        <v>16</v>
      </c>
      <c r="E393" s="10" t="s">
        <v>1969</v>
      </c>
      <c r="G393" s="10" t="s">
        <v>1598</v>
      </c>
      <c r="H393" s="28">
        <v>1265</v>
      </c>
      <c r="I393" s="72">
        <v>13</v>
      </c>
      <c r="J393" s="13">
        <v>1267</v>
      </c>
    </row>
    <row r="394" spans="1:14" x14ac:dyDescent="0.2">
      <c r="A394" s="2">
        <v>3</v>
      </c>
      <c r="B394" s="2">
        <v>7</v>
      </c>
      <c r="C394" s="2">
        <v>3</v>
      </c>
      <c r="D394" t="s">
        <v>16</v>
      </c>
      <c r="E394" s="10" t="s">
        <v>1969</v>
      </c>
      <c r="G394" s="10" t="s">
        <v>20</v>
      </c>
      <c r="H394" s="28">
        <v>30789</v>
      </c>
      <c r="I394" s="72">
        <v>88</v>
      </c>
      <c r="J394" s="13">
        <v>30796</v>
      </c>
      <c r="K394" s="72">
        <v>485</v>
      </c>
    </row>
    <row r="395" spans="1:14" x14ac:dyDescent="0.2">
      <c r="A395" s="2">
        <v>3</v>
      </c>
      <c r="B395" s="2">
        <v>7</v>
      </c>
      <c r="C395" s="2">
        <v>4</v>
      </c>
      <c r="D395" t="s">
        <v>16</v>
      </c>
      <c r="E395" s="10" t="s">
        <v>1969</v>
      </c>
    </row>
    <row r="396" spans="1:14" x14ac:dyDescent="0.2">
      <c r="A396" s="2">
        <v>3</v>
      </c>
      <c r="B396" s="2">
        <v>7</v>
      </c>
      <c r="C396" s="2">
        <v>5</v>
      </c>
      <c r="D396" t="s">
        <v>16</v>
      </c>
      <c r="E396" s="10" t="s">
        <v>1969</v>
      </c>
      <c r="G396" s="10" t="s">
        <v>2329</v>
      </c>
      <c r="H396" s="28">
        <v>26068</v>
      </c>
      <c r="I396" s="72">
        <v>78</v>
      </c>
      <c r="J396" s="13">
        <v>26071</v>
      </c>
      <c r="K396" s="72">
        <v>204</v>
      </c>
    </row>
    <row r="397" spans="1:14" x14ac:dyDescent="0.2">
      <c r="A397" s="2">
        <v>3</v>
      </c>
      <c r="B397" s="2">
        <v>7</v>
      </c>
      <c r="C397" s="2">
        <v>6</v>
      </c>
      <c r="D397" t="s">
        <v>16</v>
      </c>
      <c r="E397" s="10" t="s">
        <v>1969</v>
      </c>
      <c r="G397" s="10" t="s">
        <v>2330</v>
      </c>
      <c r="H397" s="28">
        <v>9016</v>
      </c>
      <c r="I397" s="72">
        <v>57</v>
      </c>
      <c r="J397" s="14" t="s">
        <v>2331</v>
      </c>
      <c r="K397" s="53"/>
    </row>
    <row r="398" spans="1:14" x14ac:dyDescent="0.2">
      <c r="A398" s="2">
        <v>3</v>
      </c>
      <c r="B398" s="2">
        <v>7</v>
      </c>
      <c r="C398" s="2">
        <v>7</v>
      </c>
      <c r="D398" t="s">
        <v>16</v>
      </c>
      <c r="E398" s="10" t="s">
        <v>1969</v>
      </c>
      <c r="G398" s="10" t="s">
        <v>1969</v>
      </c>
      <c r="H398" s="28">
        <v>12815</v>
      </c>
      <c r="I398" s="72">
        <v>76</v>
      </c>
      <c r="J398" s="14" t="s">
        <v>2332</v>
      </c>
      <c r="K398" s="53"/>
    </row>
    <row r="399" spans="1:14" x14ac:dyDescent="0.2">
      <c r="A399" s="2">
        <v>3</v>
      </c>
      <c r="B399" s="2">
        <v>7</v>
      </c>
      <c r="C399" s="2">
        <v>8</v>
      </c>
      <c r="D399" t="s">
        <v>16</v>
      </c>
      <c r="E399" s="10" t="s">
        <v>1969</v>
      </c>
      <c r="G399" s="10" t="s">
        <v>2333</v>
      </c>
      <c r="H399" s="28">
        <v>13832</v>
      </c>
      <c r="I399" s="72">
        <v>48</v>
      </c>
      <c r="J399" s="13">
        <v>13835</v>
      </c>
    </row>
    <row r="400" spans="1:14" x14ac:dyDescent="0.2">
      <c r="A400" s="2">
        <v>3</v>
      </c>
      <c r="B400" s="2">
        <v>8</v>
      </c>
      <c r="C400" s="2">
        <v>1</v>
      </c>
      <c r="D400" t="s">
        <v>88</v>
      </c>
      <c r="E400" s="10" t="s">
        <v>137</v>
      </c>
      <c r="G400" s="10" t="s">
        <v>30</v>
      </c>
      <c r="H400" s="92" t="s">
        <v>883</v>
      </c>
      <c r="I400" s="72">
        <v>76</v>
      </c>
      <c r="J400" s="14" t="s">
        <v>883</v>
      </c>
      <c r="K400" s="53"/>
    </row>
    <row r="401" spans="1:11" x14ac:dyDescent="0.2">
      <c r="A401" s="2">
        <v>3</v>
      </c>
      <c r="B401" s="2">
        <v>8</v>
      </c>
      <c r="C401" s="2">
        <v>2</v>
      </c>
      <c r="D401" t="s">
        <v>88</v>
      </c>
      <c r="E401" s="10" t="s">
        <v>137</v>
      </c>
      <c r="G401" s="10" t="s">
        <v>80</v>
      </c>
      <c r="H401" s="28">
        <v>4088</v>
      </c>
      <c r="I401" s="72">
        <v>87</v>
      </c>
      <c r="J401" s="14" t="s">
        <v>1037</v>
      </c>
      <c r="K401" s="53"/>
    </row>
    <row r="402" spans="1:11" x14ac:dyDescent="0.2">
      <c r="A402" s="2">
        <v>3</v>
      </c>
      <c r="B402" s="2">
        <v>8</v>
      </c>
      <c r="C402" s="2">
        <v>3</v>
      </c>
      <c r="D402" t="s">
        <v>88</v>
      </c>
      <c r="E402" s="10" t="s">
        <v>137</v>
      </c>
      <c r="G402" s="10" t="s">
        <v>2334</v>
      </c>
      <c r="H402" s="28">
        <v>21637</v>
      </c>
      <c r="I402" s="72">
        <v>66</v>
      </c>
      <c r="J402" s="14">
        <v>21640</v>
      </c>
      <c r="K402" s="53"/>
    </row>
    <row r="403" spans="1:11" x14ac:dyDescent="0.2">
      <c r="A403" s="2">
        <v>3</v>
      </c>
      <c r="B403" s="2">
        <v>8</v>
      </c>
      <c r="C403" s="2">
        <v>4</v>
      </c>
      <c r="D403" t="s">
        <v>88</v>
      </c>
      <c r="E403" s="10" t="s">
        <v>137</v>
      </c>
      <c r="G403" s="10" t="s">
        <v>2335</v>
      </c>
      <c r="H403" s="28">
        <v>26308</v>
      </c>
      <c r="I403" s="72">
        <v>75</v>
      </c>
      <c r="J403" s="14">
        <v>26310</v>
      </c>
      <c r="K403" s="53">
        <v>234</v>
      </c>
    </row>
    <row r="404" spans="1:11" x14ac:dyDescent="0.2">
      <c r="A404" s="2">
        <v>3</v>
      </c>
      <c r="B404" s="2">
        <v>8</v>
      </c>
      <c r="C404" s="2">
        <v>5</v>
      </c>
      <c r="D404" t="s">
        <v>88</v>
      </c>
      <c r="E404" s="10" t="s">
        <v>137</v>
      </c>
      <c r="G404" s="10" t="s">
        <v>2336</v>
      </c>
      <c r="H404" s="28">
        <v>34456</v>
      </c>
      <c r="I404" s="72">
        <v>91</v>
      </c>
      <c r="J404" s="14">
        <v>34459</v>
      </c>
      <c r="K404" s="53">
        <v>711</v>
      </c>
    </row>
    <row r="405" spans="1:11" x14ac:dyDescent="0.2">
      <c r="A405" s="2">
        <v>3</v>
      </c>
      <c r="B405" s="2">
        <v>8</v>
      </c>
      <c r="C405" s="2">
        <v>6</v>
      </c>
      <c r="D405" t="s">
        <v>88</v>
      </c>
      <c r="E405" s="10" t="s">
        <v>137</v>
      </c>
      <c r="G405" s="10" t="s">
        <v>2337</v>
      </c>
      <c r="H405" s="28">
        <v>32424</v>
      </c>
      <c r="I405" s="72">
        <v>89</v>
      </c>
      <c r="J405" s="14">
        <v>32427</v>
      </c>
      <c r="K405" s="53">
        <v>577</v>
      </c>
    </row>
    <row r="406" spans="1:11" x14ac:dyDescent="0.2">
      <c r="A406" s="2">
        <v>3</v>
      </c>
      <c r="B406" s="2">
        <v>8</v>
      </c>
      <c r="C406" s="2">
        <v>7</v>
      </c>
      <c r="D406" t="s">
        <v>88</v>
      </c>
      <c r="E406" s="10" t="s">
        <v>137</v>
      </c>
      <c r="G406" s="10" t="s">
        <v>166</v>
      </c>
      <c r="H406" s="28">
        <v>16803</v>
      </c>
      <c r="I406" s="72">
        <v>77</v>
      </c>
      <c r="J406" s="14">
        <v>16806</v>
      </c>
      <c r="K406" s="53"/>
    </row>
    <row r="407" spans="1:11" x14ac:dyDescent="0.2">
      <c r="A407" s="2">
        <v>3</v>
      </c>
      <c r="B407" s="2">
        <v>8</v>
      </c>
      <c r="C407" s="2">
        <v>8</v>
      </c>
      <c r="D407" t="s">
        <v>88</v>
      </c>
      <c r="E407" s="10" t="s">
        <v>137</v>
      </c>
      <c r="G407" s="10" t="s">
        <v>137</v>
      </c>
      <c r="H407" s="92" t="s">
        <v>174</v>
      </c>
      <c r="I407" s="72">
        <v>68</v>
      </c>
      <c r="J407" s="14" t="s">
        <v>174</v>
      </c>
      <c r="K407" s="53"/>
    </row>
    <row r="408" spans="1:11" x14ac:dyDescent="0.2">
      <c r="A408" s="2">
        <v>3</v>
      </c>
      <c r="B408" s="2">
        <v>9</v>
      </c>
      <c r="C408" s="2">
        <v>1</v>
      </c>
      <c r="D408" t="s">
        <v>88</v>
      </c>
      <c r="E408" s="10" t="s">
        <v>320</v>
      </c>
      <c r="G408" s="10" t="s">
        <v>2338</v>
      </c>
      <c r="H408" s="28">
        <v>18327</v>
      </c>
      <c r="I408" s="72">
        <v>80</v>
      </c>
      <c r="J408" s="14">
        <v>18330</v>
      </c>
      <c r="K408" s="53"/>
    </row>
    <row r="409" spans="1:11" x14ac:dyDescent="0.2">
      <c r="A409" s="2">
        <v>3</v>
      </c>
      <c r="B409" s="2">
        <v>9</v>
      </c>
      <c r="C409" s="2">
        <v>2</v>
      </c>
      <c r="D409" t="s">
        <v>88</v>
      </c>
      <c r="E409" s="10" t="s">
        <v>320</v>
      </c>
      <c r="G409" s="10" t="s">
        <v>2339</v>
      </c>
      <c r="J409" s="14"/>
      <c r="K409" s="53"/>
    </row>
    <row r="410" spans="1:11" x14ac:dyDescent="0.2">
      <c r="A410" s="2">
        <v>3</v>
      </c>
      <c r="B410" s="2">
        <v>9</v>
      </c>
      <c r="C410" s="2">
        <v>3</v>
      </c>
      <c r="D410" t="s">
        <v>88</v>
      </c>
      <c r="E410" s="10" t="s">
        <v>320</v>
      </c>
      <c r="G410" s="10" t="s">
        <v>2340</v>
      </c>
      <c r="H410" s="28">
        <v>29596</v>
      </c>
      <c r="I410" s="72">
        <v>92</v>
      </c>
      <c r="J410" s="14">
        <v>29599</v>
      </c>
      <c r="K410" s="53">
        <v>403</v>
      </c>
    </row>
    <row r="411" spans="1:11" x14ac:dyDescent="0.2">
      <c r="A411" s="2">
        <v>3</v>
      </c>
      <c r="B411" s="2">
        <v>9</v>
      </c>
      <c r="C411" s="2">
        <v>4</v>
      </c>
      <c r="D411" t="s">
        <v>88</v>
      </c>
      <c r="E411" s="10" t="s">
        <v>320</v>
      </c>
      <c r="G411" s="10" t="s">
        <v>2341</v>
      </c>
      <c r="H411" s="28">
        <v>21934</v>
      </c>
      <c r="I411" s="72">
        <v>74</v>
      </c>
      <c r="J411" s="14">
        <v>21938</v>
      </c>
      <c r="K411" s="53"/>
    </row>
    <row r="412" spans="1:11" x14ac:dyDescent="0.2">
      <c r="A412" s="2">
        <v>3</v>
      </c>
      <c r="B412" s="2">
        <v>9</v>
      </c>
      <c r="C412" s="2">
        <v>5</v>
      </c>
      <c r="D412" t="s">
        <v>88</v>
      </c>
      <c r="E412" s="10" t="s">
        <v>320</v>
      </c>
      <c r="G412" s="10" t="s">
        <v>104</v>
      </c>
      <c r="H412" s="28">
        <v>9159</v>
      </c>
      <c r="I412" s="72">
        <v>30</v>
      </c>
      <c r="J412" s="14" t="s">
        <v>231</v>
      </c>
      <c r="K412" s="53"/>
    </row>
    <row r="413" spans="1:11" x14ac:dyDescent="0.2">
      <c r="A413" s="2">
        <v>3</v>
      </c>
      <c r="B413" s="2">
        <v>9</v>
      </c>
      <c r="C413" s="2">
        <v>6</v>
      </c>
      <c r="D413" t="s">
        <v>88</v>
      </c>
      <c r="E413" s="10" t="s">
        <v>320</v>
      </c>
      <c r="G413" s="10" t="s">
        <v>80</v>
      </c>
      <c r="H413" s="14" t="s">
        <v>1168</v>
      </c>
      <c r="I413" s="72">
        <v>84</v>
      </c>
      <c r="J413" s="14" t="s">
        <v>1168</v>
      </c>
      <c r="K413" s="53"/>
    </row>
    <row r="414" spans="1:11" x14ac:dyDescent="0.2">
      <c r="A414" s="2">
        <v>3</v>
      </c>
      <c r="B414" s="2">
        <v>9</v>
      </c>
      <c r="C414" s="2">
        <v>7</v>
      </c>
      <c r="D414" t="s">
        <v>88</v>
      </c>
      <c r="E414" s="10" t="s">
        <v>320</v>
      </c>
      <c r="G414" s="10" t="s">
        <v>320</v>
      </c>
      <c r="H414" s="14" t="s">
        <v>1061</v>
      </c>
      <c r="I414" s="72">
        <v>81</v>
      </c>
      <c r="J414" s="14" t="s">
        <v>1061</v>
      </c>
      <c r="K414" s="53"/>
    </row>
    <row r="415" spans="1:11" x14ac:dyDescent="0.2">
      <c r="A415" s="2">
        <v>3</v>
      </c>
      <c r="B415" s="2">
        <v>9</v>
      </c>
      <c r="C415" s="2">
        <v>8</v>
      </c>
      <c r="D415" t="s">
        <v>88</v>
      </c>
      <c r="E415" s="10" t="s">
        <v>320</v>
      </c>
      <c r="G415" s="10" t="s">
        <v>2342</v>
      </c>
      <c r="H415" s="14" t="s">
        <v>186</v>
      </c>
      <c r="I415" s="72">
        <v>30</v>
      </c>
      <c r="J415" s="14" t="s">
        <v>186</v>
      </c>
      <c r="K415" s="53"/>
    </row>
    <row r="416" spans="1:11" x14ac:dyDescent="0.2">
      <c r="A416" s="2">
        <v>3</v>
      </c>
      <c r="B416" s="2">
        <v>10</v>
      </c>
      <c r="C416" s="2">
        <v>1</v>
      </c>
      <c r="D416" t="s">
        <v>2303</v>
      </c>
      <c r="E416" s="10" t="s">
        <v>2343</v>
      </c>
    </row>
    <row r="417" spans="1:14" x14ac:dyDescent="0.2">
      <c r="A417" s="2">
        <v>3</v>
      </c>
      <c r="B417" s="2">
        <v>10</v>
      </c>
      <c r="C417" s="2">
        <v>2</v>
      </c>
      <c r="D417" t="s">
        <v>2303</v>
      </c>
      <c r="E417" s="10" t="s">
        <v>2343</v>
      </c>
      <c r="G417" s="10" t="s">
        <v>2344</v>
      </c>
      <c r="H417" s="28">
        <v>18297</v>
      </c>
      <c r="I417" s="72">
        <v>85</v>
      </c>
      <c r="J417" s="13">
        <v>18300</v>
      </c>
      <c r="M417" s="121" t="s">
        <v>2345</v>
      </c>
    </row>
    <row r="418" spans="1:14" x14ac:dyDescent="0.2">
      <c r="A418" s="2">
        <v>3</v>
      </c>
      <c r="B418" s="2">
        <v>10</v>
      </c>
      <c r="C418" s="2">
        <v>3</v>
      </c>
      <c r="D418" t="s">
        <v>2303</v>
      </c>
      <c r="E418" s="10" t="s">
        <v>2343</v>
      </c>
      <c r="G418" s="10" t="s">
        <v>2346</v>
      </c>
      <c r="H418" s="28">
        <v>7491</v>
      </c>
      <c r="I418" s="72">
        <v>56</v>
      </c>
      <c r="J418" s="13">
        <v>7494</v>
      </c>
      <c r="M418" s="121"/>
    </row>
    <row r="419" spans="1:14" x14ac:dyDescent="0.2">
      <c r="A419" s="2">
        <v>3</v>
      </c>
      <c r="B419" s="2">
        <v>10</v>
      </c>
      <c r="C419" s="2">
        <v>4</v>
      </c>
      <c r="D419" t="s">
        <v>2303</v>
      </c>
      <c r="E419" s="10" t="s">
        <v>2343</v>
      </c>
    </row>
    <row r="420" spans="1:14" x14ac:dyDescent="0.2">
      <c r="A420" s="2">
        <v>3</v>
      </c>
      <c r="B420" s="2">
        <v>10</v>
      </c>
      <c r="C420" s="2">
        <v>5</v>
      </c>
      <c r="D420" t="s">
        <v>2303</v>
      </c>
      <c r="E420" s="10" t="s">
        <v>2343</v>
      </c>
      <c r="G420" s="10" t="s">
        <v>30</v>
      </c>
      <c r="H420" s="28">
        <v>6265</v>
      </c>
      <c r="I420" s="72">
        <v>25</v>
      </c>
      <c r="J420" s="13">
        <v>6269</v>
      </c>
      <c r="N420" t="s">
        <v>2347</v>
      </c>
    </row>
    <row r="421" spans="1:14" x14ac:dyDescent="0.2">
      <c r="A421" s="2">
        <v>3</v>
      </c>
      <c r="B421" s="2">
        <v>10</v>
      </c>
      <c r="C421" s="2">
        <v>6</v>
      </c>
      <c r="D421" t="s">
        <v>2303</v>
      </c>
      <c r="E421" s="10" t="s">
        <v>2343</v>
      </c>
    </row>
    <row r="422" spans="1:14" x14ac:dyDescent="0.2">
      <c r="A422" s="2">
        <v>3</v>
      </c>
      <c r="B422" s="2">
        <v>10</v>
      </c>
      <c r="C422" s="2">
        <v>7</v>
      </c>
      <c r="D422" t="s">
        <v>2303</v>
      </c>
      <c r="E422" s="10" t="s">
        <v>2343</v>
      </c>
    </row>
    <row r="423" spans="1:14" x14ac:dyDescent="0.2">
      <c r="A423" s="2">
        <v>3</v>
      </c>
      <c r="B423" s="2">
        <v>10</v>
      </c>
      <c r="C423" s="2">
        <v>8</v>
      </c>
      <c r="D423" t="s">
        <v>2303</v>
      </c>
      <c r="E423" s="10" t="s">
        <v>2343</v>
      </c>
    </row>
    <row r="424" spans="1:14" x14ac:dyDescent="0.2">
      <c r="A424" s="2">
        <v>3</v>
      </c>
      <c r="B424" s="2">
        <v>11</v>
      </c>
      <c r="C424" s="2">
        <v>1</v>
      </c>
      <c r="D424" t="s">
        <v>2348</v>
      </c>
      <c r="E424" s="10" t="s">
        <v>2349</v>
      </c>
      <c r="G424" s="10" t="s">
        <v>2349</v>
      </c>
      <c r="H424" s="28">
        <v>255</v>
      </c>
      <c r="J424" s="13">
        <v>258</v>
      </c>
      <c r="M424" s="122" t="s">
        <v>2350</v>
      </c>
    </row>
    <row r="425" spans="1:14" x14ac:dyDescent="0.2">
      <c r="A425" s="2">
        <v>3</v>
      </c>
      <c r="B425" s="2">
        <v>11</v>
      </c>
      <c r="C425" s="2">
        <v>2</v>
      </c>
      <c r="D425" t="s">
        <v>2348</v>
      </c>
      <c r="E425" s="10" t="s">
        <v>2349</v>
      </c>
      <c r="G425" s="10" t="s">
        <v>2298</v>
      </c>
      <c r="H425" s="28">
        <v>2634</v>
      </c>
      <c r="J425" s="13">
        <v>2638</v>
      </c>
      <c r="M425" s="122"/>
    </row>
    <row r="426" spans="1:14" x14ac:dyDescent="0.2">
      <c r="A426" s="2">
        <v>3</v>
      </c>
      <c r="B426" s="2">
        <v>11</v>
      </c>
      <c r="C426" s="2">
        <v>3</v>
      </c>
      <c r="D426" t="s">
        <v>2348</v>
      </c>
      <c r="E426" s="10" t="s">
        <v>2349</v>
      </c>
    </row>
    <row r="427" spans="1:14" x14ac:dyDescent="0.2">
      <c r="A427" s="2">
        <v>3</v>
      </c>
      <c r="B427" s="2">
        <v>11</v>
      </c>
      <c r="C427" s="2">
        <v>4</v>
      </c>
      <c r="D427" t="s">
        <v>2348</v>
      </c>
      <c r="E427" s="10" t="s">
        <v>2349</v>
      </c>
    </row>
    <row r="428" spans="1:14" x14ac:dyDescent="0.2">
      <c r="A428" s="2">
        <v>3</v>
      </c>
      <c r="B428" s="2">
        <v>11</v>
      </c>
      <c r="C428" s="2">
        <v>5</v>
      </c>
      <c r="D428" t="s">
        <v>2348</v>
      </c>
      <c r="E428" s="10" t="s">
        <v>2349</v>
      </c>
    </row>
    <row r="429" spans="1:14" x14ac:dyDescent="0.2">
      <c r="A429" s="2">
        <v>3</v>
      </c>
      <c r="B429" s="2">
        <v>11</v>
      </c>
      <c r="C429" s="2">
        <v>6</v>
      </c>
      <c r="D429" t="s">
        <v>2348</v>
      </c>
      <c r="E429" s="10" t="s">
        <v>2349</v>
      </c>
    </row>
    <row r="430" spans="1:14" x14ac:dyDescent="0.2">
      <c r="A430" s="2">
        <v>3</v>
      </c>
      <c r="B430" s="2">
        <v>11</v>
      </c>
      <c r="C430" s="2">
        <v>7</v>
      </c>
      <c r="D430" t="s">
        <v>2348</v>
      </c>
      <c r="E430" s="10" t="s">
        <v>2349</v>
      </c>
    </row>
    <row r="431" spans="1:14" x14ac:dyDescent="0.2">
      <c r="A431" s="2">
        <v>3</v>
      </c>
      <c r="B431" s="2">
        <v>11</v>
      </c>
      <c r="C431" s="2">
        <v>8</v>
      </c>
      <c r="D431" t="s">
        <v>2348</v>
      </c>
      <c r="E431" s="10" t="s">
        <v>2349</v>
      </c>
    </row>
    <row r="432" spans="1:14" x14ac:dyDescent="0.2">
      <c r="A432" s="2">
        <v>3</v>
      </c>
      <c r="B432" s="2">
        <v>12</v>
      </c>
      <c r="C432" s="2">
        <v>1</v>
      </c>
      <c r="D432" t="s">
        <v>2303</v>
      </c>
      <c r="E432" s="10" t="s">
        <v>686</v>
      </c>
      <c r="G432" s="10" t="s">
        <v>2351</v>
      </c>
      <c r="H432" s="28">
        <v>12835</v>
      </c>
      <c r="I432" s="72">
        <v>63</v>
      </c>
      <c r="J432" s="14" t="s">
        <v>174</v>
      </c>
      <c r="K432" s="53"/>
    </row>
    <row r="433" spans="1:11" x14ac:dyDescent="0.2">
      <c r="A433" s="2">
        <v>3</v>
      </c>
      <c r="B433" s="2">
        <v>12</v>
      </c>
      <c r="C433" s="2">
        <v>2</v>
      </c>
      <c r="D433" t="s">
        <v>2303</v>
      </c>
      <c r="E433" s="10" t="s">
        <v>686</v>
      </c>
      <c r="G433" s="10" t="s">
        <v>707</v>
      </c>
      <c r="H433" s="28">
        <v>15636</v>
      </c>
      <c r="I433" s="72">
        <v>76</v>
      </c>
      <c r="J433" s="14">
        <v>15639</v>
      </c>
      <c r="K433" s="53"/>
    </row>
    <row r="434" spans="1:11" x14ac:dyDescent="0.2">
      <c r="A434" s="2">
        <v>3</v>
      </c>
      <c r="B434" s="2">
        <v>12</v>
      </c>
      <c r="C434" s="2">
        <v>3</v>
      </c>
      <c r="D434" t="s">
        <v>2303</v>
      </c>
      <c r="E434" s="10" t="s">
        <v>686</v>
      </c>
      <c r="G434" s="10" t="s">
        <v>2352</v>
      </c>
      <c r="H434" s="28">
        <v>16497</v>
      </c>
      <c r="I434" s="72">
        <v>80</v>
      </c>
      <c r="J434" s="14">
        <v>16500</v>
      </c>
      <c r="K434" s="53"/>
    </row>
    <row r="435" spans="1:11" x14ac:dyDescent="0.2">
      <c r="A435" s="2">
        <v>3</v>
      </c>
      <c r="B435" s="2">
        <v>12</v>
      </c>
      <c r="C435" s="2">
        <v>4</v>
      </c>
      <c r="D435" t="s">
        <v>2303</v>
      </c>
      <c r="E435" s="10" t="s">
        <v>686</v>
      </c>
      <c r="G435" s="29" t="s">
        <v>2353</v>
      </c>
      <c r="H435" s="28">
        <v>9482</v>
      </c>
      <c r="I435" s="72">
        <v>47</v>
      </c>
      <c r="J435" s="14" t="s">
        <v>231</v>
      </c>
      <c r="K435" s="53"/>
    </row>
    <row r="436" spans="1:11" x14ac:dyDescent="0.2">
      <c r="A436" s="2">
        <v>3</v>
      </c>
      <c r="B436" s="2">
        <v>12</v>
      </c>
      <c r="C436" s="2">
        <v>5</v>
      </c>
      <c r="D436" t="s">
        <v>2303</v>
      </c>
      <c r="E436" s="10" t="s">
        <v>686</v>
      </c>
      <c r="G436" s="10" t="s">
        <v>686</v>
      </c>
      <c r="H436" s="28">
        <v>18743</v>
      </c>
      <c r="I436" s="72">
        <v>73</v>
      </c>
      <c r="J436" s="14">
        <v>18746</v>
      </c>
      <c r="K436" s="53"/>
    </row>
    <row r="437" spans="1:11" x14ac:dyDescent="0.2">
      <c r="A437" s="2">
        <v>3</v>
      </c>
      <c r="B437" s="2">
        <v>12</v>
      </c>
      <c r="C437" s="2">
        <v>6</v>
      </c>
      <c r="D437" t="s">
        <v>2303</v>
      </c>
      <c r="E437" s="10" t="s">
        <v>686</v>
      </c>
      <c r="G437" s="10" t="s">
        <v>592</v>
      </c>
      <c r="H437" s="28">
        <v>7598</v>
      </c>
      <c r="I437" s="72">
        <v>78</v>
      </c>
      <c r="J437" s="14" t="s">
        <v>1413</v>
      </c>
      <c r="K437" s="53"/>
    </row>
    <row r="438" spans="1:11" x14ac:dyDescent="0.2">
      <c r="A438" s="2">
        <v>3</v>
      </c>
      <c r="B438" s="2">
        <v>12</v>
      </c>
      <c r="C438" s="2">
        <v>7</v>
      </c>
      <c r="D438" t="s">
        <v>2303</v>
      </c>
      <c r="E438" s="10" t="s">
        <v>686</v>
      </c>
      <c r="G438" s="10" t="s">
        <v>686</v>
      </c>
      <c r="H438" s="28">
        <v>2650</v>
      </c>
      <c r="I438" s="72">
        <v>70</v>
      </c>
      <c r="J438" s="14" t="s">
        <v>186</v>
      </c>
      <c r="K438" s="53"/>
    </row>
    <row r="439" spans="1:11" x14ac:dyDescent="0.2">
      <c r="A439" s="2">
        <v>3</v>
      </c>
      <c r="B439" s="2">
        <v>12</v>
      </c>
      <c r="C439" s="2">
        <v>8</v>
      </c>
      <c r="D439" t="s">
        <v>2303</v>
      </c>
      <c r="E439" s="10" t="s">
        <v>686</v>
      </c>
      <c r="G439" s="10" t="s">
        <v>13</v>
      </c>
      <c r="H439" s="28">
        <v>11443</v>
      </c>
      <c r="I439" s="72">
        <v>63</v>
      </c>
      <c r="J439" s="14" t="s">
        <v>1061</v>
      </c>
      <c r="K439" s="53"/>
    </row>
    <row r="440" spans="1:11" x14ac:dyDescent="0.2">
      <c r="A440" s="2">
        <v>3</v>
      </c>
      <c r="B440" s="2">
        <v>13</v>
      </c>
      <c r="C440" s="2">
        <v>1</v>
      </c>
      <c r="D440" t="s">
        <v>2308</v>
      </c>
      <c r="E440" s="10" t="s">
        <v>836</v>
      </c>
    </row>
    <row r="441" spans="1:11" x14ac:dyDescent="0.2">
      <c r="A441" s="2">
        <v>3</v>
      </c>
      <c r="B441" s="2">
        <v>13</v>
      </c>
      <c r="C441" s="2">
        <v>2</v>
      </c>
      <c r="D441" t="s">
        <v>2308</v>
      </c>
      <c r="E441" s="10" t="s">
        <v>836</v>
      </c>
    </row>
    <row r="442" spans="1:11" x14ac:dyDescent="0.2">
      <c r="A442" s="2">
        <v>3</v>
      </c>
      <c r="B442" s="2">
        <v>13</v>
      </c>
      <c r="C442" s="2">
        <v>3</v>
      </c>
      <c r="D442" t="s">
        <v>2308</v>
      </c>
      <c r="E442" s="10" t="s">
        <v>836</v>
      </c>
      <c r="J442" s="14"/>
      <c r="K442" s="53"/>
    </row>
    <row r="443" spans="1:11" x14ac:dyDescent="0.2">
      <c r="A443" s="2">
        <v>3</v>
      </c>
      <c r="B443" s="2">
        <v>13</v>
      </c>
      <c r="C443" s="2">
        <v>4</v>
      </c>
      <c r="D443" t="s">
        <v>2308</v>
      </c>
      <c r="E443" s="10" t="s">
        <v>836</v>
      </c>
      <c r="J443" s="14"/>
      <c r="K443" s="53"/>
    </row>
    <row r="444" spans="1:11" x14ac:dyDescent="0.2">
      <c r="A444" s="2">
        <v>3</v>
      </c>
      <c r="B444" s="2">
        <v>13</v>
      </c>
      <c r="C444" s="2">
        <v>5</v>
      </c>
      <c r="D444" t="s">
        <v>2308</v>
      </c>
      <c r="E444" s="10" t="s">
        <v>836</v>
      </c>
      <c r="J444" s="14"/>
      <c r="K444" s="53"/>
    </row>
    <row r="445" spans="1:11" x14ac:dyDescent="0.2">
      <c r="A445" s="2">
        <v>3</v>
      </c>
      <c r="B445" s="2">
        <v>13</v>
      </c>
      <c r="C445" s="2">
        <v>6</v>
      </c>
      <c r="D445" t="s">
        <v>2308</v>
      </c>
      <c r="E445" s="10" t="s">
        <v>836</v>
      </c>
      <c r="J445" s="14"/>
      <c r="K445" s="53"/>
    </row>
    <row r="446" spans="1:11" x14ac:dyDescent="0.2">
      <c r="A446" s="2">
        <v>3</v>
      </c>
      <c r="B446" s="2">
        <v>13</v>
      </c>
      <c r="C446" s="2">
        <v>7</v>
      </c>
      <c r="D446" t="s">
        <v>2308</v>
      </c>
      <c r="E446" s="10" t="s">
        <v>836</v>
      </c>
      <c r="G446" s="10" t="s">
        <v>34</v>
      </c>
      <c r="H446" s="28">
        <v>1421</v>
      </c>
      <c r="I446" s="72">
        <v>20</v>
      </c>
      <c r="J446" s="14" t="s">
        <v>883</v>
      </c>
      <c r="K446" s="53"/>
    </row>
    <row r="447" spans="1:11" x14ac:dyDescent="0.2">
      <c r="A447" s="2">
        <v>3</v>
      </c>
      <c r="B447" s="2">
        <v>13</v>
      </c>
      <c r="C447" s="2">
        <v>8</v>
      </c>
      <c r="D447" t="s">
        <v>2308</v>
      </c>
      <c r="E447" s="10" t="s">
        <v>836</v>
      </c>
      <c r="G447" s="10" t="s">
        <v>2354</v>
      </c>
      <c r="H447" s="21" t="s">
        <v>2355</v>
      </c>
      <c r="I447" s="72">
        <v>78</v>
      </c>
      <c r="J447" s="13" t="s">
        <v>2356</v>
      </c>
    </row>
    <row r="448" spans="1:11" x14ac:dyDescent="0.2">
      <c r="A448" s="2">
        <v>3</v>
      </c>
      <c r="B448" s="2">
        <v>14</v>
      </c>
      <c r="C448" s="2">
        <v>1</v>
      </c>
      <c r="D448" t="s">
        <v>2357</v>
      </c>
      <c r="E448" s="10" t="s">
        <v>137</v>
      </c>
      <c r="G448" s="10" t="s">
        <v>2358</v>
      </c>
      <c r="H448" s="28">
        <v>12598</v>
      </c>
      <c r="I448" s="72">
        <v>54</v>
      </c>
      <c r="J448" s="14" t="s">
        <v>2173</v>
      </c>
      <c r="K448" s="53"/>
    </row>
    <row r="449" spans="1:11" x14ac:dyDescent="0.2">
      <c r="A449" s="2">
        <v>3</v>
      </c>
      <c r="B449" s="2">
        <v>14</v>
      </c>
      <c r="C449" s="2">
        <v>2</v>
      </c>
      <c r="D449" t="s">
        <v>2357</v>
      </c>
      <c r="E449" s="10" t="s">
        <v>137</v>
      </c>
      <c r="G449" s="10" t="s">
        <v>825</v>
      </c>
      <c r="H449" s="28">
        <v>30380</v>
      </c>
      <c r="I449" s="72">
        <v>73</v>
      </c>
      <c r="J449" s="14">
        <v>30383</v>
      </c>
      <c r="K449" s="53">
        <v>449</v>
      </c>
    </row>
    <row r="450" spans="1:11" x14ac:dyDescent="0.2">
      <c r="A450" s="2">
        <v>3</v>
      </c>
      <c r="B450" s="2">
        <v>14</v>
      </c>
      <c r="C450" s="2">
        <v>3</v>
      </c>
      <c r="D450" t="s">
        <v>2357</v>
      </c>
      <c r="E450" s="10" t="s">
        <v>137</v>
      </c>
      <c r="G450" s="10" t="s">
        <v>92</v>
      </c>
      <c r="H450" s="14" t="s">
        <v>1038</v>
      </c>
      <c r="I450" s="53" t="s">
        <v>1434</v>
      </c>
      <c r="J450" s="14" t="s">
        <v>1038</v>
      </c>
    </row>
    <row r="451" spans="1:11" x14ac:dyDescent="0.2">
      <c r="A451" s="2">
        <v>3</v>
      </c>
      <c r="B451" s="2">
        <v>14</v>
      </c>
      <c r="C451" s="2">
        <v>4</v>
      </c>
      <c r="D451" t="s">
        <v>2357</v>
      </c>
      <c r="E451" s="10" t="s">
        <v>137</v>
      </c>
      <c r="G451" s="10" t="s">
        <v>1188</v>
      </c>
      <c r="H451" s="28">
        <v>16473</v>
      </c>
      <c r="I451" s="72">
        <v>78</v>
      </c>
      <c r="J451" s="14">
        <v>16477</v>
      </c>
      <c r="K451" s="53"/>
    </row>
    <row r="452" spans="1:11" x14ac:dyDescent="0.2">
      <c r="A452" s="2">
        <v>3</v>
      </c>
      <c r="B452" s="2">
        <v>14</v>
      </c>
      <c r="C452" s="2">
        <v>5</v>
      </c>
      <c r="D452" t="s">
        <v>2357</v>
      </c>
      <c r="E452" s="10" t="s">
        <v>137</v>
      </c>
    </row>
    <row r="453" spans="1:11" x14ac:dyDescent="0.2">
      <c r="A453" s="2">
        <v>3</v>
      </c>
      <c r="B453" s="2">
        <v>14</v>
      </c>
      <c r="C453" s="2">
        <v>6</v>
      </c>
      <c r="D453" t="s">
        <v>2357</v>
      </c>
      <c r="E453" s="10" t="s">
        <v>137</v>
      </c>
      <c r="G453" s="10" t="s">
        <v>80</v>
      </c>
      <c r="H453" s="28">
        <v>9810</v>
      </c>
      <c r="I453" s="72">
        <v>84</v>
      </c>
      <c r="J453" s="14" t="s">
        <v>843</v>
      </c>
      <c r="K453" s="53"/>
    </row>
    <row r="454" spans="1:11" x14ac:dyDescent="0.2">
      <c r="A454" s="2">
        <v>3</v>
      </c>
      <c r="B454" s="2">
        <v>14</v>
      </c>
      <c r="C454" s="2">
        <v>7</v>
      </c>
      <c r="D454" t="s">
        <v>2357</v>
      </c>
      <c r="E454" s="10" t="s">
        <v>137</v>
      </c>
      <c r="G454" s="10" t="s">
        <v>2359</v>
      </c>
      <c r="H454" s="28">
        <v>2680</v>
      </c>
      <c r="I454" s="72">
        <v>70</v>
      </c>
      <c r="J454" s="14">
        <v>2683</v>
      </c>
      <c r="K454" s="53"/>
    </row>
    <row r="455" spans="1:11" x14ac:dyDescent="0.2">
      <c r="A455" s="2">
        <v>3</v>
      </c>
      <c r="B455" s="2">
        <v>14</v>
      </c>
      <c r="C455" s="2">
        <v>8</v>
      </c>
      <c r="D455" t="s">
        <v>2357</v>
      </c>
      <c r="E455" s="10" t="s">
        <v>137</v>
      </c>
      <c r="G455" s="10" t="s">
        <v>2360</v>
      </c>
      <c r="H455" s="28">
        <v>13962</v>
      </c>
      <c r="I455" s="72">
        <v>69</v>
      </c>
      <c r="J455" s="14">
        <v>13965</v>
      </c>
      <c r="K455" s="53"/>
    </row>
    <row r="456" spans="1:11" x14ac:dyDescent="0.2">
      <c r="A456" s="2">
        <v>3</v>
      </c>
      <c r="B456" s="2">
        <v>15</v>
      </c>
      <c r="C456" s="2">
        <v>1</v>
      </c>
      <c r="D456" t="s">
        <v>2162</v>
      </c>
      <c r="E456" s="10" t="s">
        <v>329</v>
      </c>
      <c r="J456" s="14"/>
      <c r="K456" s="53"/>
    </row>
    <row r="457" spans="1:11" x14ac:dyDescent="0.2">
      <c r="A457" s="2">
        <v>3</v>
      </c>
      <c r="B457" s="2">
        <v>15</v>
      </c>
      <c r="C457" s="2">
        <v>2</v>
      </c>
      <c r="D457" t="s">
        <v>2162</v>
      </c>
      <c r="E457" s="10" t="s">
        <v>329</v>
      </c>
      <c r="G457" s="10" t="s">
        <v>41</v>
      </c>
      <c r="H457" s="28">
        <v>12294</v>
      </c>
      <c r="I457" s="72">
        <v>87</v>
      </c>
      <c r="J457" s="14" t="s">
        <v>1172</v>
      </c>
      <c r="K457" s="53"/>
    </row>
    <row r="458" spans="1:11" x14ac:dyDescent="0.2">
      <c r="A458" s="2">
        <v>3</v>
      </c>
      <c r="B458" s="2">
        <v>15</v>
      </c>
      <c r="C458" s="2">
        <v>3</v>
      </c>
      <c r="D458" t="s">
        <v>2162</v>
      </c>
      <c r="E458" s="10" t="s">
        <v>329</v>
      </c>
      <c r="G458" s="10" t="s">
        <v>54</v>
      </c>
      <c r="H458" s="28">
        <v>10511</v>
      </c>
      <c r="I458" s="72">
        <v>84</v>
      </c>
      <c r="J458" s="14" t="s">
        <v>178</v>
      </c>
      <c r="K458" s="53"/>
    </row>
    <row r="459" spans="1:11" x14ac:dyDescent="0.2">
      <c r="A459" s="2">
        <v>3</v>
      </c>
      <c r="B459" s="2">
        <v>15</v>
      </c>
      <c r="C459" s="2">
        <v>4</v>
      </c>
      <c r="D459" t="s">
        <v>2162</v>
      </c>
      <c r="E459" s="10" t="s">
        <v>329</v>
      </c>
      <c r="G459" s="10" t="s">
        <v>2361</v>
      </c>
      <c r="H459" s="21" t="s">
        <v>2362</v>
      </c>
      <c r="I459" s="72">
        <v>28</v>
      </c>
      <c r="J459" s="14" t="s">
        <v>791</v>
      </c>
      <c r="K459" s="53"/>
    </row>
    <row r="460" spans="1:11" x14ac:dyDescent="0.2">
      <c r="A460" s="2">
        <v>3</v>
      </c>
      <c r="B460" s="2">
        <v>15</v>
      </c>
      <c r="C460" s="2">
        <v>5</v>
      </c>
      <c r="D460" t="s">
        <v>2162</v>
      </c>
      <c r="E460" s="10" t="s">
        <v>329</v>
      </c>
      <c r="G460" s="10" t="s">
        <v>41</v>
      </c>
      <c r="H460" s="28">
        <v>328</v>
      </c>
      <c r="I460" s="72">
        <v>22</v>
      </c>
      <c r="J460" s="14" t="s">
        <v>530</v>
      </c>
      <c r="K460" s="53"/>
    </row>
    <row r="461" spans="1:11" x14ac:dyDescent="0.2">
      <c r="A461" s="2">
        <v>3</v>
      </c>
      <c r="B461" s="2">
        <v>15</v>
      </c>
      <c r="C461" s="2">
        <v>6</v>
      </c>
      <c r="D461" t="s">
        <v>2162</v>
      </c>
      <c r="E461" s="10" t="s">
        <v>329</v>
      </c>
      <c r="G461" s="10" t="s">
        <v>92</v>
      </c>
      <c r="H461" s="28">
        <v>266</v>
      </c>
      <c r="I461" s="72">
        <v>29</v>
      </c>
      <c r="J461" s="14" t="s">
        <v>530</v>
      </c>
      <c r="K461" s="53"/>
    </row>
    <row r="462" spans="1:11" x14ac:dyDescent="0.2">
      <c r="A462" s="2">
        <v>3</v>
      </c>
      <c r="B462" s="2">
        <v>15</v>
      </c>
      <c r="C462" s="2">
        <v>7</v>
      </c>
      <c r="D462" t="s">
        <v>2162</v>
      </c>
      <c r="E462" s="10" t="s">
        <v>329</v>
      </c>
      <c r="G462" s="10" t="s">
        <v>54</v>
      </c>
      <c r="H462" s="21" t="s">
        <v>2363</v>
      </c>
      <c r="I462" s="72">
        <v>22</v>
      </c>
      <c r="J462" s="14" t="s">
        <v>621</v>
      </c>
      <c r="K462" s="53"/>
    </row>
    <row r="463" spans="1:11" x14ac:dyDescent="0.2">
      <c r="A463" s="2">
        <v>3</v>
      </c>
      <c r="B463" s="2">
        <v>15</v>
      </c>
      <c r="C463" s="2">
        <v>8</v>
      </c>
      <c r="D463" t="s">
        <v>2162</v>
      </c>
      <c r="E463" s="10" t="s">
        <v>329</v>
      </c>
      <c r="G463" s="10" t="s">
        <v>1878</v>
      </c>
      <c r="H463" s="33" t="s">
        <v>2364</v>
      </c>
      <c r="I463" s="72">
        <v>18</v>
      </c>
      <c r="J463" s="14" t="s">
        <v>189</v>
      </c>
      <c r="K463" s="53"/>
    </row>
    <row r="464" spans="1:11" x14ac:dyDescent="0.2">
      <c r="A464" s="2">
        <v>3</v>
      </c>
      <c r="B464" s="2">
        <v>16</v>
      </c>
      <c r="C464" s="2">
        <v>1</v>
      </c>
      <c r="D464" t="s">
        <v>2365</v>
      </c>
      <c r="E464" s="10" t="s">
        <v>2366</v>
      </c>
      <c r="G464" s="10" t="s">
        <v>2367</v>
      </c>
    </row>
    <row r="465" spans="1:14" x14ac:dyDescent="0.2">
      <c r="A465" s="2">
        <v>3</v>
      </c>
      <c r="B465" s="2">
        <v>16</v>
      </c>
      <c r="C465" s="2">
        <v>2</v>
      </c>
      <c r="D465" t="s">
        <v>2365</v>
      </c>
      <c r="E465" s="10" t="s">
        <v>2366</v>
      </c>
      <c r="G465" s="10" t="s">
        <v>2199</v>
      </c>
      <c r="H465" s="28">
        <v>24422</v>
      </c>
      <c r="I465" s="72">
        <v>73</v>
      </c>
      <c r="J465" s="14">
        <v>24425</v>
      </c>
      <c r="K465" s="53"/>
    </row>
    <row r="466" spans="1:14" x14ac:dyDescent="0.2">
      <c r="A466" s="2">
        <v>3</v>
      </c>
      <c r="B466" s="2">
        <v>16</v>
      </c>
      <c r="C466" s="2">
        <v>3</v>
      </c>
      <c r="D466" t="s">
        <v>2365</v>
      </c>
      <c r="E466" s="10" t="s">
        <v>2366</v>
      </c>
      <c r="G466" s="10" t="s">
        <v>2368</v>
      </c>
      <c r="H466" s="28">
        <v>31387</v>
      </c>
      <c r="I466" s="72">
        <v>88</v>
      </c>
      <c r="J466" s="14">
        <v>31391</v>
      </c>
      <c r="K466" s="53">
        <v>520</v>
      </c>
    </row>
    <row r="467" spans="1:14" x14ac:dyDescent="0.2">
      <c r="A467" s="2">
        <v>3</v>
      </c>
      <c r="B467" s="2">
        <v>16</v>
      </c>
      <c r="C467" s="2">
        <v>4</v>
      </c>
      <c r="D467" t="s">
        <v>2365</v>
      </c>
      <c r="E467" s="10" t="s">
        <v>2366</v>
      </c>
      <c r="G467" s="10" t="s">
        <v>2369</v>
      </c>
      <c r="H467" s="28">
        <v>42001</v>
      </c>
      <c r="I467" s="72">
        <v>90</v>
      </c>
      <c r="J467" s="13">
        <v>42010</v>
      </c>
      <c r="K467" s="72">
        <v>420</v>
      </c>
      <c r="N467" t="s">
        <v>2370</v>
      </c>
    </row>
    <row r="468" spans="1:14" x14ac:dyDescent="0.2">
      <c r="A468" s="2">
        <v>3</v>
      </c>
      <c r="B468" s="2">
        <v>16</v>
      </c>
      <c r="C468" s="2">
        <v>5</v>
      </c>
      <c r="D468" t="s">
        <v>2303</v>
      </c>
      <c r="E468" s="10" t="s">
        <v>851</v>
      </c>
    </row>
    <row r="469" spans="1:14" x14ac:dyDescent="0.2">
      <c r="A469" s="2">
        <v>3</v>
      </c>
      <c r="B469" s="2">
        <v>16</v>
      </c>
      <c r="C469" s="2">
        <v>6</v>
      </c>
      <c r="D469" t="s">
        <v>2303</v>
      </c>
      <c r="E469" s="10" t="s">
        <v>851</v>
      </c>
      <c r="G469" s="10" t="s">
        <v>252</v>
      </c>
      <c r="H469" s="28">
        <v>13707</v>
      </c>
      <c r="J469" s="13">
        <v>13710</v>
      </c>
    </row>
    <row r="470" spans="1:14" x14ac:dyDescent="0.2">
      <c r="A470" s="2">
        <v>3</v>
      </c>
      <c r="B470" s="2">
        <v>16</v>
      </c>
      <c r="C470" s="2">
        <v>7</v>
      </c>
      <c r="D470" t="s">
        <v>2303</v>
      </c>
      <c r="E470" s="10" t="s">
        <v>851</v>
      </c>
      <c r="G470" s="10" t="s">
        <v>2371</v>
      </c>
      <c r="H470" s="28">
        <v>10821</v>
      </c>
      <c r="J470" s="14" t="s">
        <v>1038</v>
      </c>
      <c r="K470" s="53"/>
    </row>
    <row r="471" spans="1:14" x14ac:dyDescent="0.2">
      <c r="A471" s="2">
        <v>3</v>
      </c>
      <c r="B471" s="2">
        <v>16</v>
      </c>
      <c r="C471" s="2">
        <v>8</v>
      </c>
      <c r="D471" t="s">
        <v>2303</v>
      </c>
      <c r="E471" s="10" t="s">
        <v>851</v>
      </c>
      <c r="G471" s="10" t="s">
        <v>993</v>
      </c>
      <c r="J471" s="14" t="s">
        <v>582</v>
      </c>
      <c r="K471" s="53"/>
    </row>
    <row r="472" spans="1:14" x14ac:dyDescent="0.2">
      <c r="A472" s="2">
        <v>3</v>
      </c>
      <c r="B472" s="2">
        <v>17</v>
      </c>
      <c r="C472" s="2">
        <v>1</v>
      </c>
      <c r="D472" t="s">
        <v>2145</v>
      </c>
      <c r="E472" s="10" t="s">
        <v>836</v>
      </c>
      <c r="G472" s="10" t="s">
        <v>2120</v>
      </c>
      <c r="H472" s="22" t="s">
        <v>186</v>
      </c>
      <c r="I472" s="72">
        <v>45</v>
      </c>
      <c r="J472" s="14" t="s">
        <v>186</v>
      </c>
      <c r="K472" s="53"/>
    </row>
    <row r="473" spans="1:14" x14ac:dyDescent="0.2">
      <c r="A473" s="2">
        <v>3</v>
      </c>
      <c r="B473" s="2">
        <v>17</v>
      </c>
      <c r="C473" s="2">
        <v>2</v>
      </c>
      <c r="D473" t="s">
        <v>2145</v>
      </c>
      <c r="E473" s="10" t="s">
        <v>836</v>
      </c>
    </row>
    <row r="474" spans="1:14" x14ac:dyDescent="0.2">
      <c r="A474" s="2">
        <v>3</v>
      </c>
      <c r="B474" s="2">
        <v>17</v>
      </c>
      <c r="C474" s="2">
        <v>3</v>
      </c>
      <c r="D474" t="s">
        <v>2145</v>
      </c>
      <c r="E474" s="10" t="s">
        <v>836</v>
      </c>
    </row>
    <row r="475" spans="1:14" x14ac:dyDescent="0.2">
      <c r="A475" s="2">
        <v>3</v>
      </c>
      <c r="B475" s="2">
        <v>17</v>
      </c>
      <c r="C475" s="2">
        <v>4</v>
      </c>
      <c r="D475" t="s">
        <v>2145</v>
      </c>
      <c r="E475" s="10" t="s">
        <v>836</v>
      </c>
      <c r="G475" s="10" t="s">
        <v>2372</v>
      </c>
      <c r="H475" s="28">
        <v>24729</v>
      </c>
      <c r="I475" s="72">
        <v>94</v>
      </c>
      <c r="J475" s="13">
        <v>24731</v>
      </c>
      <c r="K475" s="72">
        <v>120</v>
      </c>
    </row>
    <row r="476" spans="1:14" x14ac:dyDescent="0.2">
      <c r="A476" s="2">
        <v>3</v>
      </c>
      <c r="B476" s="2">
        <v>17</v>
      </c>
      <c r="C476" s="2">
        <v>5</v>
      </c>
      <c r="D476" t="s">
        <v>2145</v>
      </c>
      <c r="E476" s="10" t="s">
        <v>836</v>
      </c>
    </row>
    <row r="477" spans="1:14" x14ac:dyDescent="0.2">
      <c r="A477" s="2">
        <v>3</v>
      </c>
      <c r="B477" s="2">
        <v>17</v>
      </c>
      <c r="C477" s="2">
        <v>6</v>
      </c>
      <c r="D477" t="s">
        <v>2145</v>
      </c>
      <c r="E477" s="10" t="s">
        <v>836</v>
      </c>
      <c r="G477" s="10" t="s">
        <v>1974</v>
      </c>
      <c r="H477" s="22" t="s">
        <v>1271</v>
      </c>
      <c r="I477" s="72">
        <v>66</v>
      </c>
      <c r="J477" s="14" t="s">
        <v>1271</v>
      </c>
      <c r="K477" s="53"/>
    </row>
    <row r="478" spans="1:14" x14ac:dyDescent="0.2">
      <c r="A478" s="2">
        <v>3</v>
      </c>
      <c r="B478" s="2">
        <v>17</v>
      </c>
      <c r="C478" s="2">
        <v>7</v>
      </c>
      <c r="D478" t="s">
        <v>2145</v>
      </c>
      <c r="E478" s="10" t="s">
        <v>836</v>
      </c>
      <c r="G478" s="10" t="s">
        <v>2120</v>
      </c>
      <c r="H478" s="22" t="s">
        <v>231</v>
      </c>
      <c r="I478" s="72">
        <v>99</v>
      </c>
      <c r="J478" s="14" t="s">
        <v>231</v>
      </c>
      <c r="K478" s="53"/>
    </row>
    <row r="479" spans="1:14" x14ac:dyDescent="0.2">
      <c r="A479" s="2">
        <v>3</v>
      </c>
      <c r="B479" s="2">
        <v>17</v>
      </c>
      <c r="C479" s="2">
        <v>8</v>
      </c>
      <c r="D479" t="s">
        <v>2145</v>
      </c>
      <c r="E479" s="10" t="s">
        <v>836</v>
      </c>
    </row>
    <row r="480" spans="1:14" x14ac:dyDescent="0.2">
      <c r="A480" s="2">
        <v>3</v>
      </c>
      <c r="B480" s="2">
        <v>18</v>
      </c>
      <c r="C480" s="2">
        <v>1</v>
      </c>
      <c r="D480" t="s">
        <v>2373</v>
      </c>
      <c r="E480" s="10" t="s">
        <v>2374</v>
      </c>
    </row>
    <row r="481" spans="1:14" x14ac:dyDescent="0.2">
      <c r="A481" s="2">
        <v>3</v>
      </c>
      <c r="B481" s="2">
        <v>18</v>
      </c>
      <c r="C481" s="2">
        <v>2</v>
      </c>
      <c r="D481" t="s">
        <v>2373</v>
      </c>
      <c r="E481" s="10" t="s">
        <v>2374</v>
      </c>
    </row>
    <row r="482" spans="1:14" x14ac:dyDescent="0.2">
      <c r="A482" s="2">
        <v>3</v>
      </c>
      <c r="B482" s="2">
        <v>18</v>
      </c>
      <c r="C482" s="2">
        <v>3</v>
      </c>
      <c r="D482" t="s">
        <v>2373</v>
      </c>
      <c r="E482" s="10" t="s">
        <v>2374</v>
      </c>
      <c r="G482" s="10" t="s">
        <v>92</v>
      </c>
      <c r="H482" s="28">
        <v>27149</v>
      </c>
      <c r="I482" s="72">
        <v>81</v>
      </c>
      <c r="J482" s="13">
        <v>27152</v>
      </c>
      <c r="K482" s="72">
        <v>264</v>
      </c>
    </row>
    <row r="483" spans="1:14" x14ac:dyDescent="0.2">
      <c r="A483" s="2">
        <v>3</v>
      </c>
      <c r="B483" s="2">
        <v>18</v>
      </c>
      <c r="C483" s="2">
        <v>4</v>
      </c>
      <c r="D483" t="s">
        <v>2373</v>
      </c>
      <c r="E483" s="10" t="s">
        <v>2374</v>
      </c>
      <c r="G483" s="10" t="s">
        <v>80</v>
      </c>
      <c r="H483" s="28">
        <v>17858</v>
      </c>
      <c r="I483" s="72">
        <v>83</v>
      </c>
      <c r="J483" s="13">
        <v>17861</v>
      </c>
    </row>
    <row r="484" spans="1:14" x14ac:dyDescent="0.2">
      <c r="A484" s="2">
        <v>3</v>
      </c>
      <c r="B484" s="2">
        <v>18</v>
      </c>
      <c r="C484" s="2">
        <v>5</v>
      </c>
      <c r="D484" t="s">
        <v>2373</v>
      </c>
      <c r="E484" s="10" t="s">
        <v>2374</v>
      </c>
      <c r="G484" s="10" t="s">
        <v>30</v>
      </c>
      <c r="H484" s="28">
        <v>14688</v>
      </c>
      <c r="I484" s="72">
        <v>77</v>
      </c>
      <c r="J484" s="13">
        <v>14690</v>
      </c>
    </row>
    <row r="485" spans="1:14" x14ac:dyDescent="0.2">
      <c r="A485" s="2">
        <v>3</v>
      </c>
      <c r="B485" s="2">
        <v>18</v>
      </c>
      <c r="C485" s="2">
        <v>6</v>
      </c>
      <c r="D485" t="s">
        <v>2373</v>
      </c>
      <c r="E485" s="10" t="s">
        <v>2374</v>
      </c>
    </row>
    <row r="486" spans="1:14" x14ac:dyDescent="0.2">
      <c r="A486" s="2">
        <v>3</v>
      </c>
      <c r="B486" s="2">
        <v>18</v>
      </c>
      <c r="C486" s="2">
        <v>7</v>
      </c>
      <c r="D486" t="s">
        <v>2373</v>
      </c>
      <c r="E486" s="10" t="s">
        <v>2374</v>
      </c>
    </row>
    <row r="487" spans="1:14" x14ac:dyDescent="0.2">
      <c r="A487" s="2">
        <v>3</v>
      </c>
      <c r="B487" s="2">
        <v>18</v>
      </c>
      <c r="C487" s="2">
        <v>8</v>
      </c>
      <c r="D487" t="s">
        <v>2373</v>
      </c>
      <c r="E487" s="10" t="s">
        <v>2374</v>
      </c>
    </row>
    <row r="488" spans="1:14" x14ac:dyDescent="0.2">
      <c r="A488" s="2">
        <v>3</v>
      </c>
      <c r="B488" s="2">
        <v>19</v>
      </c>
      <c r="C488" s="2">
        <v>1</v>
      </c>
      <c r="D488" t="s">
        <v>2303</v>
      </c>
      <c r="E488" s="10" t="s">
        <v>320</v>
      </c>
      <c r="F488" s="2">
        <v>218</v>
      </c>
      <c r="G488" s="10" t="s">
        <v>320</v>
      </c>
      <c r="H488" s="28">
        <v>41815</v>
      </c>
      <c r="I488" s="72">
        <v>97</v>
      </c>
      <c r="J488" s="13">
        <v>41818</v>
      </c>
      <c r="K488" s="72">
        <v>407</v>
      </c>
    </row>
    <row r="489" spans="1:14" x14ac:dyDescent="0.2">
      <c r="A489" s="2">
        <v>3</v>
      </c>
      <c r="B489" s="2">
        <v>19</v>
      </c>
      <c r="C489" s="2">
        <v>2</v>
      </c>
      <c r="D489" t="s">
        <v>2303</v>
      </c>
      <c r="E489" s="10" t="s">
        <v>320</v>
      </c>
      <c r="F489" s="2">
        <v>218</v>
      </c>
      <c r="G489" s="10" t="s">
        <v>1668</v>
      </c>
      <c r="H489" s="28">
        <v>38964</v>
      </c>
      <c r="I489" s="72">
        <v>93</v>
      </c>
      <c r="J489" s="14" t="s">
        <v>2375</v>
      </c>
      <c r="K489" s="53">
        <v>198</v>
      </c>
    </row>
    <row r="490" spans="1:14" x14ac:dyDescent="0.2">
      <c r="A490" s="2">
        <v>3</v>
      </c>
      <c r="B490" s="2">
        <v>19</v>
      </c>
      <c r="C490" s="2">
        <v>3</v>
      </c>
      <c r="D490" t="s">
        <v>2303</v>
      </c>
      <c r="E490" s="29" t="s">
        <v>92</v>
      </c>
      <c r="F490" s="2">
        <v>219</v>
      </c>
      <c r="G490" s="29" t="s">
        <v>146</v>
      </c>
      <c r="H490" s="28">
        <v>38546</v>
      </c>
      <c r="I490" s="72">
        <v>94</v>
      </c>
      <c r="J490" s="14">
        <v>44859</v>
      </c>
      <c r="K490" s="53">
        <v>698</v>
      </c>
      <c r="M490" s="124" t="s">
        <v>2376</v>
      </c>
      <c r="N490" s="122" t="s">
        <v>2377</v>
      </c>
    </row>
    <row r="491" spans="1:14" x14ac:dyDescent="0.2">
      <c r="A491" s="2">
        <v>3</v>
      </c>
      <c r="B491" s="2">
        <v>19</v>
      </c>
      <c r="C491" s="2">
        <v>3</v>
      </c>
      <c r="D491" t="s">
        <v>2303</v>
      </c>
      <c r="E491" s="29" t="s">
        <v>92</v>
      </c>
      <c r="F491" s="2">
        <v>219</v>
      </c>
      <c r="G491" s="29" t="s">
        <v>1550</v>
      </c>
      <c r="H491" s="28">
        <v>35123</v>
      </c>
      <c r="I491" s="72">
        <v>85</v>
      </c>
      <c r="J491" s="14">
        <v>44859</v>
      </c>
      <c r="K491" s="53">
        <v>699</v>
      </c>
      <c r="M491" s="122"/>
      <c r="N491" s="122"/>
    </row>
    <row r="492" spans="1:14" x14ac:dyDescent="0.2">
      <c r="A492" s="2">
        <v>3</v>
      </c>
      <c r="B492" s="2">
        <v>19</v>
      </c>
      <c r="C492" s="2">
        <v>3</v>
      </c>
      <c r="D492" t="s">
        <v>2303</v>
      </c>
      <c r="E492" s="29" t="s">
        <v>92</v>
      </c>
      <c r="F492" s="2">
        <v>219</v>
      </c>
      <c r="G492" s="29" t="s">
        <v>2378</v>
      </c>
      <c r="H492" s="28">
        <v>44645</v>
      </c>
      <c r="I492" s="72">
        <v>77</v>
      </c>
      <c r="J492" s="13">
        <v>44859</v>
      </c>
      <c r="K492" s="72">
        <v>700</v>
      </c>
      <c r="M492" s="122"/>
      <c r="N492" s="122"/>
    </row>
    <row r="493" spans="1:14" x14ac:dyDescent="0.2">
      <c r="A493" s="2">
        <v>3</v>
      </c>
      <c r="B493" s="2">
        <v>19</v>
      </c>
      <c r="C493" s="2">
        <v>4</v>
      </c>
      <c r="D493" t="s">
        <v>2303</v>
      </c>
      <c r="E493" s="29" t="s">
        <v>92</v>
      </c>
      <c r="F493" s="2">
        <v>219</v>
      </c>
      <c r="G493" s="10" t="s">
        <v>2379</v>
      </c>
    </row>
    <row r="494" spans="1:14" x14ac:dyDescent="0.2">
      <c r="A494" s="2">
        <v>3</v>
      </c>
      <c r="B494" s="2">
        <v>19</v>
      </c>
      <c r="C494" s="2">
        <v>5</v>
      </c>
      <c r="D494" t="s">
        <v>2303</v>
      </c>
      <c r="E494" s="29" t="s">
        <v>1239</v>
      </c>
      <c r="G494" s="10" t="s">
        <v>2380</v>
      </c>
      <c r="H494" s="28">
        <v>36612</v>
      </c>
      <c r="I494" s="72">
        <v>92</v>
      </c>
      <c r="J494" s="13">
        <v>36616</v>
      </c>
      <c r="K494" s="53" t="s">
        <v>2381</v>
      </c>
      <c r="M494" s="10" t="s">
        <v>2382</v>
      </c>
    </row>
    <row r="495" spans="1:14" x14ac:dyDescent="0.2">
      <c r="A495" s="2">
        <v>3</v>
      </c>
      <c r="B495" s="2">
        <v>19</v>
      </c>
      <c r="C495" s="2">
        <v>6</v>
      </c>
      <c r="D495" t="s">
        <v>2303</v>
      </c>
      <c r="E495" s="29" t="s">
        <v>1239</v>
      </c>
      <c r="G495" s="10" t="s">
        <v>2383</v>
      </c>
      <c r="H495" s="28">
        <v>36781</v>
      </c>
      <c r="I495" s="72">
        <v>92</v>
      </c>
      <c r="J495" s="13">
        <v>36784</v>
      </c>
      <c r="K495" s="53" t="s">
        <v>2384</v>
      </c>
      <c r="M495" s="10" t="s">
        <v>2385</v>
      </c>
    </row>
    <row r="496" spans="1:14" x14ac:dyDescent="0.2">
      <c r="A496" s="2">
        <v>3</v>
      </c>
      <c r="B496" s="2">
        <v>19</v>
      </c>
      <c r="C496" s="2">
        <v>6</v>
      </c>
      <c r="D496" t="s">
        <v>2303</v>
      </c>
      <c r="E496" s="29" t="s">
        <v>1239</v>
      </c>
      <c r="G496" s="10" t="s">
        <v>2386</v>
      </c>
      <c r="H496" s="28">
        <v>24058</v>
      </c>
      <c r="I496" s="72">
        <v>86</v>
      </c>
      <c r="J496" s="14">
        <v>24061</v>
      </c>
    </row>
    <row r="497" spans="1:14" x14ac:dyDescent="0.2">
      <c r="A497" s="2">
        <v>3</v>
      </c>
      <c r="B497" s="2">
        <v>19</v>
      </c>
      <c r="C497" s="2">
        <v>7</v>
      </c>
      <c r="D497" t="s">
        <v>2303</v>
      </c>
      <c r="E497" s="29" t="s">
        <v>1239</v>
      </c>
      <c r="G497" s="10" t="s">
        <v>92</v>
      </c>
      <c r="H497" s="14" t="s">
        <v>373</v>
      </c>
      <c r="I497" s="72">
        <v>50</v>
      </c>
      <c r="J497" s="14" t="s">
        <v>373</v>
      </c>
      <c r="K497" s="53"/>
    </row>
    <row r="498" spans="1:14" x14ac:dyDescent="0.2">
      <c r="A498" s="2">
        <v>3</v>
      </c>
      <c r="B498" s="2">
        <v>19</v>
      </c>
      <c r="C498" s="2">
        <v>8</v>
      </c>
      <c r="D498" t="s">
        <v>2303</v>
      </c>
      <c r="E498" s="29" t="s">
        <v>478</v>
      </c>
      <c r="F498" s="2">
        <v>220</v>
      </c>
      <c r="G498" s="10" t="s">
        <v>478</v>
      </c>
      <c r="H498" s="28">
        <v>28052</v>
      </c>
      <c r="I498" s="72">
        <v>71</v>
      </c>
      <c r="J498" s="13">
        <v>28054</v>
      </c>
      <c r="K498" s="72">
        <v>307</v>
      </c>
    </row>
    <row r="499" spans="1:14" x14ac:dyDescent="0.2">
      <c r="A499" s="2">
        <v>3</v>
      </c>
      <c r="B499" s="2">
        <v>20</v>
      </c>
      <c r="C499" s="2">
        <v>1</v>
      </c>
      <c r="D499" t="s">
        <v>2308</v>
      </c>
      <c r="E499" s="10" t="s">
        <v>478</v>
      </c>
    </row>
    <row r="500" spans="1:14" x14ac:dyDescent="0.2">
      <c r="A500" s="2">
        <v>3</v>
      </c>
      <c r="B500" s="2">
        <v>20</v>
      </c>
      <c r="C500" s="2">
        <v>2</v>
      </c>
      <c r="D500" t="s">
        <v>2308</v>
      </c>
      <c r="E500" s="10" t="s">
        <v>478</v>
      </c>
    </row>
    <row r="501" spans="1:14" x14ac:dyDescent="0.2">
      <c r="A501" s="2">
        <v>3</v>
      </c>
      <c r="B501" s="2">
        <v>20</v>
      </c>
      <c r="C501" s="2">
        <v>3</v>
      </c>
      <c r="D501" t="s">
        <v>2308</v>
      </c>
      <c r="E501" s="10" t="s">
        <v>478</v>
      </c>
    </row>
    <row r="502" spans="1:14" x14ac:dyDescent="0.2">
      <c r="A502" s="2">
        <v>3</v>
      </c>
      <c r="B502" s="2">
        <v>20</v>
      </c>
      <c r="C502" s="2">
        <v>4</v>
      </c>
      <c r="D502" t="s">
        <v>2308</v>
      </c>
      <c r="E502" s="10" t="s">
        <v>478</v>
      </c>
      <c r="G502" s="10" t="s">
        <v>2387</v>
      </c>
      <c r="H502" s="28">
        <v>29301</v>
      </c>
      <c r="I502" s="72">
        <v>73</v>
      </c>
      <c r="J502" s="13">
        <v>29305</v>
      </c>
      <c r="K502" s="72">
        <v>389</v>
      </c>
    </row>
    <row r="503" spans="1:14" x14ac:dyDescent="0.2">
      <c r="A503" s="2">
        <v>3</v>
      </c>
      <c r="B503" s="2">
        <v>20</v>
      </c>
      <c r="C503" s="2">
        <v>5</v>
      </c>
      <c r="D503" t="s">
        <v>2308</v>
      </c>
      <c r="E503" s="10" t="s">
        <v>478</v>
      </c>
      <c r="G503" s="10" t="s">
        <v>2388</v>
      </c>
      <c r="H503" s="28">
        <v>21083</v>
      </c>
      <c r="I503" s="72">
        <v>43</v>
      </c>
      <c r="J503" s="13">
        <v>21087</v>
      </c>
    </row>
    <row r="504" spans="1:14" x14ac:dyDescent="0.2">
      <c r="A504" s="2">
        <v>3</v>
      </c>
      <c r="B504" s="2">
        <v>20</v>
      </c>
      <c r="C504" s="2">
        <v>6</v>
      </c>
      <c r="D504" t="s">
        <v>2308</v>
      </c>
      <c r="E504" s="10" t="s">
        <v>478</v>
      </c>
      <c r="G504" s="10" t="s">
        <v>166</v>
      </c>
      <c r="H504" s="14">
        <v>2687</v>
      </c>
      <c r="I504" s="72">
        <v>59</v>
      </c>
      <c r="J504" s="14" t="s">
        <v>186</v>
      </c>
      <c r="K504" s="53"/>
    </row>
    <row r="505" spans="1:14" x14ac:dyDescent="0.2">
      <c r="A505" s="2">
        <v>3</v>
      </c>
      <c r="B505" s="2">
        <v>20</v>
      </c>
      <c r="C505" s="2">
        <v>7</v>
      </c>
      <c r="D505" t="s">
        <v>2308</v>
      </c>
      <c r="E505" s="10" t="s">
        <v>478</v>
      </c>
      <c r="G505" s="10" t="s">
        <v>531</v>
      </c>
      <c r="H505" s="14">
        <v>2188</v>
      </c>
      <c r="I505" s="72">
        <v>24</v>
      </c>
      <c r="J505" s="14" t="s">
        <v>216</v>
      </c>
      <c r="K505" s="53"/>
    </row>
    <row r="506" spans="1:14" x14ac:dyDescent="0.2">
      <c r="A506" s="2">
        <v>3</v>
      </c>
      <c r="B506" s="2">
        <v>20</v>
      </c>
      <c r="C506" s="2">
        <v>8</v>
      </c>
      <c r="D506" t="s">
        <v>2308</v>
      </c>
      <c r="E506" s="10" t="s">
        <v>478</v>
      </c>
      <c r="G506" s="10" t="s">
        <v>478</v>
      </c>
      <c r="H506" s="14">
        <v>5791</v>
      </c>
      <c r="I506" s="72">
        <v>66</v>
      </c>
      <c r="J506" s="14" t="s">
        <v>1167</v>
      </c>
      <c r="K506" s="53"/>
    </row>
    <row r="507" spans="1:14" x14ac:dyDescent="0.2">
      <c r="A507" s="2" t="s">
        <v>249</v>
      </c>
      <c r="B507" s="2">
        <v>11</v>
      </c>
      <c r="C507" s="2">
        <v>1</v>
      </c>
      <c r="D507" t="s">
        <v>831</v>
      </c>
      <c r="E507" s="10" t="s">
        <v>2389</v>
      </c>
      <c r="F507" s="2">
        <v>298</v>
      </c>
    </row>
    <row r="508" spans="1:14" x14ac:dyDescent="0.2">
      <c r="A508" s="2" t="s">
        <v>249</v>
      </c>
      <c r="B508" s="2">
        <v>11</v>
      </c>
      <c r="C508" s="2">
        <v>2</v>
      </c>
      <c r="D508" t="s">
        <v>831</v>
      </c>
      <c r="E508" s="10" t="s">
        <v>2389</v>
      </c>
      <c r="F508" s="2">
        <v>298</v>
      </c>
    </row>
    <row r="509" spans="1:14" x14ac:dyDescent="0.2">
      <c r="A509" s="2" t="s">
        <v>249</v>
      </c>
      <c r="B509" s="2">
        <v>11</v>
      </c>
      <c r="C509" s="2">
        <v>3</v>
      </c>
      <c r="D509" t="s">
        <v>831</v>
      </c>
      <c r="E509" s="10" t="s">
        <v>2389</v>
      </c>
      <c r="F509" s="2">
        <v>284</v>
      </c>
    </row>
    <row r="510" spans="1:14" x14ac:dyDescent="0.2">
      <c r="A510" s="2" t="s">
        <v>249</v>
      </c>
      <c r="B510" s="2">
        <v>11</v>
      </c>
      <c r="C510" s="2">
        <v>4</v>
      </c>
      <c r="D510" t="s">
        <v>831</v>
      </c>
      <c r="E510" s="10" t="s">
        <v>2389</v>
      </c>
      <c r="F510" s="2">
        <v>284</v>
      </c>
    </row>
    <row r="511" spans="1:14" x14ac:dyDescent="0.2">
      <c r="A511" s="2" t="s">
        <v>249</v>
      </c>
      <c r="B511" s="2">
        <v>12</v>
      </c>
      <c r="C511" s="2">
        <v>1</v>
      </c>
      <c r="D511" t="s">
        <v>2390</v>
      </c>
      <c r="E511" s="10" t="s">
        <v>2391</v>
      </c>
      <c r="G511" s="10" t="s">
        <v>2392</v>
      </c>
      <c r="H511" s="28">
        <v>35147</v>
      </c>
      <c r="I511" s="72">
        <v>38</v>
      </c>
      <c r="J511" s="13">
        <v>35151</v>
      </c>
      <c r="K511" s="72">
        <v>764</v>
      </c>
      <c r="N511" s="122" t="s">
        <v>1568</v>
      </c>
    </row>
    <row r="512" spans="1:14" x14ac:dyDescent="0.2">
      <c r="A512" s="2" t="s">
        <v>249</v>
      </c>
      <c r="B512" s="2">
        <v>12</v>
      </c>
      <c r="C512" s="2">
        <v>2</v>
      </c>
      <c r="D512" t="s">
        <v>2390</v>
      </c>
      <c r="E512" s="10" t="s">
        <v>2391</v>
      </c>
      <c r="N512" s="122"/>
    </row>
    <row r="513" spans="1:14" x14ac:dyDescent="0.2">
      <c r="A513" s="2" t="s">
        <v>249</v>
      </c>
      <c r="B513" s="2">
        <v>12</v>
      </c>
      <c r="C513" s="2">
        <v>3</v>
      </c>
      <c r="D513" t="s">
        <v>831</v>
      </c>
      <c r="E513" s="10" t="s">
        <v>2393</v>
      </c>
      <c r="F513" s="2">
        <v>283</v>
      </c>
      <c r="G513" s="10" t="s">
        <v>2394</v>
      </c>
      <c r="H513" s="28">
        <v>34954</v>
      </c>
      <c r="I513" s="72">
        <v>79</v>
      </c>
      <c r="J513" s="13">
        <v>34958</v>
      </c>
      <c r="K513" s="72">
        <v>750</v>
      </c>
      <c r="M513" s="122" t="s">
        <v>2395</v>
      </c>
    </row>
    <row r="514" spans="1:14" x14ac:dyDescent="0.2">
      <c r="A514" s="2" t="s">
        <v>249</v>
      </c>
      <c r="B514" s="2">
        <v>12</v>
      </c>
      <c r="C514" s="2">
        <v>4</v>
      </c>
      <c r="D514" t="s">
        <v>831</v>
      </c>
      <c r="E514" s="10" t="s">
        <v>2396</v>
      </c>
      <c r="F514" s="2">
        <v>283</v>
      </c>
      <c r="G514" s="10" t="s">
        <v>559</v>
      </c>
      <c r="H514" s="28">
        <v>28056</v>
      </c>
      <c r="I514" s="72">
        <v>59</v>
      </c>
      <c r="J514" s="13">
        <v>28059</v>
      </c>
      <c r="K514" s="72">
        <v>306</v>
      </c>
      <c r="M514" s="122"/>
    </row>
    <row r="515" spans="1:14" x14ac:dyDescent="0.2">
      <c r="A515" s="2" t="s">
        <v>249</v>
      </c>
      <c r="B515" s="2">
        <v>13</v>
      </c>
      <c r="C515" s="2">
        <v>1</v>
      </c>
      <c r="D515" t="s">
        <v>2397</v>
      </c>
      <c r="E515" s="10" t="s">
        <v>2398</v>
      </c>
      <c r="G515" s="10" t="s">
        <v>2399</v>
      </c>
      <c r="H515" s="28">
        <v>26167</v>
      </c>
      <c r="I515" s="72">
        <v>73</v>
      </c>
      <c r="J515" s="13">
        <v>26169</v>
      </c>
      <c r="K515" s="72">
        <v>221</v>
      </c>
    </row>
    <row r="516" spans="1:14" x14ac:dyDescent="0.2">
      <c r="A516" s="2" t="s">
        <v>249</v>
      </c>
      <c r="B516" s="2">
        <v>13</v>
      </c>
      <c r="C516" s="2">
        <v>2</v>
      </c>
      <c r="D516" t="s">
        <v>2397</v>
      </c>
      <c r="E516" s="10" t="s">
        <v>2398</v>
      </c>
      <c r="G516" s="10" t="s">
        <v>1668</v>
      </c>
      <c r="H516" s="28">
        <v>34068</v>
      </c>
      <c r="I516" s="72">
        <v>93</v>
      </c>
      <c r="J516" s="13">
        <v>34075</v>
      </c>
      <c r="K516" s="72">
        <v>686</v>
      </c>
    </row>
    <row r="517" spans="1:14" x14ac:dyDescent="0.2">
      <c r="A517" s="2" t="s">
        <v>249</v>
      </c>
      <c r="B517" s="2">
        <v>13</v>
      </c>
      <c r="C517" s="2">
        <v>3</v>
      </c>
      <c r="D517" t="s">
        <v>2308</v>
      </c>
      <c r="E517" s="10" t="s">
        <v>2400</v>
      </c>
      <c r="G517" s="10" t="s">
        <v>2102</v>
      </c>
      <c r="H517" s="28">
        <v>33698</v>
      </c>
      <c r="I517" s="72">
        <v>83</v>
      </c>
      <c r="J517" s="13">
        <v>33702</v>
      </c>
      <c r="K517" s="72">
        <v>664</v>
      </c>
    </row>
    <row r="518" spans="1:14" x14ac:dyDescent="0.2">
      <c r="A518" s="2" t="s">
        <v>249</v>
      </c>
      <c r="B518" s="2">
        <v>13</v>
      </c>
      <c r="C518" s="2">
        <v>4</v>
      </c>
      <c r="D518" t="s">
        <v>2308</v>
      </c>
      <c r="E518" s="10" t="s">
        <v>2400</v>
      </c>
      <c r="G518" s="10" t="s">
        <v>2401</v>
      </c>
      <c r="H518" s="28">
        <v>27421</v>
      </c>
      <c r="I518" s="72">
        <v>78</v>
      </c>
      <c r="J518" s="13">
        <v>27424</v>
      </c>
      <c r="K518" s="72">
        <v>272</v>
      </c>
    </row>
    <row r="519" spans="1:14" x14ac:dyDescent="0.2">
      <c r="A519" s="2" t="s">
        <v>249</v>
      </c>
      <c r="B519" s="2">
        <v>14</v>
      </c>
      <c r="C519" s="2">
        <v>1</v>
      </c>
      <c r="D519" t="s">
        <v>2402</v>
      </c>
      <c r="E519" s="10" t="s">
        <v>1709</v>
      </c>
      <c r="F519" s="2">
        <v>219</v>
      </c>
      <c r="G519" s="10" t="s">
        <v>1709</v>
      </c>
      <c r="H519" s="28">
        <v>33999</v>
      </c>
      <c r="I519" s="72">
        <v>64</v>
      </c>
      <c r="J519" s="13">
        <v>34003</v>
      </c>
      <c r="K519" s="72">
        <v>683</v>
      </c>
    </row>
    <row r="520" spans="1:14" x14ac:dyDescent="0.2">
      <c r="A520" s="2" t="s">
        <v>249</v>
      </c>
      <c r="B520" s="2">
        <v>14</v>
      </c>
      <c r="C520" s="2">
        <v>2</v>
      </c>
      <c r="D520" t="s">
        <v>2402</v>
      </c>
      <c r="E520" s="10" t="s">
        <v>1709</v>
      </c>
      <c r="F520" s="2">
        <v>219</v>
      </c>
      <c r="G520" s="10" t="s">
        <v>144</v>
      </c>
      <c r="H520" s="28">
        <v>29202</v>
      </c>
      <c r="I520" s="72">
        <v>82</v>
      </c>
      <c r="J520" s="13">
        <v>29204</v>
      </c>
      <c r="K520" s="72">
        <v>377</v>
      </c>
    </row>
    <row r="521" spans="1:14" x14ac:dyDescent="0.2">
      <c r="A521" s="2" t="s">
        <v>249</v>
      </c>
      <c r="B521" s="2">
        <v>14</v>
      </c>
      <c r="C521" s="2">
        <v>3</v>
      </c>
      <c r="D521" t="s">
        <v>2403</v>
      </c>
      <c r="E521" s="10" t="s">
        <v>2404</v>
      </c>
      <c r="F521" s="2">
        <v>365</v>
      </c>
      <c r="G521" s="10" t="s">
        <v>2405</v>
      </c>
      <c r="H521" s="28">
        <v>42669</v>
      </c>
      <c r="I521" s="72">
        <v>86</v>
      </c>
      <c r="J521" s="13">
        <v>42677</v>
      </c>
      <c r="K521" s="72">
        <v>492</v>
      </c>
      <c r="N521" s="122" t="s">
        <v>2406</v>
      </c>
    </row>
    <row r="522" spans="1:14" x14ac:dyDescent="0.2">
      <c r="A522" s="2" t="s">
        <v>249</v>
      </c>
      <c r="B522" s="2">
        <v>14</v>
      </c>
      <c r="C522" s="2">
        <v>4</v>
      </c>
      <c r="D522" t="s">
        <v>2403</v>
      </c>
      <c r="E522" s="10" t="s">
        <v>2404</v>
      </c>
      <c r="F522" s="2">
        <v>365</v>
      </c>
      <c r="G522" s="10" t="s">
        <v>2407</v>
      </c>
      <c r="H522" s="28">
        <v>35046</v>
      </c>
      <c r="I522" s="72">
        <v>67</v>
      </c>
      <c r="J522" s="13">
        <v>35051</v>
      </c>
      <c r="K522" s="72">
        <v>756</v>
      </c>
      <c r="N522" s="122"/>
    </row>
    <row r="523" spans="1:14" x14ac:dyDescent="0.2">
      <c r="A523" s="2" t="s">
        <v>249</v>
      </c>
      <c r="B523" s="2">
        <v>15</v>
      </c>
      <c r="C523" s="2">
        <v>1</v>
      </c>
      <c r="D523" t="s">
        <v>7413</v>
      </c>
      <c r="E523" s="10" t="s">
        <v>7414</v>
      </c>
      <c r="F523" s="2">
        <v>393</v>
      </c>
      <c r="G523"/>
      <c r="J523"/>
      <c r="K523" s="81"/>
    </row>
    <row r="524" spans="1:14" x14ac:dyDescent="0.2">
      <c r="A524" s="2" t="s">
        <v>249</v>
      </c>
      <c r="B524" s="2">
        <v>15</v>
      </c>
      <c r="C524" s="2">
        <v>2</v>
      </c>
      <c r="D524" t="s">
        <v>7413</v>
      </c>
      <c r="E524" s="10" t="s">
        <v>7414</v>
      </c>
      <c r="F524" s="2">
        <v>393</v>
      </c>
    </row>
    <row r="525" spans="1:14" x14ac:dyDescent="0.2">
      <c r="A525" s="2" t="s">
        <v>249</v>
      </c>
      <c r="B525" s="2">
        <v>15</v>
      </c>
      <c r="C525" s="2">
        <v>3</v>
      </c>
    </row>
    <row r="526" spans="1:14" x14ac:dyDescent="0.2">
      <c r="A526" s="2" t="s">
        <v>249</v>
      </c>
      <c r="B526" s="2">
        <v>15</v>
      </c>
      <c r="C526" s="2">
        <v>4</v>
      </c>
    </row>
    <row r="527" spans="1:14" x14ac:dyDescent="0.2">
      <c r="A527" s="2" t="s">
        <v>249</v>
      </c>
      <c r="B527" s="2">
        <v>16</v>
      </c>
      <c r="C527" s="2">
        <v>1</v>
      </c>
      <c r="D527" t="s">
        <v>2408</v>
      </c>
      <c r="E527" s="10" t="s">
        <v>2409</v>
      </c>
      <c r="F527" s="2">
        <v>318</v>
      </c>
    </row>
    <row r="528" spans="1:14" x14ac:dyDescent="0.2">
      <c r="A528" s="2" t="s">
        <v>249</v>
      </c>
      <c r="B528" s="2">
        <v>16</v>
      </c>
      <c r="C528" s="2">
        <v>2</v>
      </c>
      <c r="D528" t="s">
        <v>2410</v>
      </c>
      <c r="E528" s="10" t="s">
        <v>2411</v>
      </c>
      <c r="F528" s="2">
        <v>278</v>
      </c>
    </row>
    <row r="529" spans="1:14" x14ac:dyDescent="0.2">
      <c r="A529" s="2" t="s">
        <v>249</v>
      </c>
      <c r="B529" s="2">
        <v>16</v>
      </c>
      <c r="C529" s="2">
        <v>3</v>
      </c>
      <c r="D529" t="s">
        <v>2283</v>
      </c>
    </row>
    <row r="530" spans="1:14" x14ac:dyDescent="0.2">
      <c r="A530" s="2" t="s">
        <v>249</v>
      </c>
      <c r="B530" s="2">
        <v>16</v>
      </c>
      <c r="C530" s="2">
        <v>4</v>
      </c>
      <c r="D530" t="s">
        <v>2283</v>
      </c>
    </row>
    <row r="531" spans="1:14" x14ac:dyDescent="0.2">
      <c r="A531" s="2" t="s">
        <v>249</v>
      </c>
      <c r="B531" s="2">
        <v>17</v>
      </c>
      <c r="C531" s="2">
        <v>1</v>
      </c>
      <c r="D531" t="s">
        <v>2412</v>
      </c>
      <c r="E531" s="10" t="s">
        <v>2413</v>
      </c>
      <c r="F531" s="2">
        <v>251</v>
      </c>
      <c r="G531" s="10" t="s">
        <v>2414</v>
      </c>
      <c r="H531" s="28">
        <v>28025</v>
      </c>
      <c r="I531" s="72">
        <v>77</v>
      </c>
      <c r="J531" s="13">
        <v>28028</v>
      </c>
      <c r="K531" s="72">
        <v>305</v>
      </c>
    </row>
    <row r="532" spans="1:14" x14ac:dyDescent="0.2">
      <c r="A532" s="2" t="s">
        <v>249</v>
      </c>
      <c r="B532" s="2">
        <v>17</v>
      </c>
      <c r="C532" s="2">
        <v>1</v>
      </c>
      <c r="D532" t="s">
        <v>2412</v>
      </c>
      <c r="E532" s="10" t="s">
        <v>2413</v>
      </c>
      <c r="F532" s="2">
        <v>251</v>
      </c>
      <c r="G532" s="10" t="s">
        <v>2415</v>
      </c>
      <c r="H532" s="28">
        <v>31810</v>
      </c>
      <c r="I532" s="72">
        <v>60</v>
      </c>
      <c r="J532" s="13">
        <v>32048</v>
      </c>
      <c r="K532" s="72">
        <v>552</v>
      </c>
      <c r="M532" s="10" t="s">
        <v>2416</v>
      </c>
    </row>
    <row r="533" spans="1:14" x14ac:dyDescent="0.2">
      <c r="A533" s="2" t="s">
        <v>249</v>
      </c>
      <c r="B533" s="2">
        <v>17</v>
      </c>
      <c r="C533" s="2">
        <v>2</v>
      </c>
      <c r="D533" t="s">
        <v>2412</v>
      </c>
      <c r="E533" s="10" t="s">
        <v>2413</v>
      </c>
      <c r="F533" s="2">
        <v>251</v>
      </c>
      <c r="G533" s="10" t="s">
        <v>2417</v>
      </c>
      <c r="H533" s="28">
        <v>33163</v>
      </c>
      <c r="I533" s="72">
        <v>91</v>
      </c>
      <c r="J533" s="13">
        <v>33166</v>
      </c>
      <c r="K533" s="72">
        <v>628</v>
      </c>
    </row>
    <row r="534" spans="1:14" x14ac:dyDescent="0.2">
      <c r="A534" s="2" t="s">
        <v>249</v>
      </c>
      <c r="B534" s="2">
        <v>17</v>
      </c>
      <c r="C534" s="2">
        <v>3</v>
      </c>
      <c r="D534" t="s">
        <v>2412</v>
      </c>
      <c r="E534" s="10" t="s">
        <v>2418</v>
      </c>
      <c r="F534" s="2">
        <v>285</v>
      </c>
      <c r="G534" s="10" t="s">
        <v>2307</v>
      </c>
      <c r="H534" s="28">
        <v>43186</v>
      </c>
      <c r="I534" s="72">
        <v>89</v>
      </c>
      <c r="J534" s="13">
        <v>43395</v>
      </c>
      <c r="K534" s="72">
        <v>635</v>
      </c>
      <c r="M534" s="10" t="s">
        <v>244</v>
      </c>
      <c r="N534" s="122" t="s">
        <v>354</v>
      </c>
    </row>
    <row r="535" spans="1:14" x14ac:dyDescent="0.2">
      <c r="A535" s="2" t="s">
        <v>249</v>
      </c>
      <c r="B535" s="2">
        <v>17</v>
      </c>
      <c r="C535" s="2">
        <v>4</v>
      </c>
      <c r="D535" t="s">
        <v>2412</v>
      </c>
      <c r="E535" s="10" t="s">
        <v>2418</v>
      </c>
      <c r="F535" s="2">
        <v>285</v>
      </c>
      <c r="G535" s="10" t="s">
        <v>2419</v>
      </c>
      <c r="H535" s="28">
        <v>40496</v>
      </c>
      <c r="I535" s="72">
        <v>83</v>
      </c>
      <c r="J535" s="13">
        <v>40500</v>
      </c>
      <c r="K535" s="72">
        <v>328</v>
      </c>
      <c r="N535" s="122"/>
    </row>
    <row r="536" spans="1:14" x14ac:dyDescent="0.2">
      <c r="A536" s="2" t="s">
        <v>249</v>
      </c>
      <c r="B536" s="2">
        <v>18</v>
      </c>
      <c r="C536" s="2">
        <v>1</v>
      </c>
      <c r="D536" t="s">
        <v>2420</v>
      </c>
      <c r="E536" s="10" t="s">
        <v>1969</v>
      </c>
      <c r="F536" s="2">
        <v>341</v>
      </c>
      <c r="G536" s="10" t="s">
        <v>1969</v>
      </c>
      <c r="H536" s="28">
        <v>36263</v>
      </c>
      <c r="I536" s="72">
        <v>86</v>
      </c>
      <c r="J536" s="13">
        <v>36267</v>
      </c>
      <c r="K536" s="72">
        <v>828</v>
      </c>
      <c r="N536" s="122" t="s">
        <v>2421</v>
      </c>
    </row>
    <row r="537" spans="1:14" x14ac:dyDescent="0.2">
      <c r="A537" s="2" t="s">
        <v>249</v>
      </c>
      <c r="B537" s="2">
        <v>18</v>
      </c>
      <c r="C537" s="2">
        <v>2</v>
      </c>
      <c r="D537" t="s">
        <v>2420</v>
      </c>
      <c r="E537" s="10" t="s">
        <v>1969</v>
      </c>
      <c r="F537" s="2">
        <v>341</v>
      </c>
      <c r="G537" s="10" t="s">
        <v>2422</v>
      </c>
      <c r="H537" s="28">
        <v>34413</v>
      </c>
      <c r="I537" s="72">
        <v>81</v>
      </c>
      <c r="J537" s="13">
        <v>34418</v>
      </c>
      <c r="K537" s="72">
        <v>703</v>
      </c>
      <c r="N537" s="122"/>
    </row>
    <row r="538" spans="1:14" x14ac:dyDescent="0.2">
      <c r="A538" s="2" t="s">
        <v>249</v>
      </c>
      <c r="B538" s="2">
        <v>18</v>
      </c>
      <c r="C538" s="2">
        <v>3</v>
      </c>
      <c r="D538" t="s">
        <v>2420</v>
      </c>
      <c r="E538" s="10" t="s">
        <v>1969</v>
      </c>
      <c r="F538" s="2">
        <v>341</v>
      </c>
      <c r="N538" s="122"/>
    </row>
    <row r="539" spans="1:14" x14ac:dyDescent="0.2">
      <c r="A539" s="2" t="s">
        <v>249</v>
      </c>
      <c r="B539" s="2">
        <v>18</v>
      </c>
      <c r="C539" s="2">
        <v>4</v>
      </c>
      <c r="D539" t="s">
        <v>2420</v>
      </c>
      <c r="E539" s="10" t="s">
        <v>1969</v>
      </c>
      <c r="F539" s="2">
        <v>341</v>
      </c>
      <c r="G539" s="10" t="s">
        <v>2423</v>
      </c>
      <c r="H539" s="28">
        <v>45229</v>
      </c>
      <c r="I539" s="72">
        <v>76</v>
      </c>
      <c r="J539" s="13">
        <v>45240</v>
      </c>
      <c r="K539" s="72">
        <v>722</v>
      </c>
      <c r="N539" s="122"/>
    </row>
    <row r="540" spans="1:14" x14ac:dyDescent="0.2">
      <c r="A540" s="2" t="s">
        <v>249</v>
      </c>
      <c r="B540" s="2">
        <v>19</v>
      </c>
      <c r="C540" s="2">
        <v>1</v>
      </c>
      <c r="D540" t="s">
        <v>2424</v>
      </c>
      <c r="E540" s="10" t="s">
        <v>2425</v>
      </c>
      <c r="F540" s="2">
        <v>329</v>
      </c>
      <c r="G540" s="10" t="s">
        <v>2426</v>
      </c>
      <c r="H540" s="28">
        <v>40821</v>
      </c>
      <c r="I540" s="72">
        <v>84</v>
      </c>
      <c r="J540" s="13">
        <v>40824</v>
      </c>
      <c r="K540" s="72">
        <v>350</v>
      </c>
      <c r="N540" s="122" t="s">
        <v>2427</v>
      </c>
    </row>
    <row r="541" spans="1:14" x14ac:dyDescent="0.2">
      <c r="A541" s="2" t="s">
        <v>249</v>
      </c>
      <c r="B541" s="2">
        <v>19</v>
      </c>
      <c r="C541" s="2">
        <v>2</v>
      </c>
      <c r="D541" t="s">
        <v>2424</v>
      </c>
      <c r="E541" s="10" t="s">
        <v>2425</v>
      </c>
      <c r="F541" s="2">
        <v>329</v>
      </c>
      <c r="G541" s="10" t="s">
        <v>2428</v>
      </c>
      <c r="H541" s="28">
        <v>38609</v>
      </c>
      <c r="I541" s="72">
        <v>80</v>
      </c>
      <c r="J541" s="13">
        <v>38614</v>
      </c>
      <c r="K541" s="72">
        <v>174</v>
      </c>
      <c r="N541" s="122"/>
    </row>
    <row r="542" spans="1:14" x14ac:dyDescent="0.2">
      <c r="A542" s="2" t="s">
        <v>249</v>
      </c>
      <c r="B542" s="2">
        <v>19</v>
      </c>
      <c r="C542" s="2">
        <v>3</v>
      </c>
      <c r="D542" t="s">
        <v>953</v>
      </c>
      <c r="E542" s="10" t="s">
        <v>166</v>
      </c>
      <c r="F542" s="2">
        <v>326</v>
      </c>
      <c r="G542" s="10" t="s">
        <v>166</v>
      </c>
      <c r="H542" s="28">
        <v>35506</v>
      </c>
      <c r="I542" s="72">
        <v>79</v>
      </c>
      <c r="J542" s="13">
        <v>35509</v>
      </c>
      <c r="K542" s="72">
        <v>781</v>
      </c>
      <c r="N542" t="s">
        <v>242</v>
      </c>
    </row>
    <row r="543" spans="1:14" x14ac:dyDescent="0.2">
      <c r="A543" s="2" t="s">
        <v>249</v>
      </c>
      <c r="B543" s="2">
        <v>19</v>
      </c>
      <c r="C543" s="2">
        <v>4</v>
      </c>
      <c r="D543" t="s">
        <v>2429</v>
      </c>
      <c r="E543" s="10" t="s">
        <v>2430</v>
      </c>
      <c r="F543" s="2">
        <v>201</v>
      </c>
      <c r="G543" s="10" t="s">
        <v>2430</v>
      </c>
      <c r="H543" s="28">
        <v>37448</v>
      </c>
      <c r="I543" s="72">
        <v>91</v>
      </c>
      <c r="J543" s="13">
        <v>37452</v>
      </c>
      <c r="K543" s="72">
        <v>106</v>
      </c>
    </row>
    <row r="544" spans="1:14" x14ac:dyDescent="0.2">
      <c r="A544" s="2" t="s">
        <v>249</v>
      </c>
      <c r="B544" s="2">
        <v>20</v>
      </c>
      <c r="C544" s="2">
        <v>1</v>
      </c>
      <c r="D544" t="s">
        <v>2431</v>
      </c>
      <c r="E544" s="10" t="s">
        <v>2282</v>
      </c>
      <c r="F544" s="2">
        <v>336</v>
      </c>
      <c r="G544" s="10" t="s">
        <v>2432</v>
      </c>
      <c r="H544" s="28">
        <v>33875</v>
      </c>
      <c r="I544" s="72">
        <v>72</v>
      </c>
      <c r="J544" s="13">
        <v>33878</v>
      </c>
      <c r="K544" s="72">
        <v>676</v>
      </c>
    </row>
    <row r="545" spans="1:11" x14ac:dyDescent="0.2">
      <c r="A545" s="2" t="s">
        <v>249</v>
      </c>
      <c r="B545" s="2">
        <v>20</v>
      </c>
      <c r="C545" s="2">
        <v>2</v>
      </c>
      <c r="D545" t="s">
        <v>2431</v>
      </c>
      <c r="E545" s="10" t="s">
        <v>2282</v>
      </c>
      <c r="F545" s="2">
        <v>336</v>
      </c>
      <c r="G545" s="10" t="s">
        <v>2282</v>
      </c>
      <c r="H545" s="28">
        <v>37198</v>
      </c>
      <c r="I545" s="72">
        <v>78</v>
      </c>
      <c r="J545" s="13">
        <v>37201</v>
      </c>
      <c r="K545" s="53" t="s">
        <v>2433</v>
      </c>
    </row>
    <row r="546" spans="1:11" x14ac:dyDescent="0.2">
      <c r="A546" s="2" t="s">
        <v>249</v>
      </c>
      <c r="B546" s="2">
        <v>20</v>
      </c>
      <c r="C546" s="2">
        <v>3</v>
      </c>
      <c r="D546" t="s">
        <v>2434</v>
      </c>
      <c r="E546" s="10" t="s">
        <v>2435</v>
      </c>
      <c r="F546" s="2">
        <v>349</v>
      </c>
      <c r="G546" s="10" t="s">
        <v>2436</v>
      </c>
      <c r="H546" s="28">
        <v>34454</v>
      </c>
      <c r="I546" s="72">
        <v>52</v>
      </c>
      <c r="J546" s="13">
        <v>34458</v>
      </c>
      <c r="K546" s="72">
        <v>729</v>
      </c>
    </row>
    <row r="547" spans="1:11" x14ac:dyDescent="0.2">
      <c r="A547" s="2" t="s">
        <v>249</v>
      </c>
      <c r="B547" s="2">
        <v>20</v>
      </c>
      <c r="C547" s="2">
        <v>4</v>
      </c>
      <c r="D547" t="s">
        <v>2434</v>
      </c>
      <c r="E547" s="10" t="s">
        <v>2435</v>
      </c>
      <c r="F547" s="2">
        <v>349</v>
      </c>
      <c r="G547" s="10" t="s">
        <v>2437</v>
      </c>
      <c r="H547" s="28">
        <v>34454</v>
      </c>
      <c r="I547" s="72">
        <v>54</v>
      </c>
      <c r="J547" s="13">
        <v>34458</v>
      </c>
      <c r="K547" s="72">
        <v>728</v>
      </c>
    </row>
    <row r="548" spans="1:11" x14ac:dyDescent="0.2">
      <c r="A548" s="2">
        <v>4</v>
      </c>
      <c r="B548" s="2">
        <v>1</v>
      </c>
      <c r="C548" s="2">
        <v>1</v>
      </c>
      <c r="D548" s="3" t="s">
        <v>1759</v>
      </c>
      <c r="E548" s="29" t="s">
        <v>41</v>
      </c>
      <c r="G548" s="10" t="s">
        <v>47</v>
      </c>
      <c r="H548" s="28">
        <v>3162</v>
      </c>
      <c r="I548" s="72">
        <v>31</v>
      </c>
      <c r="J548" s="14" t="s">
        <v>935</v>
      </c>
      <c r="K548" s="53"/>
    </row>
    <row r="549" spans="1:11" x14ac:dyDescent="0.2">
      <c r="A549" s="2">
        <v>4</v>
      </c>
      <c r="B549" s="2">
        <v>1</v>
      </c>
      <c r="C549" s="2">
        <v>2</v>
      </c>
      <c r="D549" s="3" t="s">
        <v>1759</v>
      </c>
      <c r="E549" s="29" t="s">
        <v>41</v>
      </c>
      <c r="G549" s="44"/>
      <c r="H549" s="41"/>
      <c r="I549" s="53"/>
      <c r="J549" s="14"/>
      <c r="K549" s="53"/>
    </row>
    <row r="550" spans="1:11" x14ac:dyDescent="0.2">
      <c r="A550" s="2">
        <v>4</v>
      </c>
      <c r="B550" s="2">
        <v>1</v>
      </c>
      <c r="C550" s="2">
        <v>3</v>
      </c>
      <c r="D550" t="s">
        <v>50</v>
      </c>
      <c r="E550" s="29" t="s">
        <v>137</v>
      </c>
      <c r="J550" s="14"/>
      <c r="K550" s="53"/>
    </row>
    <row r="551" spans="1:11" x14ac:dyDescent="0.2">
      <c r="A551" s="2">
        <v>4</v>
      </c>
      <c r="B551" s="2">
        <v>1</v>
      </c>
      <c r="C551" s="2">
        <v>4</v>
      </c>
      <c r="D551" t="s">
        <v>50</v>
      </c>
      <c r="E551" s="29" t="s">
        <v>137</v>
      </c>
      <c r="G551" s="44"/>
      <c r="H551" s="41"/>
      <c r="I551" s="53"/>
      <c r="J551" s="14"/>
      <c r="K551" s="53"/>
    </row>
    <row r="552" spans="1:11" x14ac:dyDescent="0.2">
      <c r="A552" s="2">
        <v>4</v>
      </c>
      <c r="B552" s="2">
        <v>1</v>
      </c>
      <c r="C552" s="2">
        <v>5</v>
      </c>
      <c r="D552" t="s">
        <v>50</v>
      </c>
      <c r="E552" s="29" t="s">
        <v>137</v>
      </c>
    </row>
    <row r="553" spans="1:11" x14ac:dyDescent="0.2">
      <c r="A553" s="2">
        <v>4</v>
      </c>
      <c r="B553" s="2">
        <v>1</v>
      </c>
      <c r="C553" s="2">
        <v>6</v>
      </c>
      <c r="D553" t="s">
        <v>50</v>
      </c>
      <c r="E553" s="29" t="s">
        <v>137</v>
      </c>
      <c r="G553" s="25" t="s">
        <v>137</v>
      </c>
      <c r="H553" s="28">
        <v>21150</v>
      </c>
      <c r="I553" s="72">
        <v>82</v>
      </c>
      <c r="J553" s="13">
        <v>21154</v>
      </c>
    </row>
    <row r="554" spans="1:11" x14ac:dyDescent="0.2">
      <c r="A554" s="2">
        <v>4</v>
      </c>
      <c r="B554" s="2">
        <v>1</v>
      </c>
      <c r="C554" s="2">
        <v>7</v>
      </c>
      <c r="D554" s="3" t="s">
        <v>1759</v>
      </c>
      <c r="E554" s="29" t="s">
        <v>41</v>
      </c>
      <c r="G554" s="10" t="s">
        <v>2438</v>
      </c>
      <c r="H554" s="28">
        <v>4883</v>
      </c>
      <c r="I554" s="72">
        <v>69</v>
      </c>
      <c r="J554" s="14" t="s">
        <v>720</v>
      </c>
      <c r="K554" s="53"/>
    </row>
    <row r="555" spans="1:11" x14ac:dyDescent="0.2">
      <c r="A555" s="2">
        <v>4</v>
      </c>
      <c r="B555" s="2">
        <v>1</v>
      </c>
      <c r="C555" s="2">
        <v>8</v>
      </c>
      <c r="D555" s="3" t="s">
        <v>1759</v>
      </c>
      <c r="E555" s="29" t="s">
        <v>41</v>
      </c>
      <c r="G555" s="25" t="s">
        <v>41</v>
      </c>
      <c r="H555" s="28">
        <v>13780</v>
      </c>
      <c r="I555" s="72">
        <v>87</v>
      </c>
      <c r="J555" s="14" t="s">
        <v>2439</v>
      </c>
      <c r="K555" s="53"/>
    </row>
    <row r="556" spans="1:11" x14ac:dyDescent="0.2">
      <c r="A556" s="2">
        <v>4</v>
      </c>
      <c r="B556" s="2">
        <v>2</v>
      </c>
      <c r="C556" s="2">
        <v>1</v>
      </c>
      <c r="D556" t="s">
        <v>16</v>
      </c>
      <c r="E556" s="10" t="s">
        <v>47</v>
      </c>
      <c r="J556" s="14"/>
      <c r="K556" s="53"/>
    </row>
    <row r="557" spans="1:11" x14ac:dyDescent="0.2">
      <c r="A557" s="2">
        <v>4</v>
      </c>
      <c r="B557" s="2">
        <v>2</v>
      </c>
      <c r="C557" s="2">
        <v>2</v>
      </c>
      <c r="D557" t="s">
        <v>16</v>
      </c>
      <c r="E557" s="10" t="s">
        <v>47</v>
      </c>
      <c r="G557" s="44"/>
      <c r="H557" s="41"/>
      <c r="I557" s="53"/>
      <c r="J557" s="14"/>
      <c r="K557" s="53"/>
    </row>
    <row r="558" spans="1:11" x14ac:dyDescent="0.2">
      <c r="A558" s="2">
        <v>4</v>
      </c>
      <c r="B558" s="2">
        <v>2</v>
      </c>
      <c r="C558" s="2">
        <v>3</v>
      </c>
      <c r="D558" t="s">
        <v>16</v>
      </c>
      <c r="E558" s="10" t="s">
        <v>47</v>
      </c>
    </row>
    <row r="559" spans="1:11" x14ac:dyDescent="0.2">
      <c r="A559" s="2">
        <v>4</v>
      </c>
      <c r="B559" s="2">
        <v>2</v>
      </c>
      <c r="C559" s="2">
        <v>4</v>
      </c>
      <c r="D559" t="s">
        <v>16</v>
      </c>
      <c r="E559" s="10" t="s">
        <v>47</v>
      </c>
      <c r="G559" s="25"/>
      <c r="H559" s="28"/>
    </row>
    <row r="560" spans="1:11" x14ac:dyDescent="0.2">
      <c r="A560" s="2">
        <v>4</v>
      </c>
      <c r="B560" s="2">
        <v>2</v>
      </c>
      <c r="C560" s="2">
        <v>5</v>
      </c>
      <c r="D560" t="s">
        <v>16</v>
      </c>
      <c r="E560" s="29" t="s">
        <v>47</v>
      </c>
      <c r="G560" s="10" t="s">
        <v>478</v>
      </c>
      <c r="H560" s="14" t="s">
        <v>696</v>
      </c>
      <c r="I560" s="72">
        <v>26</v>
      </c>
      <c r="J560" s="14" t="s">
        <v>696</v>
      </c>
      <c r="K560" s="53"/>
    </row>
    <row r="561" spans="1:11" x14ac:dyDescent="0.2">
      <c r="A561" s="2">
        <v>4</v>
      </c>
      <c r="B561" s="2">
        <v>2</v>
      </c>
      <c r="C561" s="2">
        <v>6</v>
      </c>
      <c r="D561" t="s">
        <v>16</v>
      </c>
      <c r="E561" s="10" t="s">
        <v>47</v>
      </c>
      <c r="G561" s="25" t="s">
        <v>1092</v>
      </c>
      <c r="H561" s="28">
        <v>3801</v>
      </c>
      <c r="I561" s="72">
        <v>90</v>
      </c>
      <c r="J561" s="14" t="s">
        <v>171</v>
      </c>
      <c r="K561" s="53"/>
    </row>
    <row r="562" spans="1:11" x14ac:dyDescent="0.2">
      <c r="A562" s="2">
        <v>4</v>
      </c>
      <c r="B562" s="2">
        <v>2</v>
      </c>
      <c r="C562" s="2">
        <v>7</v>
      </c>
      <c r="D562" t="s">
        <v>16</v>
      </c>
      <c r="E562" s="10" t="s">
        <v>47</v>
      </c>
      <c r="G562" s="10" t="s">
        <v>2440</v>
      </c>
      <c r="H562" s="28">
        <v>3163</v>
      </c>
      <c r="I562" s="72">
        <v>89</v>
      </c>
      <c r="J562" s="14" t="s">
        <v>935</v>
      </c>
      <c r="K562" s="53"/>
    </row>
    <row r="563" spans="1:11" x14ac:dyDescent="0.2">
      <c r="A563" s="2">
        <v>4</v>
      </c>
      <c r="B563" s="2">
        <v>2</v>
      </c>
      <c r="C563" s="2">
        <v>8</v>
      </c>
      <c r="D563" t="s">
        <v>16</v>
      </c>
      <c r="E563" s="10" t="s">
        <v>47</v>
      </c>
      <c r="G563" s="44" t="s">
        <v>47</v>
      </c>
      <c r="H563" s="14" t="s">
        <v>843</v>
      </c>
      <c r="I563" s="53">
        <v>65</v>
      </c>
      <c r="J563" s="14" t="s">
        <v>843</v>
      </c>
      <c r="K563" s="53"/>
    </row>
    <row r="564" spans="1:11" x14ac:dyDescent="0.2">
      <c r="A564" s="2">
        <v>4</v>
      </c>
      <c r="B564" s="2">
        <v>3</v>
      </c>
      <c r="C564" s="2">
        <v>1</v>
      </c>
      <c r="D564" t="s">
        <v>23</v>
      </c>
      <c r="E564" s="29" t="s">
        <v>2441</v>
      </c>
      <c r="F564" s="2">
        <v>259</v>
      </c>
      <c r="G564" s="10" t="s">
        <v>41</v>
      </c>
      <c r="H564" s="14" t="s">
        <v>1054</v>
      </c>
      <c r="J564" s="14" t="s">
        <v>1054</v>
      </c>
      <c r="K564" s="53"/>
    </row>
    <row r="565" spans="1:11" x14ac:dyDescent="0.2">
      <c r="A565" s="2">
        <v>4</v>
      </c>
      <c r="B565" s="2">
        <v>3</v>
      </c>
      <c r="C565" s="2">
        <v>2</v>
      </c>
      <c r="D565" t="s">
        <v>23</v>
      </c>
      <c r="E565" s="29" t="s">
        <v>2441</v>
      </c>
      <c r="F565" s="2">
        <v>259</v>
      </c>
      <c r="G565" s="25" t="s">
        <v>2442</v>
      </c>
      <c r="H565" s="14" t="s">
        <v>674</v>
      </c>
      <c r="J565" s="14" t="s">
        <v>674</v>
      </c>
      <c r="K565" s="53"/>
    </row>
    <row r="566" spans="1:11" x14ac:dyDescent="0.2">
      <c r="A566" s="2">
        <v>4</v>
      </c>
      <c r="B566" s="2">
        <v>3</v>
      </c>
      <c r="C566" s="2">
        <v>3</v>
      </c>
      <c r="D566" t="s">
        <v>23</v>
      </c>
      <c r="E566" s="29" t="s">
        <v>2441</v>
      </c>
      <c r="F566" s="2">
        <v>259</v>
      </c>
      <c r="G566" s="10" t="s">
        <v>2441</v>
      </c>
      <c r="H566" s="28">
        <v>32525</v>
      </c>
      <c r="I566" s="72">
        <v>81</v>
      </c>
      <c r="J566" s="13">
        <v>32528</v>
      </c>
      <c r="K566" s="72">
        <v>588</v>
      </c>
    </row>
    <row r="567" spans="1:11" x14ac:dyDescent="0.2">
      <c r="A567" s="2">
        <v>4</v>
      </c>
      <c r="B567" s="2">
        <v>3</v>
      </c>
      <c r="C567" s="2">
        <v>4</v>
      </c>
      <c r="D567" t="s">
        <v>23</v>
      </c>
      <c r="E567" s="29" t="s">
        <v>2441</v>
      </c>
      <c r="F567" s="2">
        <v>259</v>
      </c>
      <c r="G567" s="25" t="s">
        <v>13</v>
      </c>
      <c r="H567" s="28">
        <v>36892</v>
      </c>
      <c r="I567" s="72">
        <v>87</v>
      </c>
      <c r="J567" s="14">
        <v>36896</v>
      </c>
      <c r="K567" s="53" t="s">
        <v>2443</v>
      </c>
    </row>
    <row r="568" spans="1:11" x14ac:dyDescent="0.2">
      <c r="A568" s="2">
        <v>4</v>
      </c>
      <c r="B568" s="2">
        <v>3</v>
      </c>
      <c r="C568" s="2">
        <v>5</v>
      </c>
      <c r="D568" t="s">
        <v>23</v>
      </c>
      <c r="E568" s="29" t="s">
        <v>2444</v>
      </c>
      <c r="F568" s="2">
        <v>260</v>
      </c>
      <c r="G568" s="10" t="s">
        <v>2445</v>
      </c>
      <c r="H568" s="28">
        <v>33985</v>
      </c>
      <c r="I568" s="72">
        <v>82</v>
      </c>
      <c r="J568" s="13">
        <v>33989</v>
      </c>
      <c r="K568" s="72">
        <v>682</v>
      </c>
    </row>
    <row r="569" spans="1:11" x14ac:dyDescent="0.2">
      <c r="A569" s="2">
        <v>4</v>
      </c>
      <c r="B569" s="2">
        <v>3</v>
      </c>
      <c r="C569" s="2">
        <v>6</v>
      </c>
      <c r="D569" t="s">
        <v>23</v>
      </c>
      <c r="E569" s="29" t="s">
        <v>2444</v>
      </c>
      <c r="F569" s="2">
        <v>260</v>
      </c>
      <c r="G569" s="25" t="s">
        <v>2444</v>
      </c>
      <c r="H569" s="28">
        <v>29885</v>
      </c>
      <c r="I569" s="72">
        <v>75</v>
      </c>
      <c r="J569" s="13">
        <v>29888</v>
      </c>
      <c r="K569" s="72">
        <v>423</v>
      </c>
    </row>
    <row r="570" spans="1:11" x14ac:dyDescent="0.2">
      <c r="A570" s="2">
        <v>4</v>
      </c>
      <c r="B570" s="2">
        <v>3</v>
      </c>
      <c r="C570" s="2">
        <v>7</v>
      </c>
      <c r="D570" t="s">
        <v>23</v>
      </c>
      <c r="E570" s="29" t="s">
        <v>2444</v>
      </c>
      <c r="F570" s="2">
        <v>260</v>
      </c>
      <c r="G570" s="10" t="s">
        <v>2446</v>
      </c>
      <c r="H570" s="28">
        <v>14160</v>
      </c>
      <c r="I570" s="72">
        <v>72</v>
      </c>
      <c r="J570" s="14">
        <v>14163</v>
      </c>
      <c r="K570" s="53"/>
    </row>
    <row r="571" spans="1:11" x14ac:dyDescent="0.2">
      <c r="A571" s="2">
        <v>4</v>
      </c>
      <c r="B571" s="2">
        <v>3</v>
      </c>
      <c r="C571" s="2">
        <v>8</v>
      </c>
      <c r="D571" t="s">
        <v>23</v>
      </c>
      <c r="E571" s="29" t="s">
        <v>2444</v>
      </c>
      <c r="F571" s="2">
        <v>260</v>
      </c>
      <c r="G571" s="10" t="s">
        <v>2447</v>
      </c>
      <c r="H571" s="14" t="s">
        <v>171</v>
      </c>
      <c r="I571" s="72">
        <v>55</v>
      </c>
      <c r="J571" s="14" t="s">
        <v>171</v>
      </c>
      <c r="K571" s="53"/>
    </row>
    <row r="572" spans="1:11" x14ac:dyDescent="0.2">
      <c r="A572" s="2">
        <v>4</v>
      </c>
      <c r="B572" s="2">
        <v>4</v>
      </c>
      <c r="C572" s="2">
        <v>1</v>
      </c>
      <c r="D572" t="s">
        <v>2448</v>
      </c>
      <c r="E572" s="10" t="s">
        <v>41</v>
      </c>
      <c r="G572" s="25" t="s">
        <v>2449</v>
      </c>
      <c r="H572" s="28">
        <v>24268</v>
      </c>
      <c r="I572" s="72">
        <v>74</v>
      </c>
      <c r="J572" s="14">
        <v>24268</v>
      </c>
      <c r="K572" s="53"/>
    </row>
    <row r="573" spans="1:11" x14ac:dyDescent="0.2">
      <c r="A573" s="2">
        <v>4</v>
      </c>
      <c r="B573" s="2">
        <v>4</v>
      </c>
      <c r="C573" s="2">
        <v>2</v>
      </c>
      <c r="D573" t="s">
        <v>2448</v>
      </c>
      <c r="E573" s="10" t="s">
        <v>41</v>
      </c>
      <c r="G573" s="25" t="s">
        <v>2450</v>
      </c>
      <c r="H573" s="28">
        <v>25569</v>
      </c>
      <c r="I573" s="72">
        <v>70</v>
      </c>
      <c r="J573" s="13">
        <v>25573</v>
      </c>
      <c r="K573" s="72">
        <v>173</v>
      </c>
    </row>
    <row r="574" spans="1:11" x14ac:dyDescent="0.2">
      <c r="A574" s="2">
        <v>4</v>
      </c>
      <c r="B574" s="2">
        <v>4</v>
      </c>
      <c r="C574" s="2">
        <v>3</v>
      </c>
      <c r="D574" t="s">
        <v>2448</v>
      </c>
      <c r="E574" s="10" t="s">
        <v>41</v>
      </c>
      <c r="G574" s="25"/>
      <c r="H574" s="28"/>
    </row>
    <row r="575" spans="1:11" x14ac:dyDescent="0.2">
      <c r="A575" s="2">
        <v>4</v>
      </c>
      <c r="B575" s="2">
        <v>4</v>
      </c>
      <c r="C575" s="2">
        <v>4</v>
      </c>
      <c r="D575" t="s">
        <v>2448</v>
      </c>
      <c r="E575" s="10" t="s">
        <v>41</v>
      </c>
      <c r="G575" s="25" t="s">
        <v>41</v>
      </c>
      <c r="H575" s="28">
        <v>20038</v>
      </c>
      <c r="I575" s="72">
        <v>61</v>
      </c>
      <c r="J575" s="13">
        <v>20041</v>
      </c>
    </row>
    <row r="576" spans="1:11" x14ac:dyDescent="0.2">
      <c r="A576" s="2">
        <v>4</v>
      </c>
      <c r="B576" s="2">
        <v>4</v>
      </c>
      <c r="C576" s="2">
        <v>5</v>
      </c>
      <c r="D576" t="s">
        <v>2448</v>
      </c>
      <c r="E576" s="10" t="s">
        <v>41</v>
      </c>
      <c r="G576" s="25" t="s">
        <v>2451</v>
      </c>
      <c r="H576" s="28">
        <v>16783</v>
      </c>
      <c r="I576" s="72">
        <v>40</v>
      </c>
      <c r="J576" s="13">
        <v>16786</v>
      </c>
    </row>
    <row r="577" spans="1:13" x14ac:dyDescent="0.2">
      <c r="A577" s="2">
        <v>4</v>
      </c>
      <c r="B577" s="2">
        <v>4</v>
      </c>
      <c r="C577" s="2">
        <v>6</v>
      </c>
      <c r="D577" t="s">
        <v>2448</v>
      </c>
      <c r="E577" s="10" t="s">
        <v>41</v>
      </c>
      <c r="G577" s="25" t="s">
        <v>2292</v>
      </c>
      <c r="H577" s="14" t="s">
        <v>843</v>
      </c>
      <c r="I577" s="72">
        <v>64</v>
      </c>
      <c r="J577" s="14" t="s">
        <v>843</v>
      </c>
      <c r="K577" s="53"/>
    </row>
    <row r="578" spans="1:13" x14ac:dyDescent="0.2">
      <c r="A578" s="2">
        <v>4</v>
      </c>
      <c r="B578" s="2">
        <v>4</v>
      </c>
      <c r="C578" s="2">
        <v>7</v>
      </c>
      <c r="D578" t="s">
        <v>2448</v>
      </c>
      <c r="E578" s="10" t="s">
        <v>41</v>
      </c>
      <c r="G578" s="25" t="s">
        <v>41</v>
      </c>
      <c r="H578" s="14" t="s">
        <v>1038</v>
      </c>
      <c r="I578" s="72">
        <v>70</v>
      </c>
      <c r="J578" s="14" t="s">
        <v>1038</v>
      </c>
      <c r="K578" s="53"/>
    </row>
    <row r="579" spans="1:13" x14ac:dyDescent="0.2">
      <c r="A579" s="2">
        <v>4</v>
      </c>
      <c r="B579" s="2">
        <v>4</v>
      </c>
      <c r="C579" s="2">
        <v>8</v>
      </c>
      <c r="D579" t="s">
        <v>2448</v>
      </c>
      <c r="E579" s="10" t="s">
        <v>41</v>
      </c>
      <c r="G579" s="25" t="s">
        <v>1188</v>
      </c>
      <c r="H579" s="28">
        <v>17226</v>
      </c>
      <c r="I579" s="72">
        <v>54</v>
      </c>
      <c r="J579" s="13">
        <v>17227</v>
      </c>
    </row>
    <row r="580" spans="1:13" x14ac:dyDescent="0.2">
      <c r="A580" s="2">
        <v>4</v>
      </c>
      <c r="B580" s="2">
        <v>5</v>
      </c>
      <c r="C580" s="2">
        <v>1</v>
      </c>
      <c r="D580" t="s">
        <v>91</v>
      </c>
      <c r="E580" s="10" t="s">
        <v>453</v>
      </c>
      <c r="G580" s="25"/>
      <c r="H580" s="28"/>
    </row>
    <row r="581" spans="1:13" x14ac:dyDescent="0.2">
      <c r="A581" s="2">
        <v>4</v>
      </c>
      <c r="B581" s="2">
        <v>5</v>
      </c>
      <c r="C581" s="2">
        <v>2</v>
      </c>
      <c r="D581" t="s">
        <v>91</v>
      </c>
      <c r="E581" s="10" t="s">
        <v>453</v>
      </c>
      <c r="G581" s="25" t="s">
        <v>2452</v>
      </c>
      <c r="H581" s="28">
        <v>23950</v>
      </c>
      <c r="I581" s="72">
        <v>73</v>
      </c>
      <c r="J581" s="14">
        <v>23952</v>
      </c>
      <c r="K581" s="53"/>
    </row>
    <row r="582" spans="1:13" x14ac:dyDescent="0.2">
      <c r="A582" s="21">
        <v>4</v>
      </c>
      <c r="B582" s="2">
        <v>5</v>
      </c>
      <c r="C582" s="2">
        <v>3</v>
      </c>
      <c r="D582" t="s">
        <v>91</v>
      </c>
      <c r="E582" s="10" t="s">
        <v>453</v>
      </c>
      <c r="G582" s="45" t="s">
        <v>80</v>
      </c>
      <c r="H582" s="34" t="s">
        <v>2453</v>
      </c>
      <c r="I582" s="73">
        <v>77</v>
      </c>
      <c r="J582" s="40" t="s">
        <v>2454</v>
      </c>
      <c r="K582" s="80"/>
    </row>
    <row r="583" spans="1:13" x14ac:dyDescent="0.2">
      <c r="A583" s="2">
        <v>4</v>
      </c>
      <c r="B583" s="21">
        <v>5</v>
      </c>
      <c r="C583" s="21">
        <v>4</v>
      </c>
      <c r="D583" s="23" t="s">
        <v>91</v>
      </c>
      <c r="E583" s="24" t="s">
        <v>453</v>
      </c>
      <c r="F583" s="21"/>
      <c r="G583" s="46" t="s">
        <v>2455</v>
      </c>
      <c r="H583" s="28">
        <v>21549</v>
      </c>
      <c r="I583" s="71">
        <v>77</v>
      </c>
      <c r="J583" s="41">
        <v>21552</v>
      </c>
      <c r="K583" s="82"/>
      <c r="L583" s="21"/>
    </row>
    <row r="584" spans="1:13" x14ac:dyDescent="0.2">
      <c r="A584" s="2">
        <v>4</v>
      </c>
      <c r="B584" s="2">
        <v>5</v>
      </c>
      <c r="C584" s="2">
        <v>5</v>
      </c>
      <c r="D584" t="s">
        <v>91</v>
      </c>
      <c r="E584" s="10" t="s">
        <v>453</v>
      </c>
      <c r="G584" s="25"/>
      <c r="H584" s="28"/>
    </row>
    <row r="585" spans="1:13" x14ac:dyDescent="0.2">
      <c r="A585" s="2">
        <v>4</v>
      </c>
      <c r="B585" s="2">
        <v>5</v>
      </c>
      <c r="C585" s="2">
        <v>6</v>
      </c>
      <c r="D585" t="s">
        <v>91</v>
      </c>
      <c r="E585" s="10" t="s">
        <v>453</v>
      </c>
      <c r="G585" s="45" t="s">
        <v>166</v>
      </c>
      <c r="H585" s="34" t="s">
        <v>2456</v>
      </c>
      <c r="I585" s="73">
        <v>52</v>
      </c>
      <c r="J585" s="40" t="s">
        <v>186</v>
      </c>
      <c r="K585" s="80"/>
      <c r="M585" s="122" t="s">
        <v>2457</v>
      </c>
    </row>
    <row r="586" spans="1:13" x14ac:dyDescent="0.2">
      <c r="A586" s="2">
        <v>4</v>
      </c>
      <c r="B586" s="2">
        <v>5</v>
      </c>
      <c r="C586" s="2">
        <v>7</v>
      </c>
      <c r="D586" t="s">
        <v>91</v>
      </c>
      <c r="E586" s="10" t="s">
        <v>453</v>
      </c>
      <c r="G586" s="45" t="s">
        <v>453</v>
      </c>
      <c r="H586" s="34" t="s">
        <v>2458</v>
      </c>
      <c r="I586" s="73">
        <v>79</v>
      </c>
      <c r="J586" s="40" t="s">
        <v>1289</v>
      </c>
      <c r="K586" s="80"/>
      <c r="M586" s="122"/>
    </row>
    <row r="587" spans="1:13" x14ac:dyDescent="0.2">
      <c r="A587" s="2">
        <v>4</v>
      </c>
      <c r="B587" s="2">
        <v>5</v>
      </c>
      <c r="C587" s="2">
        <v>8</v>
      </c>
      <c r="D587" s="3" t="s">
        <v>91</v>
      </c>
      <c r="E587" s="29" t="s">
        <v>453</v>
      </c>
      <c r="F587" s="11"/>
      <c r="G587" s="45"/>
      <c r="H587" s="34"/>
      <c r="I587" s="73"/>
      <c r="J587" s="27"/>
      <c r="K587" s="73"/>
    </row>
    <row r="588" spans="1:13" x14ac:dyDescent="0.2">
      <c r="A588" s="2">
        <v>4</v>
      </c>
      <c r="B588" s="2">
        <v>6</v>
      </c>
      <c r="C588" s="2">
        <v>1</v>
      </c>
      <c r="D588" s="3" t="s">
        <v>16</v>
      </c>
      <c r="E588" s="29" t="s">
        <v>2459</v>
      </c>
      <c r="F588" s="11"/>
      <c r="G588" s="25" t="s">
        <v>2460</v>
      </c>
      <c r="H588" s="28">
        <v>25969</v>
      </c>
      <c r="I588" s="72">
        <v>77</v>
      </c>
      <c r="J588" s="13">
        <v>25972</v>
      </c>
      <c r="K588" s="72">
        <v>199</v>
      </c>
    </row>
    <row r="589" spans="1:13" x14ac:dyDescent="0.2">
      <c r="A589" s="2">
        <v>4</v>
      </c>
      <c r="B589" s="2">
        <v>6</v>
      </c>
      <c r="C589" s="2">
        <v>2</v>
      </c>
      <c r="D589" s="3" t="s">
        <v>16</v>
      </c>
      <c r="E589" s="29" t="s">
        <v>2459</v>
      </c>
      <c r="F589" s="11"/>
      <c r="G589" s="25"/>
      <c r="H589" s="28"/>
    </row>
    <row r="590" spans="1:13" x14ac:dyDescent="0.2">
      <c r="A590" s="2">
        <v>4</v>
      </c>
      <c r="B590" s="2">
        <v>6</v>
      </c>
      <c r="C590" s="2">
        <v>3</v>
      </c>
      <c r="D590" s="3" t="s">
        <v>16</v>
      </c>
      <c r="E590" s="29" t="s">
        <v>2459</v>
      </c>
      <c r="F590" s="11"/>
      <c r="G590" s="25"/>
      <c r="H590" s="28"/>
    </row>
    <row r="591" spans="1:13" x14ac:dyDescent="0.2">
      <c r="A591" s="2">
        <v>4</v>
      </c>
      <c r="B591" s="2">
        <v>6</v>
      </c>
      <c r="C591" s="2">
        <v>4</v>
      </c>
      <c r="D591" s="3" t="s">
        <v>16</v>
      </c>
      <c r="E591" s="29" t="s">
        <v>2459</v>
      </c>
      <c r="F591" s="11"/>
      <c r="G591" s="25" t="s">
        <v>2461</v>
      </c>
      <c r="H591" s="28">
        <v>29229</v>
      </c>
      <c r="I591" s="72">
        <v>98</v>
      </c>
      <c r="J591" s="13">
        <v>29234</v>
      </c>
      <c r="K591" s="72">
        <v>381</v>
      </c>
    </row>
    <row r="592" spans="1:13" x14ac:dyDescent="0.2">
      <c r="A592" s="2">
        <v>4</v>
      </c>
      <c r="B592" s="2">
        <v>6</v>
      </c>
      <c r="C592" s="2">
        <v>5</v>
      </c>
      <c r="D592" s="3" t="s">
        <v>16</v>
      </c>
      <c r="E592" s="29" t="s">
        <v>2459</v>
      </c>
      <c r="F592" s="11"/>
      <c r="G592" s="25" t="s">
        <v>2462</v>
      </c>
      <c r="H592" s="28">
        <v>24546</v>
      </c>
      <c r="I592" s="72">
        <v>78</v>
      </c>
      <c r="J592" s="13">
        <v>24549</v>
      </c>
      <c r="K592" s="72">
        <v>112</v>
      </c>
    </row>
    <row r="593" spans="1:13" x14ac:dyDescent="0.2">
      <c r="A593" s="2">
        <v>4</v>
      </c>
      <c r="B593" s="2">
        <v>6</v>
      </c>
      <c r="C593" s="2">
        <v>6</v>
      </c>
      <c r="D593" s="3" t="s">
        <v>16</v>
      </c>
      <c r="E593" s="29" t="s">
        <v>2459</v>
      </c>
      <c r="F593" s="11"/>
      <c r="G593" s="25" t="s">
        <v>1047</v>
      </c>
      <c r="H593" s="14" t="s">
        <v>1172</v>
      </c>
      <c r="J593" s="14" t="s">
        <v>1172</v>
      </c>
      <c r="K593" s="53"/>
    </row>
    <row r="594" spans="1:13" x14ac:dyDescent="0.2">
      <c r="A594" s="2">
        <v>4</v>
      </c>
      <c r="B594" s="2">
        <v>6</v>
      </c>
      <c r="C594" s="2">
        <v>7</v>
      </c>
      <c r="D594" s="3" t="s">
        <v>16</v>
      </c>
      <c r="E594" s="29" t="s">
        <v>2459</v>
      </c>
      <c r="F594" s="11"/>
      <c r="G594" s="25" t="s">
        <v>2199</v>
      </c>
      <c r="H594" s="28"/>
      <c r="J594" s="13">
        <v>7214</v>
      </c>
    </row>
    <row r="595" spans="1:13" x14ac:dyDescent="0.2">
      <c r="A595" s="2">
        <v>4</v>
      </c>
      <c r="B595" s="2">
        <v>6</v>
      </c>
      <c r="C595" s="2">
        <v>8</v>
      </c>
      <c r="D595" s="3" t="s">
        <v>16</v>
      </c>
      <c r="E595" s="29" t="s">
        <v>2459</v>
      </c>
      <c r="F595" s="11"/>
      <c r="G595" s="25" t="s">
        <v>2463</v>
      </c>
      <c r="H595" s="28">
        <v>15932</v>
      </c>
      <c r="I595" s="72">
        <v>81</v>
      </c>
      <c r="J595" s="13">
        <v>15935</v>
      </c>
    </row>
    <row r="596" spans="1:13" x14ac:dyDescent="0.2">
      <c r="A596" s="2">
        <v>4</v>
      </c>
      <c r="B596" s="2">
        <v>7</v>
      </c>
      <c r="C596" s="2">
        <v>1</v>
      </c>
      <c r="D596" s="3" t="s">
        <v>2402</v>
      </c>
      <c r="E596" s="29" t="s">
        <v>41</v>
      </c>
      <c r="F596" s="11"/>
      <c r="G596" s="39" t="s">
        <v>2464</v>
      </c>
      <c r="H596" s="77">
        <v>17199</v>
      </c>
      <c r="I596" s="73">
        <v>61</v>
      </c>
      <c r="J596" s="17">
        <v>17211</v>
      </c>
      <c r="K596" s="80"/>
    </row>
    <row r="597" spans="1:13" x14ac:dyDescent="0.2">
      <c r="A597" s="2">
        <v>4</v>
      </c>
      <c r="B597" s="2">
        <v>7</v>
      </c>
      <c r="C597" s="2">
        <v>2</v>
      </c>
      <c r="D597" s="3" t="s">
        <v>2402</v>
      </c>
      <c r="E597" s="29" t="s">
        <v>41</v>
      </c>
      <c r="F597" s="11"/>
      <c r="G597" s="39"/>
      <c r="H597" s="77"/>
      <c r="I597" s="73"/>
      <c r="J597" s="30"/>
      <c r="K597" s="73"/>
    </row>
    <row r="598" spans="1:13" x14ac:dyDescent="0.2">
      <c r="A598" s="2">
        <v>4</v>
      </c>
      <c r="B598" s="2">
        <v>7</v>
      </c>
      <c r="C598" s="2">
        <v>3</v>
      </c>
      <c r="D598" s="3" t="s">
        <v>2402</v>
      </c>
      <c r="E598" s="29" t="s">
        <v>41</v>
      </c>
      <c r="F598" s="11"/>
      <c r="G598" s="25"/>
      <c r="H598" s="28"/>
    </row>
    <row r="599" spans="1:13" x14ac:dyDescent="0.2">
      <c r="A599" s="2">
        <v>4</v>
      </c>
      <c r="B599" s="2">
        <v>7</v>
      </c>
      <c r="C599" s="2">
        <v>4</v>
      </c>
      <c r="D599" s="3" t="s">
        <v>2402</v>
      </c>
      <c r="E599" s="29" t="s">
        <v>41</v>
      </c>
      <c r="F599" s="11"/>
      <c r="G599" s="25" t="s">
        <v>80</v>
      </c>
      <c r="H599" s="28">
        <v>16440</v>
      </c>
      <c r="I599" s="72">
        <v>65</v>
      </c>
      <c r="J599" s="14">
        <v>16445</v>
      </c>
      <c r="K599" s="53"/>
    </row>
    <row r="600" spans="1:13" x14ac:dyDescent="0.2">
      <c r="A600" s="2">
        <v>4</v>
      </c>
      <c r="B600" s="2">
        <v>7</v>
      </c>
      <c r="C600" s="2">
        <v>5</v>
      </c>
      <c r="D600" s="3" t="s">
        <v>2402</v>
      </c>
      <c r="E600" s="29" t="s">
        <v>41</v>
      </c>
      <c r="F600" s="11"/>
      <c r="G600" s="25" t="s">
        <v>115</v>
      </c>
      <c r="H600" s="28">
        <v>18641</v>
      </c>
      <c r="I600" s="72">
        <v>78</v>
      </c>
      <c r="J600" s="14">
        <v>18644</v>
      </c>
      <c r="K600" s="53"/>
    </row>
    <row r="601" spans="1:13" x14ac:dyDescent="0.2">
      <c r="A601" s="2">
        <v>4</v>
      </c>
      <c r="B601" s="2">
        <v>7</v>
      </c>
      <c r="C601" s="2">
        <v>6</v>
      </c>
      <c r="D601" s="3" t="s">
        <v>2402</v>
      </c>
      <c r="E601" s="29" t="s">
        <v>41</v>
      </c>
      <c r="F601" s="11"/>
      <c r="G601" s="25" t="s">
        <v>395</v>
      </c>
      <c r="H601" s="14" t="s">
        <v>1413</v>
      </c>
      <c r="I601" s="72">
        <v>75</v>
      </c>
      <c r="J601" s="14" t="s">
        <v>1413</v>
      </c>
      <c r="K601" s="53"/>
    </row>
    <row r="602" spans="1:13" x14ac:dyDescent="0.2">
      <c r="A602" s="2">
        <v>4</v>
      </c>
      <c r="B602" s="2">
        <v>7</v>
      </c>
      <c r="C602" s="2">
        <v>7</v>
      </c>
      <c r="D602" s="3" t="s">
        <v>2402</v>
      </c>
      <c r="E602" s="29" t="s">
        <v>41</v>
      </c>
      <c r="F602" s="11"/>
      <c r="G602" s="25" t="s">
        <v>41</v>
      </c>
      <c r="H602" s="14" t="s">
        <v>1513</v>
      </c>
      <c r="I602" s="72">
        <v>72</v>
      </c>
      <c r="J602" s="14" t="s">
        <v>1513</v>
      </c>
      <c r="K602" s="53"/>
    </row>
    <row r="603" spans="1:13" x14ac:dyDescent="0.2">
      <c r="A603" s="2">
        <v>4</v>
      </c>
      <c r="B603" s="2">
        <v>7</v>
      </c>
      <c r="C603" s="2">
        <v>8</v>
      </c>
      <c r="D603" s="3" t="s">
        <v>2402</v>
      </c>
      <c r="E603" s="29" t="s">
        <v>41</v>
      </c>
      <c r="F603" s="11"/>
      <c r="G603" s="25" t="s">
        <v>1687</v>
      </c>
      <c r="H603" s="28">
        <v>18260</v>
      </c>
      <c r="I603" s="72">
        <v>78</v>
      </c>
      <c r="J603" s="14">
        <v>18263</v>
      </c>
      <c r="K603" s="53"/>
    </row>
    <row r="604" spans="1:13" x14ac:dyDescent="0.2">
      <c r="A604" s="2">
        <v>4</v>
      </c>
      <c r="B604" s="2">
        <v>8</v>
      </c>
      <c r="C604" s="2">
        <v>1</v>
      </c>
      <c r="D604" s="3" t="s">
        <v>2308</v>
      </c>
      <c r="E604" s="29" t="s">
        <v>836</v>
      </c>
      <c r="F604" s="11"/>
      <c r="G604" s="45" t="s">
        <v>2465</v>
      </c>
      <c r="H604" s="34" t="s">
        <v>2466</v>
      </c>
      <c r="I604" s="73">
        <v>83</v>
      </c>
      <c r="J604" s="27" t="s">
        <v>2467</v>
      </c>
      <c r="K604" s="73">
        <v>784</v>
      </c>
    </row>
    <row r="605" spans="1:13" x14ac:dyDescent="0.2">
      <c r="A605" s="2">
        <v>4</v>
      </c>
      <c r="B605" s="2">
        <v>8</v>
      </c>
      <c r="C605" s="2">
        <v>2</v>
      </c>
      <c r="D605" s="3" t="s">
        <v>2308</v>
      </c>
      <c r="E605" s="29" t="s">
        <v>836</v>
      </c>
      <c r="F605" s="11"/>
      <c r="G605" s="25"/>
      <c r="H605" s="28"/>
    </row>
    <row r="606" spans="1:13" x14ac:dyDescent="0.2">
      <c r="A606" s="2">
        <v>4</v>
      </c>
      <c r="B606" s="2">
        <v>8</v>
      </c>
      <c r="C606" s="2">
        <v>3</v>
      </c>
      <c r="D606" s="3" t="s">
        <v>2308</v>
      </c>
      <c r="E606" s="29" t="s">
        <v>836</v>
      </c>
      <c r="F606" s="11"/>
      <c r="G606" s="25" t="s">
        <v>2468</v>
      </c>
      <c r="H606" s="28">
        <v>36024</v>
      </c>
      <c r="I606" s="72">
        <v>89</v>
      </c>
      <c r="J606" s="13">
        <v>36031</v>
      </c>
      <c r="K606" s="72">
        <v>812</v>
      </c>
      <c r="M606" s="10" t="s">
        <v>255</v>
      </c>
    </row>
    <row r="607" spans="1:13" x14ac:dyDescent="0.2">
      <c r="A607" s="2">
        <v>4</v>
      </c>
      <c r="B607" s="2">
        <v>8</v>
      </c>
      <c r="C607" s="2">
        <v>4</v>
      </c>
      <c r="D607" s="3" t="s">
        <v>2308</v>
      </c>
      <c r="E607" s="29" t="s">
        <v>836</v>
      </c>
      <c r="F607" s="11"/>
      <c r="G607" s="25" t="s">
        <v>47</v>
      </c>
      <c r="H607" s="28">
        <v>24405</v>
      </c>
      <c r="I607" s="72">
        <v>63</v>
      </c>
      <c r="J607" s="13">
        <v>24409</v>
      </c>
    </row>
    <row r="608" spans="1:13" x14ac:dyDescent="0.2">
      <c r="A608" s="2">
        <v>4</v>
      </c>
      <c r="B608" s="2">
        <v>8</v>
      </c>
      <c r="C608" s="2">
        <v>5</v>
      </c>
      <c r="D608" s="3" t="s">
        <v>2308</v>
      </c>
      <c r="E608" s="29" t="s">
        <v>836</v>
      </c>
      <c r="F608" s="11"/>
      <c r="G608" s="25" t="s">
        <v>17</v>
      </c>
      <c r="H608" s="28">
        <v>32399</v>
      </c>
      <c r="I608" s="72">
        <v>86</v>
      </c>
      <c r="J608" s="13">
        <v>32402</v>
      </c>
      <c r="K608" s="72">
        <v>575</v>
      </c>
    </row>
    <row r="609" spans="1:13" x14ac:dyDescent="0.2">
      <c r="A609" s="2">
        <v>4</v>
      </c>
      <c r="B609" s="2">
        <v>8</v>
      </c>
      <c r="C609" s="2">
        <v>6</v>
      </c>
      <c r="D609" s="3" t="s">
        <v>2308</v>
      </c>
      <c r="E609" s="29" t="s">
        <v>836</v>
      </c>
      <c r="F609" s="11"/>
      <c r="G609" s="25" t="s">
        <v>1188</v>
      </c>
      <c r="H609" s="14" t="s">
        <v>1172</v>
      </c>
      <c r="I609" s="72">
        <v>64</v>
      </c>
      <c r="J609" s="14" t="s">
        <v>1172</v>
      </c>
      <c r="K609" s="53"/>
    </row>
    <row r="610" spans="1:13" x14ac:dyDescent="0.2">
      <c r="A610" s="2">
        <v>4</v>
      </c>
      <c r="B610" s="2">
        <v>8</v>
      </c>
      <c r="C610" s="2">
        <v>7</v>
      </c>
      <c r="D610" s="3" t="s">
        <v>2308</v>
      </c>
      <c r="E610" s="29" t="s">
        <v>836</v>
      </c>
      <c r="F610" s="11"/>
      <c r="G610" s="39" t="s">
        <v>677</v>
      </c>
      <c r="H610" s="28">
        <v>18270</v>
      </c>
      <c r="I610" s="72">
        <v>86</v>
      </c>
      <c r="J610" s="14">
        <v>18275</v>
      </c>
      <c r="K610" s="53"/>
    </row>
    <row r="611" spans="1:13" x14ac:dyDescent="0.2">
      <c r="A611" s="2">
        <v>4</v>
      </c>
      <c r="B611" s="2">
        <v>8</v>
      </c>
      <c r="C611" s="2">
        <v>8</v>
      </c>
      <c r="D611" s="3" t="s">
        <v>2308</v>
      </c>
      <c r="E611" s="29" t="s">
        <v>836</v>
      </c>
      <c r="F611" s="11"/>
      <c r="G611" s="39" t="s">
        <v>2469</v>
      </c>
      <c r="H611" s="77">
        <v>26247</v>
      </c>
      <c r="I611" s="73">
        <v>66</v>
      </c>
      <c r="J611" s="30">
        <v>26250</v>
      </c>
      <c r="K611" s="73">
        <v>224</v>
      </c>
    </row>
    <row r="612" spans="1:13" x14ac:dyDescent="0.2">
      <c r="A612" s="2">
        <v>4</v>
      </c>
      <c r="B612" s="2">
        <v>9</v>
      </c>
      <c r="C612" s="2">
        <v>1</v>
      </c>
      <c r="D612" s="3" t="s">
        <v>16</v>
      </c>
      <c r="E612" s="29" t="s">
        <v>2470</v>
      </c>
      <c r="F612" s="11"/>
      <c r="G612" s="39" t="s">
        <v>592</v>
      </c>
      <c r="H612" s="28">
        <v>18855</v>
      </c>
      <c r="I612" s="72">
        <v>80</v>
      </c>
      <c r="J612" s="14">
        <v>18858</v>
      </c>
      <c r="K612" s="53"/>
    </row>
    <row r="613" spans="1:13" x14ac:dyDescent="0.2">
      <c r="A613" s="2">
        <v>4</v>
      </c>
      <c r="B613" s="2">
        <v>9</v>
      </c>
      <c r="C613" s="2">
        <v>2</v>
      </c>
      <c r="D613" s="3" t="s">
        <v>16</v>
      </c>
      <c r="E613" s="29" t="s">
        <v>2470</v>
      </c>
      <c r="F613" s="11"/>
      <c r="G613" s="25" t="s">
        <v>2330</v>
      </c>
      <c r="H613" s="28">
        <v>17963</v>
      </c>
      <c r="I613" s="72">
        <v>86</v>
      </c>
      <c r="J613" s="14">
        <v>17966</v>
      </c>
      <c r="K613" s="53"/>
    </row>
    <row r="614" spans="1:13" x14ac:dyDescent="0.2">
      <c r="A614" s="2">
        <v>4</v>
      </c>
      <c r="B614" s="2">
        <v>9</v>
      </c>
      <c r="C614" s="2">
        <v>3</v>
      </c>
      <c r="D614" s="3" t="s">
        <v>16</v>
      </c>
      <c r="E614" s="29" t="s">
        <v>2470</v>
      </c>
      <c r="F614" s="11"/>
      <c r="G614" s="25"/>
      <c r="H614" s="28"/>
    </row>
    <row r="615" spans="1:13" x14ac:dyDescent="0.2">
      <c r="A615" s="2">
        <v>4</v>
      </c>
      <c r="B615" s="2">
        <v>9</v>
      </c>
      <c r="C615" s="2">
        <v>4</v>
      </c>
      <c r="D615" s="3" t="s">
        <v>16</v>
      </c>
      <c r="E615" s="29" t="s">
        <v>2470</v>
      </c>
      <c r="F615" s="11"/>
      <c r="G615" s="25"/>
      <c r="H615" s="28"/>
    </row>
    <row r="616" spans="1:13" x14ac:dyDescent="0.2">
      <c r="A616" s="2">
        <v>4</v>
      </c>
      <c r="B616" s="2">
        <v>9</v>
      </c>
      <c r="C616" s="2">
        <v>5</v>
      </c>
      <c r="D616" s="3" t="s">
        <v>16</v>
      </c>
      <c r="E616" s="29" t="s">
        <v>2470</v>
      </c>
      <c r="F616" s="11"/>
      <c r="G616" s="25" t="s">
        <v>541</v>
      </c>
      <c r="H616" s="14" t="s">
        <v>2173</v>
      </c>
      <c r="I616" s="72">
        <v>56</v>
      </c>
      <c r="J616" s="14" t="s">
        <v>2173</v>
      </c>
      <c r="K616" s="53"/>
    </row>
    <row r="617" spans="1:13" x14ac:dyDescent="0.2">
      <c r="A617" s="2">
        <v>4</v>
      </c>
      <c r="B617" s="2">
        <v>9</v>
      </c>
      <c r="C617" s="2">
        <v>6</v>
      </c>
      <c r="D617" s="3" t="s">
        <v>16</v>
      </c>
      <c r="E617" s="29" t="s">
        <v>2470</v>
      </c>
      <c r="F617" s="11"/>
      <c r="G617" s="25" t="s">
        <v>2352</v>
      </c>
      <c r="H617" s="14" t="s">
        <v>935</v>
      </c>
      <c r="I617" s="72">
        <v>78</v>
      </c>
      <c r="J617" s="14" t="s">
        <v>935</v>
      </c>
      <c r="K617" s="53"/>
    </row>
    <row r="618" spans="1:13" x14ac:dyDescent="0.2">
      <c r="A618" s="2">
        <v>4</v>
      </c>
      <c r="B618" s="2">
        <v>9</v>
      </c>
      <c r="C618" s="2">
        <v>7</v>
      </c>
      <c r="D618" s="3" t="s">
        <v>16</v>
      </c>
      <c r="E618" s="10" t="s">
        <v>2470</v>
      </c>
      <c r="G618" s="25" t="s">
        <v>624</v>
      </c>
      <c r="H618" s="14" t="s">
        <v>171</v>
      </c>
      <c r="I618" s="72">
        <v>84</v>
      </c>
      <c r="J618" s="14" t="s">
        <v>171</v>
      </c>
      <c r="K618" s="53"/>
    </row>
    <row r="619" spans="1:13" x14ac:dyDescent="0.2">
      <c r="A619" s="2">
        <v>4</v>
      </c>
      <c r="B619" s="2">
        <v>9</v>
      </c>
      <c r="C619" s="2">
        <v>8</v>
      </c>
      <c r="D619" s="3" t="s">
        <v>16</v>
      </c>
      <c r="E619" s="10" t="s">
        <v>2470</v>
      </c>
      <c r="G619" s="25" t="s">
        <v>92</v>
      </c>
      <c r="H619" s="14" t="s">
        <v>1172</v>
      </c>
      <c r="I619" s="72">
        <v>59</v>
      </c>
      <c r="J619" s="14" t="s">
        <v>1172</v>
      </c>
      <c r="K619" s="53"/>
    </row>
    <row r="620" spans="1:13" x14ac:dyDescent="0.2">
      <c r="A620" s="2">
        <v>4</v>
      </c>
      <c r="B620" s="2">
        <v>10</v>
      </c>
      <c r="C620" s="2">
        <v>1</v>
      </c>
      <c r="D620" s="3" t="s">
        <v>33</v>
      </c>
      <c r="E620" s="29"/>
      <c r="F620" s="11"/>
      <c r="G620" s="25"/>
      <c r="H620" s="28"/>
      <c r="M620" s="10" t="s">
        <v>2471</v>
      </c>
    </row>
    <row r="621" spans="1:13" x14ac:dyDescent="0.2">
      <c r="A621" s="2">
        <v>4</v>
      </c>
      <c r="B621" s="2">
        <v>10</v>
      </c>
      <c r="C621" s="2">
        <v>2</v>
      </c>
      <c r="D621" s="3" t="s">
        <v>33</v>
      </c>
      <c r="E621" s="29" t="s">
        <v>2472</v>
      </c>
      <c r="F621" s="11"/>
      <c r="G621" s="25" t="s">
        <v>92</v>
      </c>
      <c r="H621" s="28">
        <v>22272</v>
      </c>
      <c r="I621" s="72">
        <v>51</v>
      </c>
      <c r="J621" s="13">
        <v>22273</v>
      </c>
    </row>
    <row r="622" spans="1:13" x14ac:dyDescent="0.2">
      <c r="A622" s="2">
        <v>4</v>
      </c>
      <c r="B622" s="2">
        <v>10</v>
      </c>
      <c r="C622" s="2">
        <v>3</v>
      </c>
      <c r="D622" s="3" t="s">
        <v>33</v>
      </c>
      <c r="E622" s="29" t="s">
        <v>2472</v>
      </c>
      <c r="F622" s="11"/>
      <c r="G622" s="25" t="s">
        <v>2473</v>
      </c>
      <c r="H622" s="28">
        <v>11942</v>
      </c>
      <c r="I622" s="72">
        <v>67</v>
      </c>
      <c r="J622" s="14" t="s">
        <v>761</v>
      </c>
      <c r="K622" s="53"/>
      <c r="M622" s="122" t="s">
        <v>2474</v>
      </c>
    </row>
    <row r="623" spans="1:13" x14ac:dyDescent="0.2">
      <c r="A623" s="2">
        <v>4</v>
      </c>
      <c r="B623" s="2">
        <v>10</v>
      </c>
      <c r="C623" s="2">
        <v>4</v>
      </c>
      <c r="D623" s="3" t="s">
        <v>33</v>
      </c>
      <c r="E623" s="29" t="s">
        <v>2472</v>
      </c>
      <c r="F623" s="11"/>
      <c r="G623" s="25" t="s">
        <v>2475</v>
      </c>
      <c r="H623" s="28">
        <v>12089</v>
      </c>
      <c r="I623" s="72">
        <v>74</v>
      </c>
      <c r="J623" s="14" t="s">
        <v>1172</v>
      </c>
      <c r="K623" s="53"/>
      <c r="M623" s="122"/>
    </row>
    <row r="624" spans="1:13" x14ac:dyDescent="0.2">
      <c r="A624" s="2">
        <v>4</v>
      </c>
      <c r="B624" s="2">
        <v>10</v>
      </c>
      <c r="C624" s="2">
        <v>5</v>
      </c>
      <c r="D624" s="3" t="s">
        <v>33</v>
      </c>
      <c r="E624" s="29" t="s">
        <v>2472</v>
      </c>
      <c r="F624" s="11"/>
      <c r="G624" s="25" t="s">
        <v>2476</v>
      </c>
      <c r="H624" s="28">
        <v>16732</v>
      </c>
      <c r="I624" s="72">
        <v>68</v>
      </c>
      <c r="J624" s="14">
        <v>16735</v>
      </c>
      <c r="K624" s="53"/>
    </row>
    <row r="625" spans="1:13" x14ac:dyDescent="0.2">
      <c r="A625" s="2">
        <v>4</v>
      </c>
      <c r="B625" s="2">
        <v>10</v>
      </c>
      <c r="C625" s="2">
        <v>6</v>
      </c>
      <c r="D625" s="3" t="s">
        <v>33</v>
      </c>
      <c r="E625" s="29" t="s">
        <v>2472</v>
      </c>
      <c r="F625" s="11"/>
      <c r="G625" s="39" t="s">
        <v>13</v>
      </c>
      <c r="H625" s="77">
        <v>17448</v>
      </c>
      <c r="I625" s="73">
        <v>73</v>
      </c>
      <c r="J625" s="30">
        <v>17451</v>
      </c>
      <c r="K625" s="73"/>
    </row>
    <row r="626" spans="1:13" x14ac:dyDescent="0.2">
      <c r="A626" s="2">
        <v>4</v>
      </c>
      <c r="B626" s="2">
        <v>10</v>
      </c>
      <c r="C626" s="2">
        <v>7</v>
      </c>
      <c r="D626" s="3" t="s">
        <v>33</v>
      </c>
      <c r="E626" s="29" t="s">
        <v>2472</v>
      </c>
      <c r="F626" s="11"/>
      <c r="G626" s="45" t="s">
        <v>92</v>
      </c>
      <c r="H626" s="40" t="s">
        <v>1172</v>
      </c>
      <c r="I626" s="73">
        <v>51</v>
      </c>
      <c r="J626" s="40" t="s">
        <v>1172</v>
      </c>
      <c r="K626" s="80"/>
    </row>
    <row r="627" spans="1:13" x14ac:dyDescent="0.2">
      <c r="A627" s="2">
        <v>4</v>
      </c>
      <c r="B627" s="2">
        <v>10</v>
      </c>
      <c r="C627" s="2">
        <v>8</v>
      </c>
      <c r="D627" s="3" t="s">
        <v>33</v>
      </c>
      <c r="E627" s="29" t="s">
        <v>2472</v>
      </c>
      <c r="F627" s="11"/>
      <c r="G627" s="25" t="s">
        <v>17</v>
      </c>
      <c r="H627" s="14" t="s">
        <v>186</v>
      </c>
      <c r="I627" s="72">
        <v>70</v>
      </c>
      <c r="J627" s="14" t="s">
        <v>186</v>
      </c>
      <c r="K627" s="53"/>
    </row>
    <row r="628" spans="1:13" x14ac:dyDescent="0.2">
      <c r="A628" s="2">
        <v>4</v>
      </c>
      <c r="B628" s="2">
        <v>11</v>
      </c>
      <c r="C628" s="2">
        <v>1</v>
      </c>
      <c r="D628" s="3" t="s">
        <v>2303</v>
      </c>
      <c r="E628" s="29" t="s">
        <v>137</v>
      </c>
      <c r="F628" s="11"/>
      <c r="G628" s="25" t="s">
        <v>17</v>
      </c>
      <c r="H628" s="28">
        <v>19259</v>
      </c>
      <c r="I628" s="72">
        <v>69</v>
      </c>
      <c r="J628" s="13">
        <v>19262</v>
      </c>
    </row>
    <row r="629" spans="1:13" x14ac:dyDescent="0.2">
      <c r="A629" s="2">
        <v>4</v>
      </c>
      <c r="B629" s="2">
        <v>11</v>
      </c>
      <c r="C629" s="2">
        <v>2</v>
      </c>
      <c r="D629" s="3" t="s">
        <v>2303</v>
      </c>
      <c r="E629" s="29" t="s">
        <v>137</v>
      </c>
      <c r="F629" s="11"/>
      <c r="G629" s="25" t="s">
        <v>2477</v>
      </c>
      <c r="H629" s="28">
        <v>21990</v>
      </c>
      <c r="I629" s="72">
        <v>84</v>
      </c>
      <c r="J629" s="14">
        <v>21994</v>
      </c>
      <c r="K629" s="53"/>
    </row>
    <row r="630" spans="1:13" x14ac:dyDescent="0.2">
      <c r="A630" s="2">
        <v>4</v>
      </c>
      <c r="B630" s="2">
        <v>11</v>
      </c>
      <c r="C630" s="2">
        <v>3</v>
      </c>
      <c r="D630" s="3" t="s">
        <v>2303</v>
      </c>
      <c r="E630" s="29" t="s">
        <v>137</v>
      </c>
      <c r="F630" s="11"/>
      <c r="G630" s="25" t="s">
        <v>2478</v>
      </c>
      <c r="H630" s="28">
        <v>22635</v>
      </c>
      <c r="I630" s="72">
        <v>88</v>
      </c>
      <c r="J630" s="14">
        <v>22638</v>
      </c>
      <c r="K630" s="53"/>
    </row>
    <row r="631" spans="1:13" x14ac:dyDescent="0.2">
      <c r="A631" s="2">
        <v>4</v>
      </c>
      <c r="B631" s="2">
        <v>11</v>
      </c>
      <c r="C631" s="2">
        <v>3</v>
      </c>
      <c r="D631" s="3" t="s">
        <v>2303</v>
      </c>
      <c r="E631" s="29" t="s">
        <v>137</v>
      </c>
      <c r="F631" s="11"/>
      <c r="G631" s="25" t="s">
        <v>2479</v>
      </c>
      <c r="H631" s="28">
        <v>32228</v>
      </c>
      <c r="I631" s="72">
        <v>46</v>
      </c>
      <c r="J631" s="13">
        <v>32265</v>
      </c>
      <c r="K631" s="72">
        <v>564</v>
      </c>
      <c r="M631" s="10" t="s">
        <v>255</v>
      </c>
    </row>
    <row r="632" spans="1:13" x14ac:dyDescent="0.2">
      <c r="A632" s="2">
        <v>4</v>
      </c>
      <c r="B632" s="2">
        <v>11</v>
      </c>
      <c r="C632" s="2">
        <v>4</v>
      </c>
      <c r="D632" s="3" t="s">
        <v>2303</v>
      </c>
      <c r="E632" s="10" t="s">
        <v>137</v>
      </c>
      <c r="G632" s="25" t="s">
        <v>2480</v>
      </c>
      <c r="H632" s="28">
        <v>21860</v>
      </c>
      <c r="I632" s="72">
        <v>78</v>
      </c>
      <c r="J632" s="14">
        <v>21864</v>
      </c>
      <c r="K632" s="53"/>
    </row>
    <row r="633" spans="1:13" x14ac:dyDescent="0.2">
      <c r="A633" s="2">
        <v>4</v>
      </c>
      <c r="B633" s="2">
        <v>11</v>
      </c>
      <c r="C633" s="2">
        <v>5</v>
      </c>
      <c r="D633" s="3" t="s">
        <v>2303</v>
      </c>
      <c r="E633" s="29" t="s">
        <v>137</v>
      </c>
      <c r="F633" s="11"/>
      <c r="G633" s="25"/>
      <c r="H633" s="28"/>
    </row>
    <row r="634" spans="1:13" x14ac:dyDescent="0.2">
      <c r="A634" s="2">
        <v>4</v>
      </c>
      <c r="B634" s="2">
        <v>11</v>
      </c>
      <c r="C634" s="2">
        <v>6</v>
      </c>
      <c r="D634" s="3" t="s">
        <v>2303</v>
      </c>
      <c r="E634" s="29" t="s">
        <v>137</v>
      </c>
      <c r="F634" s="11"/>
      <c r="G634" s="25" t="s">
        <v>2481</v>
      </c>
      <c r="H634" s="28">
        <v>1637</v>
      </c>
      <c r="I634" s="72">
        <v>17</v>
      </c>
      <c r="J634" s="14" t="s">
        <v>1271</v>
      </c>
      <c r="K634" s="53"/>
    </row>
    <row r="635" spans="1:13" x14ac:dyDescent="0.2">
      <c r="A635" s="2">
        <v>4</v>
      </c>
      <c r="B635" s="2">
        <v>11</v>
      </c>
      <c r="C635" s="2">
        <v>7</v>
      </c>
      <c r="D635" s="3" t="s">
        <v>2303</v>
      </c>
      <c r="E635" s="29" t="s">
        <v>137</v>
      </c>
      <c r="F635" s="11"/>
      <c r="G635" s="25" t="s">
        <v>2482</v>
      </c>
      <c r="H635" s="28">
        <v>7387</v>
      </c>
      <c r="I635" s="72">
        <v>92</v>
      </c>
      <c r="J635" s="14" t="s">
        <v>1413</v>
      </c>
      <c r="K635" s="53"/>
    </row>
    <row r="636" spans="1:13" x14ac:dyDescent="0.2">
      <c r="A636" s="2">
        <v>4</v>
      </c>
      <c r="B636" s="2">
        <v>11</v>
      </c>
      <c r="C636" s="2">
        <v>8</v>
      </c>
      <c r="D636" s="3" t="s">
        <v>2303</v>
      </c>
      <c r="E636" s="29" t="s">
        <v>137</v>
      </c>
      <c r="F636" s="11"/>
      <c r="G636" s="25" t="s">
        <v>137</v>
      </c>
      <c r="H636" s="28">
        <v>22457</v>
      </c>
      <c r="I636" s="72">
        <v>76</v>
      </c>
      <c r="J636" s="14">
        <v>22460</v>
      </c>
      <c r="K636" s="53"/>
    </row>
    <row r="637" spans="1:13" x14ac:dyDescent="0.2">
      <c r="A637" s="2">
        <v>4</v>
      </c>
      <c r="B637" s="2">
        <v>12</v>
      </c>
      <c r="C637" s="2">
        <v>1</v>
      </c>
      <c r="D637" s="3" t="s">
        <v>2308</v>
      </c>
      <c r="E637" s="29" t="s">
        <v>2483</v>
      </c>
      <c r="F637" s="11"/>
      <c r="G637" s="25" t="s">
        <v>2484</v>
      </c>
      <c r="H637" s="14" t="s">
        <v>373</v>
      </c>
      <c r="I637" s="72">
        <v>53</v>
      </c>
      <c r="J637" s="14" t="s">
        <v>373</v>
      </c>
      <c r="K637" s="53"/>
    </row>
    <row r="638" spans="1:13" x14ac:dyDescent="0.2">
      <c r="A638" s="2">
        <v>4</v>
      </c>
      <c r="B638" s="2">
        <v>12</v>
      </c>
      <c r="C638" s="2">
        <v>2</v>
      </c>
      <c r="D638" s="3" t="s">
        <v>2308</v>
      </c>
      <c r="E638" s="29" t="s">
        <v>2483</v>
      </c>
      <c r="F638" s="11"/>
      <c r="G638" s="25" t="s">
        <v>2485</v>
      </c>
      <c r="H638" s="28">
        <v>17512</v>
      </c>
      <c r="I638" s="72">
        <v>84</v>
      </c>
      <c r="J638" s="13">
        <v>17516</v>
      </c>
    </row>
    <row r="639" spans="1:13" x14ac:dyDescent="0.2">
      <c r="A639" s="2">
        <v>4</v>
      </c>
      <c r="B639" s="2">
        <v>12</v>
      </c>
      <c r="C639" s="2">
        <v>3</v>
      </c>
      <c r="D639" s="3" t="s">
        <v>2308</v>
      </c>
      <c r="E639" s="29" t="s">
        <v>2483</v>
      </c>
      <c r="F639" s="11"/>
      <c r="G639" s="25" t="s">
        <v>453</v>
      </c>
      <c r="H639" s="14" t="s">
        <v>1037</v>
      </c>
      <c r="I639" s="72">
        <v>43</v>
      </c>
      <c r="J639" s="14" t="s">
        <v>1037</v>
      </c>
      <c r="K639" s="53"/>
    </row>
    <row r="640" spans="1:13" x14ac:dyDescent="0.2">
      <c r="A640" s="2">
        <v>4</v>
      </c>
      <c r="B640" s="2">
        <v>12</v>
      </c>
      <c r="C640" s="2">
        <v>4</v>
      </c>
      <c r="D640" s="3" t="s">
        <v>2308</v>
      </c>
      <c r="E640" s="29" t="s">
        <v>2483</v>
      </c>
      <c r="F640" s="11"/>
      <c r="G640" s="25" t="s">
        <v>2483</v>
      </c>
      <c r="H640" s="14" t="s">
        <v>1172</v>
      </c>
      <c r="I640" s="72">
        <v>72</v>
      </c>
      <c r="J640" s="14" t="s">
        <v>1172</v>
      </c>
      <c r="K640" s="53"/>
    </row>
    <row r="641" spans="1:12" x14ac:dyDescent="0.2">
      <c r="A641" s="2">
        <v>4</v>
      </c>
      <c r="B641" s="2">
        <v>12</v>
      </c>
      <c r="C641" s="2">
        <v>5</v>
      </c>
      <c r="D641" s="3" t="s">
        <v>2308</v>
      </c>
      <c r="E641" s="29" t="s">
        <v>2483</v>
      </c>
      <c r="F641" s="11"/>
      <c r="G641" s="39" t="s">
        <v>2486</v>
      </c>
      <c r="H641" s="77">
        <v>21877</v>
      </c>
      <c r="I641" s="73">
        <v>93</v>
      </c>
      <c r="J641" s="30">
        <v>21881</v>
      </c>
      <c r="K641" s="73"/>
    </row>
    <row r="642" spans="1:12" x14ac:dyDescent="0.2">
      <c r="A642" s="2">
        <v>4</v>
      </c>
      <c r="B642" s="2">
        <v>12</v>
      </c>
      <c r="C642" s="2">
        <v>6</v>
      </c>
      <c r="D642" s="3" t="s">
        <v>2308</v>
      </c>
      <c r="E642" s="29" t="s">
        <v>2483</v>
      </c>
      <c r="F642" s="11"/>
      <c r="G642" s="25" t="s">
        <v>1092</v>
      </c>
      <c r="H642" s="14" t="s">
        <v>1063</v>
      </c>
      <c r="I642" s="72">
        <v>81</v>
      </c>
      <c r="J642" s="14" t="s">
        <v>1063</v>
      </c>
      <c r="K642" s="53"/>
    </row>
    <row r="643" spans="1:12" x14ac:dyDescent="0.2">
      <c r="A643" s="21">
        <v>4</v>
      </c>
      <c r="B643" s="2">
        <v>12</v>
      </c>
      <c r="C643" s="2">
        <v>7</v>
      </c>
      <c r="D643" s="3" t="s">
        <v>2308</v>
      </c>
      <c r="E643" s="29" t="s">
        <v>2483</v>
      </c>
      <c r="F643" s="11"/>
      <c r="G643" s="45" t="s">
        <v>2483</v>
      </c>
      <c r="H643" s="40" t="s">
        <v>1232</v>
      </c>
      <c r="I643" s="73">
        <v>89</v>
      </c>
      <c r="J643" s="40" t="s">
        <v>1232</v>
      </c>
      <c r="K643" s="80"/>
    </row>
    <row r="644" spans="1:12" x14ac:dyDescent="0.2">
      <c r="A644" s="21">
        <v>4</v>
      </c>
      <c r="B644" s="2">
        <v>12</v>
      </c>
      <c r="C644" s="2">
        <v>8</v>
      </c>
      <c r="D644" s="3" t="s">
        <v>2308</v>
      </c>
      <c r="E644" s="29" t="s">
        <v>2483</v>
      </c>
      <c r="F644" s="11"/>
      <c r="G644" s="45" t="s">
        <v>2487</v>
      </c>
      <c r="H644" s="34" t="s">
        <v>2488</v>
      </c>
      <c r="I644" s="73">
        <v>80</v>
      </c>
      <c r="J644" s="27" t="s">
        <v>2489</v>
      </c>
      <c r="K644" s="73"/>
    </row>
    <row r="645" spans="1:12" x14ac:dyDescent="0.2">
      <c r="A645" s="2">
        <v>4</v>
      </c>
      <c r="B645" s="21">
        <v>13</v>
      </c>
      <c r="C645" s="21">
        <v>1</v>
      </c>
      <c r="D645" s="31" t="s">
        <v>2308</v>
      </c>
      <c r="E645" s="32" t="s">
        <v>2490</v>
      </c>
      <c r="F645" s="33"/>
      <c r="G645" s="46"/>
      <c r="H645" s="28"/>
      <c r="I645" s="71"/>
      <c r="J645" s="28"/>
      <c r="K645" s="71"/>
      <c r="L645" s="21"/>
    </row>
    <row r="646" spans="1:12" x14ac:dyDescent="0.2">
      <c r="A646" s="2">
        <v>4</v>
      </c>
      <c r="B646" s="21">
        <v>13</v>
      </c>
      <c r="C646" s="21">
        <v>2</v>
      </c>
      <c r="D646" s="31" t="s">
        <v>2308</v>
      </c>
      <c r="E646" s="32" t="s">
        <v>2490</v>
      </c>
      <c r="F646" s="33"/>
      <c r="G646" s="46"/>
      <c r="H646" s="28"/>
      <c r="I646" s="71"/>
      <c r="J646" s="28"/>
      <c r="K646" s="71"/>
      <c r="L646" s="21"/>
    </row>
    <row r="647" spans="1:12" x14ac:dyDescent="0.2">
      <c r="A647" s="2">
        <v>4</v>
      </c>
      <c r="B647" s="21">
        <v>13</v>
      </c>
      <c r="C647" s="21">
        <v>3</v>
      </c>
      <c r="D647" s="31" t="s">
        <v>2308</v>
      </c>
      <c r="E647" s="32" t="s">
        <v>2490</v>
      </c>
      <c r="F647" s="33"/>
      <c r="G647" s="46"/>
      <c r="H647" s="28"/>
      <c r="I647" s="71"/>
      <c r="J647" s="28"/>
      <c r="K647" s="71"/>
      <c r="L647" s="21"/>
    </row>
    <row r="648" spans="1:12" x14ac:dyDescent="0.2">
      <c r="A648" s="2">
        <v>4</v>
      </c>
      <c r="B648" s="21">
        <v>13</v>
      </c>
      <c r="C648" s="21">
        <v>4</v>
      </c>
      <c r="D648" s="31" t="s">
        <v>2308</v>
      </c>
      <c r="E648" s="32" t="s">
        <v>2490</v>
      </c>
      <c r="F648" s="33"/>
      <c r="G648" s="46"/>
      <c r="H648" s="28"/>
      <c r="I648" s="71"/>
      <c r="J648" s="28"/>
      <c r="K648" s="71"/>
      <c r="L648" s="21"/>
    </row>
    <row r="649" spans="1:12" x14ac:dyDescent="0.2">
      <c r="A649" s="2">
        <v>4</v>
      </c>
      <c r="B649" s="21">
        <v>13</v>
      </c>
      <c r="C649" s="21">
        <v>5</v>
      </c>
      <c r="D649" s="31" t="s">
        <v>2308</v>
      </c>
      <c r="E649" s="32" t="s">
        <v>2490</v>
      </c>
      <c r="F649" s="33"/>
      <c r="G649" s="46"/>
      <c r="H649" s="28"/>
      <c r="I649" s="71"/>
      <c r="J649" s="28"/>
      <c r="K649" s="71"/>
      <c r="L649" s="21"/>
    </row>
    <row r="650" spans="1:12" x14ac:dyDescent="0.2">
      <c r="A650" s="2">
        <v>4</v>
      </c>
      <c r="B650" s="21">
        <v>13</v>
      </c>
      <c r="C650" s="21">
        <v>6</v>
      </c>
      <c r="D650" s="31" t="s">
        <v>2308</v>
      </c>
      <c r="E650" s="32" t="s">
        <v>2490</v>
      </c>
      <c r="F650" s="33"/>
      <c r="G650" s="46"/>
      <c r="H650" s="28"/>
      <c r="I650" s="71"/>
      <c r="J650" s="28"/>
      <c r="K650" s="71"/>
      <c r="L650" s="21"/>
    </row>
    <row r="651" spans="1:12" x14ac:dyDescent="0.2">
      <c r="A651" s="2">
        <v>4</v>
      </c>
      <c r="B651" s="21">
        <v>13</v>
      </c>
      <c r="C651" s="21">
        <v>7</v>
      </c>
      <c r="D651" s="31" t="s">
        <v>2308</v>
      </c>
      <c r="E651" s="32" t="s">
        <v>2490</v>
      </c>
      <c r="F651" s="33"/>
      <c r="G651" s="46" t="s">
        <v>2483</v>
      </c>
      <c r="H651" s="28">
        <v>10178</v>
      </c>
      <c r="I651" s="71">
        <v>76</v>
      </c>
      <c r="J651" s="41">
        <v>10181</v>
      </c>
      <c r="K651" s="82"/>
      <c r="L651" s="21"/>
    </row>
    <row r="652" spans="1:12" x14ac:dyDescent="0.2">
      <c r="A652" s="2">
        <v>4</v>
      </c>
      <c r="B652" s="21">
        <v>13</v>
      </c>
      <c r="C652" s="21">
        <v>8</v>
      </c>
      <c r="D652" s="31" t="s">
        <v>2308</v>
      </c>
      <c r="E652" s="32" t="s">
        <v>2490</v>
      </c>
      <c r="F652" s="33"/>
      <c r="G652" s="46"/>
      <c r="H652" s="28"/>
      <c r="I652" s="71"/>
      <c r="J652" s="28"/>
      <c r="K652" s="71"/>
      <c r="L652" s="21"/>
    </row>
    <row r="653" spans="1:12" x14ac:dyDescent="0.2">
      <c r="A653" s="2">
        <v>4</v>
      </c>
      <c r="B653" s="2">
        <v>14</v>
      </c>
      <c r="C653" s="2">
        <v>1</v>
      </c>
      <c r="D653" s="3" t="s">
        <v>2303</v>
      </c>
      <c r="E653" s="29" t="s">
        <v>2199</v>
      </c>
      <c r="F653" s="11"/>
      <c r="G653" s="25" t="s">
        <v>2491</v>
      </c>
      <c r="H653" s="28">
        <v>22630</v>
      </c>
      <c r="I653" s="72">
        <v>81</v>
      </c>
      <c r="J653" s="13">
        <v>22633</v>
      </c>
    </row>
    <row r="654" spans="1:12" x14ac:dyDescent="0.2">
      <c r="A654" s="2">
        <v>4</v>
      </c>
      <c r="B654" s="2">
        <v>14</v>
      </c>
      <c r="C654" s="2">
        <v>2</v>
      </c>
      <c r="D654" s="3" t="s">
        <v>2303</v>
      </c>
      <c r="E654" s="29" t="s">
        <v>2199</v>
      </c>
      <c r="F654" s="11"/>
      <c r="G654" s="25"/>
      <c r="H654" s="28"/>
    </row>
    <row r="655" spans="1:12" x14ac:dyDescent="0.2">
      <c r="A655" s="21">
        <v>4</v>
      </c>
      <c r="B655" s="2">
        <v>14</v>
      </c>
      <c r="C655" s="2">
        <v>3</v>
      </c>
      <c r="D655" s="3" t="s">
        <v>2303</v>
      </c>
      <c r="E655" s="29" t="s">
        <v>2199</v>
      </c>
      <c r="F655" s="11"/>
      <c r="G655" s="25"/>
      <c r="H655" s="28"/>
    </row>
    <row r="656" spans="1:12" x14ac:dyDescent="0.2">
      <c r="A656" s="2">
        <v>4</v>
      </c>
      <c r="B656" s="21">
        <v>14</v>
      </c>
      <c r="C656" s="21">
        <v>4</v>
      </c>
      <c r="D656" s="23" t="s">
        <v>2303</v>
      </c>
      <c r="E656" s="24" t="s">
        <v>2199</v>
      </c>
      <c r="F656" s="21"/>
      <c r="G656" s="46"/>
      <c r="H656" s="28"/>
      <c r="I656" s="71"/>
      <c r="J656" s="28"/>
      <c r="K656" s="71"/>
      <c r="L656" s="21"/>
    </row>
    <row r="657" spans="1:23" x14ac:dyDescent="0.2">
      <c r="A657" s="2">
        <v>4</v>
      </c>
      <c r="B657" s="21">
        <v>14</v>
      </c>
      <c r="C657" s="21">
        <v>5</v>
      </c>
      <c r="D657" s="23" t="s">
        <v>2303</v>
      </c>
      <c r="E657" s="24" t="s">
        <v>2199</v>
      </c>
      <c r="F657" s="21"/>
      <c r="G657" s="46"/>
      <c r="H657" s="28"/>
      <c r="I657" s="71"/>
      <c r="J657" s="28"/>
      <c r="K657" s="71"/>
      <c r="L657" s="21"/>
    </row>
    <row r="658" spans="1:23" x14ac:dyDescent="0.2">
      <c r="A658" s="2">
        <v>4</v>
      </c>
      <c r="B658" s="21">
        <v>14</v>
      </c>
      <c r="C658" s="21">
        <v>6</v>
      </c>
      <c r="D658" s="23" t="s">
        <v>2303</v>
      </c>
      <c r="E658" s="24" t="s">
        <v>2199</v>
      </c>
      <c r="F658" s="21"/>
      <c r="G658" s="46" t="s">
        <v>2199</v>
      </c>
      <c r="H658" s="28">
        <v>15830</v>
      </c>
      <c r="I658" s="71">
        <v>72</v>
      </c>
      <c r="J658" s="28">
        <v>15833</v>
      </c>
      <c r="K658" s="71"/>
      <c r="L658" s="21"/>
    </row>
    <row r="659" spans="1:23" x14ac:dyDescent="0.2">
      <c r="A659" s="2">
        <v>4</v>
      </c>
      <c r="B659" s="21">
        <v>14</v>
      </c>
      <c r="C659" s="21">
        <v>7</v>
      </c>
      <c r="D659" s="23" t="s">
        <v>2303</v>
      </c>
      <c r="E659" s="24" t="s">
        <v>2199</v>
      </c>
      <c r="F659" s="21"/>
      <c r="G659" s="46" t="s">
        <v>20</v>
      </c>
      <c r="H659" s="28">
        <v>8571</v>
      </c>
      <c r="I659" s="71">
        <v>87</v>
      </c>
      <c r="J659" s="28">
        <v>8574</v>
      </c>
      <c r="K659" s="71"/>
      <c r="L659" s="21"/>
    </row>
    <row r="660" spans="1:23" x14ac:dyDescent="0.2">
      <c r="A660" s="2">
        <v>4</v>
      </c>
      <c r="B660" s="21">
        <v>14</v>
      </c>
      <c r="C660" s="21">
        <v>8</v>
      </c>
      <c r="D660" s="23" t="s">
        <v>2303</v>
      </c>
      <c r="E660" s="24" t="s">
        <v>2199</v>
      </c>
      <c r="F660" s="21"/>
      <c r="G660" s="46"/>
      <c r="H660" s="28"/>
      <c r="I660" s="71"/>
      <c r="J660" s="28"/>
      <c r="K660" s="71"/>
      <c r="L660" s="21"/>
    </row>
    <row r="661" spans="1:23" x14ac:dyDescent="0.2">
      <c r="A661" s="2">
        <v>4</v>
      </c>
      <c r="B661" s="2">
        <v>15</v>
      </c>
      <c r="C661" s="2">
        <v>1</v>
      </c>
      <c r="D661" s="3" t="s">
        <v>2492</v>
      </c>
      <c r="E661" s="10" t="s">
        <v>20</v>
      </c>
      <c r="G661" s="25"/>
      <c r="H661" s="28"/>
    </row>
    <row r="662" spans="1:23" x14ac:dyDescent="0.2">
      <c r="A662" s="2">
        <v>4</v>
      </c>
      <c r="B662" s="2">
        <v>15</v>
      </c>
      <c r="C662" s="2">
        <v>2</v>
      </c>
      <c r="D662" s="3" t="s">
        <v>2492</v>
      </c>
      <c r="E662" s="29" t="s">
        <v>20</v>
      </c>
      <c r="F662" s="11"/>
      <c r="G662" s="25"/>
      <c r="H662" s="28"/>
      <c r="W662" s="10"/>
    </row>
    <row r="663" spans="1:23" x14ac:dyDescent="0.2">
      <c r="A663" s="2">
        <v>4</v>
      </c>
      <c r="B663" s="2">
        <v>15</v>
      </c>
      <c r="C663" s="2">
        <v>3</v>
      </c>
      <c r="D663" s="3" t="s">
        <v>2492</v>
      </c>
      <c r="E663" s="29" t="s">
        <v>20</v>
      </c>
      <c r="F663" s="11"/>
      <c r="G663" s="25" t="s">
        <v>2493</v>
      </c>
      <c r="H663" s="28">
        <v>24487</v>
      </c>
      <c r="I663" s="72">
        <v>84</v>
      </c>
      <c r="J663" s="14">
        <v>24490</v>
      </c>
      <c r="K663" s="53">
        <v>106</v>
      </c>
    </row>
    <row r="664" spans="1:23" x14ac:dyDescent="0.2">
      <c r="A664" s="2">
        <v>4</v>
      </c>
      <c r="B664" s="2">
        <v>15</v>
      </c>
      <c r="C664" s="2">
        <v>4</v>
      </c>
      <c r="D664" s="29" t="s">
        <v>2492</v>
      </c>
      <c r="E664" s="10" t="s">
        <v>20</v>
      </c>
      <c r="G664" s="25" t="s">
        <v>2494</v>
      </c>
      <c r="H664" s="14" t="s">
        <v>174</v>
      </c>
      <c r="J664" s="14" t="s">
        <v>174</v>
      </c>
      <c r="K664" s="53"/>
    </row>
    <row r="665" spans="1:23" x14ac:dyDescent="0.2">
      <c r="A665" s="2">
        <v>4</v>
      </c>
      <c r="B665" s="2">
        <v>15</v>
      </c>
      <c r="C665" s="2">
        <v>5</v>
      </c>
      <c r="D665" s="29" t="s">
        <v>2492</v>
      </c>
      <c r="E665" s="29" t="s">
        <v>20</v>
      </c>
      <c r="F665" s="11"/>
      <c r="G665" s="25"/>
      <c r="H665" s="28"/>
    </row>
    <row r="666" spans="1:23" x14ac:dyDescent="0.2">
      <c r="A666" s="2">
        <v>4</v>
      </c>
      <c r="B666" s="2">
        <v>15</v>
      </c>
      <c r="C666" s="2">
        <v>6</v>
      </c>
      <c r="D666" s="29" t="s">
        <v>2492</v>
      </c>
      <c r="E666" s="29" t="s">
        <v>20</v>
      </c>
      <c r="F666" s="11"/>
      <c r="G666" s="25" t="s">
        <v>20</v>
      </c>
      <c r="H666" s="14" t="s">
        <v>713</v>
      </c>
      <c r="I666" s="72">
        <v>36</v>
      </c>
      <c r="J666" s="14" t="s">
        <v>713</v>
      </c>
      <c r="K666" s="53"/>
    </row>
    <row r="667" spans="1:23" x14ac:dyDescent="0.2">
      <c r="A667" s="2">
        <v>4</v>
      </c>
      <c r="B667" s="2">
        <v>15</v>
      </c>
      <c r="C667" s="2">
        <v>7</v>
      </c>
      <c r="D667" s="3" t="s">
        <v>2492</v>
      </c>
      <c r="E667" s="29" t="s">
        <v>20</v>
      </c>
      <c r="F667" s="11"/>
      <c r="G667" s="25" t="s">
        <v>115</v>
      </c>
      <c r="H667" s="14" t="s">
        <v>720</v>
      </c>
      <c r="I667" s="72">
        <v>46</v>
      </c>
      <c r="J667" s="14" t="s">
        <v>720</v>
      </c>
      <c r="K667" s="53"/>
    </row>
    <row r="668" spans="1:23" x14ac:dyDescent="0.2">
      <c r="A668" s="2">
        <v>4</v>
      </c>
      <c r="B668" s="2">
        <v>15</v>
      </c>
      <c r="C668" s="2">
        <v>8</v>
      </c>
      <c r="D668" s="29" t="s">
        <v>2492</v>
      </c>
      <c r="E668" s="10" t="s">
        <v>20</v>
      </c>
      <c r="G668" s="25"/>
      <c r="H668" s="28"/>
    </row>
    <row r="669" spans="1:23" x14ac:dyDescent="0.2">
      <c r="A669" s="2">
        <v>4</v>
      </c>
      <c r="B669" s="2">
        <v>16</v>
      </c>
      <c r="C669" s="2">
        <v>1</v>
      </c>
      <c r="D669" t="s">
        <v>53</v>
      </c>
      <c r="E669" s="10" t="s">
        <v>2495</v>
      </c>
      <c r="F669" s="2">
        <v>292</v>
      </c>
      <c r="G669" s="10" t="s">
        <v>845</v>
      </c>
      <c r="H669" s="28">
        <v>33809</v>
      </c>
      <c r="I669" s="72">
        <v>73</v>
      </c>
      <c r="J669" s="13">
        <v>33812</v>
      </c>
      <c r="K669" s="72">
        <v>671</v>
      </c>
    </row>
    <row r="670" spans="1:23" x14ac:dyDescent="0.2">
      <c r="A670" s="2">
        <v>4</v>
      </c>
      <c r="B670" s="2">
        <v>16</v>
      </c>
      <c r="C670" s="2">
        <v>2</v>
      </c>
      <c r="D670" s="29" t="s">
        <v>53</v>
      </c>
      <c r="E670" s="10" t="s">
        <v>2495</v>
      </c>
      <c r="F670" s="2">
        <v>292</v>
      </c>
      <c r="G670" s="10" t="s">
        <v>41</v>
      </c>
      <c r="H670" s="28">
        <v>41819</v>
      </c>
      <c r="I670" s="72">
        <v>98</v>
      </c>
      <c r="J670" s="13">
        <v>41823</v>
      </c>
      <c r="K670" s="72">
        <v>408</v>
      </c>
    </row>
    <row r="671" spans="1:23" x14ac:dyDescent="0.2">
      <c r="A671" s="2">
        <v>4</v>
      </c>
      <c r="B671" s="2">
        <v>16</v>
      </c>
      <c r="C671" s="2">
        <v>3</v>
      </c>
      <c r="D671" t="s">
        <v>53</v>
      </c>
      <c r="E671" s="10" t="s">
        <v>2496</v>
      </c>
      <c r="F671" s="2">
        <v>238</v>
      </c>
      <c r="G671" s="10" t="s">
        <v>2497</v>
      </c>
      <c r="H671" s="28">
        <v>36636</v>
      </c>
      <c r="I671" s="72">
        <v>88</v>
      </c>
      <c r="J671" s="13">
        <v>36641</v>
      </c>
      <c r="K671" s="53" t="s">
        <v>2498</v>
      </c>
    </row>
    <row r="672" spans="1:23" x14ac:dyDescent="0.2">
      <c r="A672" s="2">
        <v>4</v>
      </c>
      <c r="B672" s="2">
        <v>16</v>
      </c>
      <c r="C672" s="2">
        <v>4</v>
      </c>
      <c r="D672" s="29" t="s">
        <v>53</v>
      </c>
      <c r="E672" s="10" t="s">
        <v>2499</v>
      </c>
      <c r="F672" s="2">
        <v>238</v>
      </c>
      <c r="G672" s="10" t="s">
        <v>2499</v>
      </c>
      <c r="H672" s="28">
        <v>32133</v>
      </c>
      <c r="I672" s="72">
        <v>77</v>
      </c>
      <c r="J672" s="13">
        <v>32139</v>
      </c>
      <c r="K672" s="72">
        <v>560</v>
      </c>
    </row>
    <row r="673" spans="1:13" x14ac:dyDescent="0.2">
      <c r="A673" s="2">
        <v>4</v>
      </c>
      <c r="B673" s="2">
        <v>16</v>
      </c>
      <c r="C673" s="2">
        <v>5</v>
      </c>
      <c r="D673" t="s">
        <v>2500</v>
      </c>
      <c r="E673" s="10" t="s">
        <v>102</v>
      </c>
      <c r="F673" s="2">
        <v>293</v>
      </c>
      <c r="G673" s="10" t="s">
        <v>102</v>
      </c>
      <c r="H673" s="22" t="s">
        <v>2501</v>
      </c>
      <c r="I673" s="72">
        <v>82</v>
      </c>
      <c r="J673" s="13">
        <v>42749</v>
      </c>
      <c r="K673" s="72">
        <v>490</v>
      </c>
      <c r="M673" s="10" t="s">
        <v>244</v>
      </c>
    </row>
    <row r="674" spans="1:13" x14ac:dyDescent="0.2">
      <c r="A674" s="2">
        <v>4</v>
      </c>
      <c r="B674" s="2">
        <v>16</v>
      </c>
      <c r="C674" s="2">
        <v>6</v>
      </c>
      <c r="D674" s="29" t="s">
        <v>53</v>
      </c>
      <c r="E674" s="10" t="s">
        <v>836</v>
      </c>
      <c r="G674" s="10" t="s">
        <v>608</v>
      </c>
      <c r="H674" s="28">
        <v>25113</v>
      </c>
      <c r="I674" s="72">
        <v>83</v>
      </c>
      <c r="J674" s="13">
        <v>25116</v>
      </c>
      <c r="K674" s="72">
        <v>192</v>
      </c>
    </row>
    <row r="675" spans="1:13" x14ac:dyDescent="0.2">
      <c r="A675" s="2">
        <v>4</v>
      </c>
      <c r="B675" s="2">
        <v>16</v>
      </c>
      <c r="C675" s="2">
        <v>7</v>
      </c>
      <c r="D675" t="s">
        <v>53</v>
      </c>
      <c r="E675" s="10" t="s">
        <v>836</v>
      </c>
      <c r="G675" s="10" t="s">
        <v>836</v>
      </c>
      <c r="H675" s="28">
        <v>17703</v>
      </c>
      <c r="I675" s="72">
        <v>66</v>
      </c>
      <c r="J675" s="14">
        <v>17716</v>
      </c>
      <c r="K675" s="53"/>
    </row>
    <row r="676" spans="1:13" x14ac:dyDescent="0.2">
      <c r="A676" s="2">
        <v>4</v>
      </c>
      <c r="B676" s="2">
        <v>16</v>
      </c>
      <c r="C676" s="2">
        <v>8</v>
      </c>
      <c r="D676" s="29" t="s">
        <v>53</v>
      </c>
      <c r="E676" s="10" t="s">
        <v>836</v>
      </c>
      <c r="G676" s="10" t="s">
        <v>1320</v>
      </c>
      <c r="H676" s="14" t="s">
        <v>1063</v>
      </c>
      <c r="I676" s="72">
        <v>1</v>
      </c>
      <c r="J676" s="14" t="s">
        <v>1063</v>
      </c>
      <c r="K676" s="53"/>
    </row>
    <row r="677" spans="1:13" x14ac:dyDescent="0.2">
      <c r="A677" s="2">
        <v>4</v>
      </c>
      <c r="B677" s="2">
        <v>17</v>
      </c>
      <c r="C677" s="2">
        <v>1</v>
      </c>
      <c r="D677" s="3" t="s">
        <v>2502</v>
      </c>
      <c r="E677" s="29" t="s">
        <v>41</v>
      </c>
      <c r="F677" s="11"/>
      <c r="G677" s="25" t="s">
        <v>2503</v>
      </c>
      <c r="H677" s="28">
        <v>19913</v>
      </c>
      <c r="I677" s="72">
        <v>46</v>
      </c>
      <c r="J677" s="13">
        <v>19915</v>
      </c>
    </row>
    <row r="678" spans="1:13" x14ac:dyDescent="0.2">
      <c r="A678" s="2">
        <v>4</v>
      </c>
      <c r="B678" s="2">
        <v>17</v>
      </c>
      <c r="C678" s="2">
        <v>2</v>
      </c>
      <c r="D678" s="3" t="s">
        <v>2502</v>
      </c>
      <c r="E678" s="29" t="s">
        <v>41</v>
      </c>
      <c r="F678" s="11"/>
      <c r="G678" s="25"/>
      <c r="H678" s="28"/>
    </row>
    <row r="679" spans="1:13" x14ac:dyDescent="0.2">
      <c r="A679" s="2">
        <v>4</v>
      </c>
      <c r="B679" s="2">
        <v>17</v>
      </c>
      <c r="C679" s="2">
        <v>3</v>
      </c>
      <c r="D679" s="3" t="s">
        <v>2502</v>
      </c>
      <c r="E679" s="29" t="s">
        <v>41</v>
      </c>
      <c r="F679" s="11"/>
      <c r="G679" s="47" t="s">
        <v>41</v>
      </c>
      <c r="H679" s="28">
        <v>21838</v>
      </c>
      <c r="I679" s="72">
        <v>83</v>
      </c>
      <c r="J679" s="14">
        <v>21840</v>
      </c>
      <c r="K679" s="53"/>
    </row>
    <row r="680" spans="1:13" x14ac:dyDescent="0.2">
      <c r="A680" s="2">
        <v>4</v>
      </c>
      <c r="B680" s="2">
        <v>17</v>
      </c>
      <c r="C680" s="2">
        <v>4</v>
      </c>
      <c r="D680" s="3" t="s">
        <v>2504</v>
      </c>
      <c r="E680" s="10" t="s">
        <v>137</v>
      </c>
      <c r="F680" s="2">
        <v>135</v>
      </c>
      <c r="G680" s="25" t="s">
        <v>2505</v>
      </c>
      <c r="H680" s="28">
        <v>40269</v>
      </c>
      <c r="I680" s="72">
        <v>83</v>
      </c>
      <c r="J680" s="13">
        <v>40273</v>
      </c>
      <c r="K680" s="72">
        <v>299</v>
      </c>
    </row>
    <row r="681" spans="1:13" x14ac:dyDescent="0.2">
      <c r="A681" s="2">
        <v>4</v>
      </c>
      <c r="B681" s="2">
        <v>17</v>
      </c>
      <c r="C681" s="2">
        <v>5</v>
      </c>
      <c r="D681" s="3" t="s">
        <v>2504</v>
      </c>
      <c r="E681" s="29" t="s">
        <v>137</v>
      </c>
      <c r="F681" s="11">
        <v>135</v>
      </c>
      <c r="G681" s="25" t="s">
        <v>144</v>
      </c>
      <c r="H681" s="28">
        <v>39488</v>
      </c>
      <c r="I681" s="72">
        <v>76</v>
      </c>
      <c r="J681" s="13">
        <v>39494</v>
      </c>
      <c r="K681" s="72">
        <v>230</v>
      </c>
    </row>
    <row r="682" spans="1:13" x14ac:dyDescent="0.2">
      <c r="A682" s="2">
        <v>4</v>
      </c>
      <c r="B682" s="2">
        <v>17</v>
      </c>
      <c r="C682" s="2">
        <v>6</v>
      </c>
      <c r="D682" s="3" t="s">
        <v>2502</v>
      </c>
      <c r="E682" s="10" t="s">
        <v>41</v>
      </c>
      <c r="G682" s="25" t="s">
        <v>1668</v>
      </c>
      <c r="H682" s="28">
        <v>9917</v>
      </c>
      <c r="I682" s="72">
        <v>78</v>
      </c>
      <c r="J682" s="14" t="s">
        <v>844</v>
      </c>
      <c r="K682" s="53"/>
    </row>
    <row r="683" spans="1:13" x14ac:dyDescent="0.2">
      <c r="A683" s="2">
        <v>4</v>
      </c>
      <c r="B683" s="2">
        <v>17</v>
      </c>
      <c r="C683" s="2">
        <v>7</v>
      </c>
      <c r="D683" s="3" t="s">
        <v>2502</v>
      </c>
      <c r="E683" s="29" t="s">
        <v>41</v>
      </c>
      <c r="F683" s="11"/>
      <c r="G683" s="25" t="s">
        <v>329</v>
      </c>
      <c r="H683" s="28">
        <v>4182</v>
      </c>
      <c r="I683" s="72">
        <v>62</v>
      </c>
      <c r="J683" s="14" t="s">
        <v>1037</v>
      </c>
      <c r="K683" s="53"/>
    </row>
    <row r="684" spans="1:13" x14ac:dyDescent="0.2">
      <c r="A684" s="21">
        <v>4</v>
      </c>
      <c r="B684" s="2">
        <v>17</v>
      </c>
      <c r="C684" s="2">
        <v>8</v>
      </c>
      <c r="D684" s="3" t="s">
        <v>2502</v>
      </c>
      <c r="E684" s="10" t="s">
        <v>41</v>
      </c>
      <c r="G684" s="25" t="s">
        <v>2506</v>
      </c>
      <c r="H684" s="28">
        <v>24396</v>
      </c>
      <c r="I684" s="72">
        <v>86</v>
      </c>
      <c r="J684" s="14">
        <v>24399</v>
      </c>
      <c r="K684" s="53"/>
    </row>
    <row r="685" spans="1:13" x14ac:dyDescent="0.2">
      <c r="A685" s="2">
        <v>4</v>
      </c>
      <c r="B685" s="2">
        <v>18</v>
      </c>
      <c r="C685" s="2">
        <v>1</v>
      </c>
      <c r="D685" s="3" t="s">
        <v>2373</v>
      </c>
      <c r="E685" s="29" t="s">
        <v>2507</v>
      </c>
      <c r="F685" s="11"/>
      <c r="G685" s="25" t="s">
        <v>80</v>
      </c>
      <c r="H685" s="14" t="s">
        <v>1431</v>
      </c>
      <c r="J685" s="14" t="s">
        <v>1431</v>
      </c>
      <c r="K685" s="53"/>
    </row>
    <row r="686" spans="1:13" x14ac:dyDescent="0.2">
      <c r="A686" s="2">
        <v>4</v>
      </c>
      <c r="B686" s="2">
        <v>18</v>
      </c>
      <c r="C686" s="2">
        <v>2</v>
      </c>
      <c r="D686" s="3" t="s">
        <v>2373</v>
      </c>
      <c r="E686" s="29" t="s">
        <v>2507</v>
      </c>
      <c r="F686" s="11"/>
      <c r="G686" s="25" t="s">
        <v>1697</v>
      </c>
      <c r="H686" s="28">
        <v>17438</v>
      </c>
      <c r="I686" s="72">
        <v>81</v>
      </c>
      <c r="J686" s="14">
        <v>17441</v>
      </c>
      <c r="K686" s="53"/>
    </row>
    <row r="687" spans="1:13" x14ac:dyDescent="0.2">
      <c r="A687" s="2">
        <v>4</v>
      </c>
      <c r="B687" s="2">
        <v>18</v>
      </c>
      <c r="C687" s="2">
        <v>3</v>
      </c>
      <c r="D687" s="3" t="s">
        <v>2373</v>
      </c>
      <c r="E687" s="29" t="s">
        <v>2507</v>
      </c>
      <c r="F687" s="11"/>
      <c r="G687" s="25" t="s">
        <v>2508</v>
      </c>
      <c r="H687" s="14" t="s">
        <v>1037</v>
      </c>
      <c r="I687" s="72">
        <v>47</v>
      </c>
      <c r="J687" s="14" t="s">
        <v>1037</v>
      </c>
      <c r="K687" s="53"/>
    </row>
    <row r="688" spans="1:13" x14ac:dyDescent="0.2">
      <c r="A688" s="2">
        <v>4</v>
      </c>
      <c r="B688" s="2">
        <v>18</v>
      </c>
      <c r="C688" s="2">
        <v>4</v>
      </c>
      <c r="D688" s="35" t="s">
        <v>2373</v>
      </c>
      <c r="E688" s="29" t="s">
        <v>2507</v>
      </c>
      <c r="F688" s="11"/>
      <c r="G688" s="47" t="s">
        <v>2509</v>
      </c>
      <c r="H688" s="53" t="s">
        <v>844</v>
      </c>
      <c r="I688" s="72">
        <v>30</v>
      </c>
      <c r="J688" s="53" t="s">
        <v>844</v>
      </c>
      <c r="K688" s="53"/>
    </row>
    <row r="689" spans="1:13" x14ac:dyDescent="0.2">
      <c r="A689" s="2">
        <v>4</v>
      </c>
      <c r="B689" s="2">
        <v>18</v>
      </c>
      <c r="C689" s="2">
        <v>5</v>
      </c>
      <c r="D689" s="3" t="s">
        <v>2373</v>
      </c>
      <c r="E689" s="29" t="s">
        <v>2507</v>
      </c>
      <c r="F689" s="11"/>
      <c r="G689" s="25" t="s">
        <v>2510</v>
      </c>
      <c r="H689" s="28">
        <v>14510</v>
      </c>
      <c r="J689" s="14">
        <v>14514</v>
      </c>
      <c r="K689" s="53"/>
    </row>
    <row r="690" spans="1:13" x14ac:dyDescent="0.2">
      <c r="A690" s="2">
        <v>4</v>
      </c>
      <c r="B690" s="2">
        <v>18</v>
      </c>
      <c r="C690" s="2">
        <v>6</v>
      </c>
      <c r="D690" s="3" t="s">
        <v>2373</v>
      </c>
      <c r="E690" s="29" t="s">
        <v>2507</v>
      </c>
      <c r="F690" s="11"/>
      <c r="G690" s="25" t="s">
        <v>592</v>
      </c>
      <c r="H690" s="28"/>
      <c r="J690" s="13" t="s">
        <v>147</v>
      </c>
    </row>
    <row r="691" spans="1:13" x14ac:dyDescent="0.2">
      <c r="A691" s="2">
        <v>4</v>
      </c>
      <c r="B691" s="2">
        <v>18</v>
      </c>
      <c r="C691" s="2">
        <v>7</v>
      </c>
      <c r="D691" s="3" t="s">
        <v>2373</v>
      </c>
      <c r="E691" s="29" t="s">
        <v>2507</v>
      </c>
      <c r="F691" s="11"/>
      <c r="G691" s="25" t="s">
        <v>478</v>
      </c>
      <c r="H691" s="14" t="s">
        <v>984</v>
      </c>
      <c r="J691" s="14" t="s">
        <v>984</v>
      </c>
      <c r="K691" s="53"/>
    </row>
    <row r="692" spans="1:13" x14ac:dyDescent="0.2">
      <c r="A692" s="2">
        <v>4</v>
      </c>
      <c r="B692" s="2">
        <v>18</v>
      </c>
      <c r="C692" s="2">
        <v>8</v>
      </c>
      <c r="D692" t="s">
        <v>2373</v>
      </c>
      <c r="E692" s="29" t="s">
        <v>2507</v>
      </c>
      <c r="G692" s="25" t="s">
        <v>2511</v>
      </c>
      <c r="H692" s="14" t="s">
        <v>843</v>
      </c>
      <c r="J692" s="14" t="s">
        <v>843</v>
      </c>
      <c r="K692" s="53"/>
      <c r="M692" s="130" t="s">
        <v>2512</v>
      </c>
    </row>
    <row r="693" spans="1:13" x14ac:dyDescent="0.2">
      <c r="A693" s="2">
        <v>4</v>
      </c>
      <c r="B693" s="2">
        <v>18</v>
      </c>
      <c r="C693" s="2">
        <v>8</v>
      </c>
      <c r="D693" t="s">
        <v>2373</v>
      </c>
      <c r="E693" s="29" t="s">
        <v>2507</v>
      </c>
      <c r="G693" s="47" t="s">
        <v>2513</v>
      </c>
      <c r="H693" s="53" t="s">
        <v>1172</v>
      </c>
      <c r="I693" s="72">
        <v>3</v>
      </c>
      <c r="J693" s="53" t="s">
        <v>1172</v>
      </c>
      <c r="K693" s="53"/>
      <c r="M693" s="130"/>
    </row>
    <row r="694" spans="1:13" x14ac:dyDescent="0.2">
      <c r="A694" s="2">
        <v>4</v>
      </c>
      <c r="B694" s="2">
        <v>19</v>
      </c>
      <c r="C694" s="2">
        <v>1</v>
      </c>
      <c r="D694" t="s">
        <v>2514</v>
      </c>
      <c r="E694" s="10" t="s">
        <v>2515</v>
      </c>
      <c r="G694" s="47" t="s">
        <v>2516</v>
      </c>
      <c r="H694" s="28">
        <v>14373</v>
      </c>
      <c r="J694" s="14">
        <v>14376</v>
      </c>
      <c r="K694" s="53"/>
      <c r="M694" s="10" t="s">
        <v>2517</v>
      </c>
    </row>
    <row r="695" spans="1:13" x14ac:dyDescent="0.2">
      <c r="A695" s="2">
        <v>4</v>
      </c>
      <c r="B695" s="2">
        <v>19</v>
      </c>
      <c r="C695" s="2">
        <v>2</v>
      </c>
      <c r="D695" t="s">
        <v>2514</v>
      </c>
      <c r="E695" s="10" t="s">
        <v>2518</v>
      </c>
      <c r="G695" s="47"/>
      <c r="H695" s="71"/>
      <c r="J695" s="53"/>
      <c r="K695" s="53"/>
    </row>
    <row r="696" spans="1:13" x14ac:dyDescent="0.2">
      <c r="A696" s="2">
        <v>4</v>
      </c>
      <c r="B696" s="2">
        <v>19</v>
      </c>
      <c r="C696" s="2">
        <v>3</v>
      </c>
      <c r="D696" t="s">
        <v>2514</v>
      </c>
      <c r="E696" s="10" t="s">
        <v>2518</v>
      </c>
      <c r="G696" s="47"/>
      <c r="H696" s="71"/>
      <c r="J696" s="53"/>
      <c r="K696" s="53"/>
    </row>
    <row r="697" spans="1:13" x14ac:dyDescent="0.2">
      <c r="A697" s="2">
        <v>4</v>
      </c>
      <c r="B697" s="2">
        <v>19</v>
      </c>
      <c r="C697" s="2">
        <v>4</v>
      </c>
      <c r="D697" t="s">
        <v>2514</v>
      </c>
      <c r="E697" s="10" t="s">
        <v>2518</v>
      </c>
    </row>
    <row r="698" spans="1:13" x14ac:dyDescent="0.2">
      <c r="A698" s="2">
        <v>4</v>
      </c>
      <c r="B698" s="2">
        <v>19</v>
      </c>
      <c r="C698" s="2">
        <v>5</v>
      </c>
      <c r="D698" s="3" t="s">
        <v>2514</v>
      </c>
      <c r="E698" s="29" t="s">
        <v>2518</v>
      </c>
      <c r="F698" s="11"/>
      <c r="G698" s="47" t="s">
        <v>2519</v>
      </c>
      <c r="H698" s="53" t="s">
        <v>1061</v>
      </c>
      <c r="I698" s="72">
        <v>43</v>
      </c>
      <c r="J698" s="53" t="s">
        <v>1061</v>
      </c>
      <c r="K698" s="53"/>
    </row>
    <row r="699" spans="1:13" x14ac:dyDescent="0.2">
      <c r="A699" s="2">
        <v>4</v>
      </c>
      <c r="B699" s="2">
        <v>19</v>
      </c>
      <c r="C699" s="2">
        <v>6</v>
      </c>
      <c r="D699" s="3" t="s">
        <v>2514</v>
      </c>
      <c r="E699" s="29" t="s">
        <v>2518</v>
      </c>
      <c r="F699" s="11"/>
      <c r="G699" s="25" t="s">
        <v>30</v>
      </c>
      <c r="H699" s="14" t="s">
        <v>1063</v>
      </c>
      <c r="I699" s="72">
        <v>18</v>
      </c>
      <c r="J699" s="14" t="s">
        <v>1063</v>
      </c>
      <c r="K699" s="53"/>
    </row>
    <row r="700" spans="1:13" x14ac:dyDescent="0.2">
      <c r="A700" s="2">
        <v>4</v>
      </c>
      <c r="B700" s="2">
        <v>19</v>
      </c>
      <c r="C700" s="2">
        <v>7</v>
      </c>
      <c r="D700" s="3" t="s">
        <v>2514</v>
      </c>
      <c r="E700" s="29" t="s">
        <v>2518</v>
      </c>
      <c r="F700" s="11"/>
      <c r="G700" s="25" t="s">
        <v>2340</v>
      </c>
      <c r="H700" s="14" t="s">
        <v>1063</v>
      </c>
      <c r="I700" s="72">
        <v>30</v>
      </c>
      <c r="J700" s="14" t="s">
        <v>1063</v>
      </c>
      <c r="K700" s="53"/>
    </row>
    <row r="701" spans="1:13" x14ac:dyDescent="0.2">
      <c r="A701" s="21">
        <v>4</v>
      </c>
      <c r="B701" s="2">
        <v>19</v>
      </c>
      <c r="C701" s="2">
        <v>8</v>
      </c>
      <c r="D701" s="3" t="s">
        <v>2514</v>
      </c>
      <c r="E701" s="29" t="s">
        <v>2518</v>
      </c>
      <c r="F701" s="11"/>
      <c r="G701" s="25" t="s">
        <v>2520</v>
      </c>
      <c r="H701" s="14" t="s">
        <v>1063</v>
      </c>
      <c r="I701" s="72">
        <v>1</v>
      </c>
      <c r="J701" s="14" t="s">
        <v>1063</v>
      </c>
      <c r="K701" s="53"/>
    </row>
    <row r="702" spans="1:13" x14ac:dyDescent="0.2">
      <c r="A702" s="2">
        <v>4</v>
      </c>
      <c r="B702" s="21">
        <v>20</v>
      </c>
      <c r="C702" s="21">
        <v>1</v>
      </c>
      <c r="D702" s="31" t="s">
        <v>2521</v>
      </c>
      <c r="E702" s="32" t="s">
        <v>836</v>
      </c>
      <c r="F702" s="33"/>
      <c r="G702" s="46" t="s">
        <v>2522</v>
      </c>
      <c r="H702" s="28">
        <v>18438</v>
      </c>
      <c r="I702" s="71">
        <v>64</v>
      </c>
      <c r="J702" s="28">
        <v>18431</v>
      </c>
      <c r="K702" s="71"/>
      <c r="L702" s="21"/>
    </row>
    <row r="703" spans="1:13" x14ac:dyDescent="0.2">
      <c r="A703" s="2">
        <v>4</v>
      </c>
      <c r="B703" s="2">
        <v>20</v>
      </c>
      <c r="C703" s="2">
        <v>2</v>
      </c>
      <c r="D703" s="3" t="s">
        <v>2521</v>
      </c>
      <c r="E703" s="29" t="s">
        <v>836</v>
      </c>
      <c r="F703" s="11"/>
      <c r="G703" s="25" t="s">
        <v>2523</v>
      </c>
      <c r="H703" s="28">
        <v>17993</v>
      </c>
      <c r="I703" s="72">
        <v>63</v>
      </c>
      <c r="J703" s="13">
        <v>17995</v>
      </c>
    </row>
    <row r="704" spans="1:13" x14ac:dyDescent="0.2">
      <c r="A704" s="2">
        <v>4</v>
      </c>
      <c r="B704" s="2">
        <v>20</v>
      </c>
      <c r="C704" s="2">
        <v>3</v>
      </c>
      <c r="D704" s="3" t="s">
        <v>2521</v>
      </c>
      <c r="E704" s="29" t="s">
        <v>836</v>
      </c>
      <c r="F704" s="11"/>
      <c r="G704" s="25" t="s">
        <v>2524</v>
      </c>
      <c r="H704" s="28">
        <v>13794</v>
      </c>
      <c r="J704" s="13">
        <v>13797</v>
      </c>
      <c r="M704" s="10" t="s">
        <v>2525</v>
      </c>
    </row>
    <row r="705" spans="1:13" x14ac:dyDescent="0.2">
      <c r="A705" s="2">
        <v>4</v>
      </c>
      <c r="B705" s="2">
        <v>20</v>
      </c>
      <c r="C705" s="2">
        <v>4</v>
      </c>
      <c r="D705" s="3" t="s">
        <v>2521</v>
      </c>
      <c r="E705" s="29" t="s">
        <v>836</v>
      </c>
      <c r="F705" s="11"/>
      <c r="G705" s="25" t="s">
        <v>2526</v>
      </c>
      <c r="H705" s="28">
        <v>14550</v>
      </c>
      <c r="J705" s="13">
        <v>14555</v>
      </c>
      <c r="M705" s="10" t="s">
        <v>2527</v>
      </c>
    </row>
    <row r="706" spans="1:13" x14ac:dyDescent="0.2">
      <c r="A706" s="2">
        <v>4</v>
      </c>
      <c r="B706" s="2">
        <v>20</v>
      </c>
      <c r="C706" s="2">
        <v>5</v>
      </c>
      <c r="D706" s="3" t="s">
        <v>2521</v>
      </c>
      <c r="E706" s="29" t="s">
        <v>836</v>
      </c>
      <c r="F706" s="11"/>
      <c r="G706" s="29" t="s">
        <v>20</v>
      </c>
      <c r="H706" s="28">
        <v>20037</v>
      </c>
      <c r="I706" s="72">
        <v>76</v>
      </c>
      <c r="J706" s="13">
        <v>20040</v>
      </c>
      <c r="M706" s="29" t="s">
        <v>2528</v>
      </c>
    </row>
    <row r="707" spans="1:13" x14ac:dyDescent="0.2">
      <c r="A707" s="2">
        <v>4</v>
      </c>
      <c r="B707" s="2">
        <v>20</v>
      </c>
      <c r="C707" s="2">
        <v>6</v>
      </c>
      <c r="D707" s="3" t="s">
        <v>2521</v>
      </c>
      <c r="E707" s="29" t="s">
        <v>836</v>
      </c>
      <c r="F707" s="11"/>
      <c r="G707" s="25" t="s">
        <v>2529</v>
      </c>
      <c r="H707" s="28">
        <v>10973</v>
      </c>
      <c r="I707" s="72">
        <v>80</v>
      </c>
      <c r="J707" s="14" t="s">
        <v>1289</v>
      </c>
      <c r="K707" s="53"/>
    </row>
    <row r="708" spans="1:13" x14ac:dyDescent="0.2">
      <c r="A708" s="2">
        <v>4</v>
      </c>
      <c r="B708" s="2">
        <v>20</v>
      </c>
      <c r="C708" s="2">
        <v>7</v>
      </c>
      <c r="D708" s="3" t="s">
        <v>2521</v>
      </c>
      <c r="E708" s="29" t="s">
        <v>836</v>
      </c>
      <c r="F708" s="11"/>
      <c r="G708" s="25" t="s">
        <v>836</v>
      </c>
      <c r="H708" s="28">
        <v>5095</v>
      </c>
      <c r="I708" s="72">
        <v>63</v>
      </c>
      <c r="J708" s="14" t="s">
        <v>720</v>
      </c>
      <c r="K708" s="53"/>
    </row>
    <row r="709" spans="1:13" x14ac:dyDescent="0.2">
      <c r="A709" s="2">
        <v>4</v>
      </c>
      <c r="B709" s="2">
        <v>20</v>
      </c>
      <c r="C709" s="2">
        <v>8</v>
      </c>
      <c r="D709" s="3" t="s">
        <v>2521</v>
      </c>
      <c r="E709" s="29" t="s">
        <v>836</v>
      </c>
      <c r="F709" s="11"/>
      <c r="G709" s="25"/>
      <c r="H709" s="28"/>
    </row>
    <row r="710" spans="1:13" x14ac:dyDescent="0.2">
      <c r="A710" s="2" t="s">
        <v>273</v>
      </c>
      <c r="B710" s="2">
        <v>11</v>
      </c>
      <c r="C710" s="2">
        <v>1</v>
      </c>
      <c r="D710" s="3" t="s">
        <v>2530</v>
      </c>
      <c r="E710" s="29" t="s">
        <v>2531</v>
      </c>
      <c r="F710" s="11">
        <v>242</v>
      </c>
      <c r="G710" s="25" t="s">
        <v>1647</v>
      </c>
      <c r="H710" s="28">
        <v>25162</v>
      </c>
      <c r="I710" s="72">
        <v>54</v>
      </c>
      <c r="J710" s="13">
        <v>25165</v>
      </c>
      <c r="K710" s="72">
        <v>146</v>
      </c>
    </row>
    <row r="711" spans="1:13" x14ac:dyDescent="0.2">
      <c r="A711" s="2" t="s">
        <v>273</v>
      </c>
      <c r="B711" s="2">
        <v>11</v>
      </c>
      <c r="C711" s="2">
        <v>2</v>
      </c>
      <c r="D711" s="3" t="s">
        <v>2530</v>
      </c>
      <c r="E711" s="29" t="s">
        <v>1422</v>
      </c>
      <c r="F711" s="11">
        <v>242</v>
      </c>
      <c r="G711" s="25" t="s">
        <v>2532</v>
      </c>
      <c r="H711" s="28">
        <v>34883</v>
      </c>
      <c r="I711" s="72">
        <v>81</v>
      </c>
      <c r="J711" s="13">
        <v>34891</v>
      </c>
      <c r="K711" s="72">
        <v>743</v>
      </c>
    </row>
    <row r="712" spans="1:13" x14ac:dyDescent="0.2">
      <c r="A712" s="2" t="s">
        <v>273</v>
      </c>
      <c r="B712" s="2">
        <v>11</v>
      </c>
      <c r="C712" s="2">
        <v>3</v>
      </c>
      <c r="D712" s="3" t="s">
        <v>2533</v>
      </c>
      <c r="E712" s="29" t="s">
        <v>562</v>
      </c>
      <c r="F712" s="11">
        <v>289</v>
      </c>
      <c r="G712" s="39" t="s">
        <v>562</v>
      </c>
      <c r="H712" s="28">
        <v>31837</v>
      </c>
      <c r="I712" s="72">
        <v>87</v>
      </c>
      <c r="J712" s="13">
        <v>31839</v>
      </c>
      <c r="K712" s="72">
        <v>539</v>
      </c>
    </row>
    <row r="713" spans="1:13" x14ac:dyDescent="0.2">
      <c r="A713" s="2" t="s">
        <v>273</v>
      </c>
      <c r="B713" s="2">
        <v>11</v>
      </c>
      <c r="C713" s="2">
        <v>4</v>
      </c>
      <c r="D713" s="3" t="s">
        <v>2533</v>
      </c>
      <c r="E713" s="29" t="s">
        <v>562</v>
      </c>
      <c r="F713" s="11">
        <v>289</v>
      </c>
      <c r="G713" s="25" t="s">
        <v>20</v>
      </c>
      <c r="H713" s="28">
        <v>28215</v>
      </c>
      <c r="I713" s="72">
        <v>70</v>
      </c>
      <c r="J713" s="13">
        <v>28219</v>
      </c>
      <c r="K713" s="72">
        <v>313</v>
      </c>
    </row>
    <row r="714" spans="1:13" x14ac:dyDescent="0.2">
      <c r="A714" s="2" t="s">
        <v>273</v>
      </c>
      <c r="B714" s="2">
        <v>12</v>
      </c>
      <c r="C714" s="2">
        <v>1</v>
      </c>
      <c r="D714" s="3" t="s">
        <v>2534</v>
      </c>
      <c r="E714" s="29" t="s">
        <v>2430</v>
      </c>
      <c r="F714" s="11">
        <v>243</v>
      </c>
      <c r="G714" s="25" t="s">
        <v>2535</v>
      </c>
      <c r="H714" s="28">
        <v>26138</v>
      </c>
      <c r="I714" s="72">
        <v>70</v>
      </c>
      <c r="J714" s="13">
        <v>26141</v>
      </c>
      <c r="K714" s="72">
        <v>215</v>
      </c>
    </row>
    <row r="715" spans="1:13" x14ac:dyDescent="0.2">
      <c r="A715" s="2" t="s">
        <v>273</v>
      </c>
      <c r="B715" s="2">
        <v>12</v>
      </c>
      <c r="C715" s="2">
        <v>1</v>
      </c>
      <c r="D715" s="3" t="s">
        <v>2534</v>
      </c>
      <c r="E715" s="29" t="s">
        <v>2430</v>
      </c>
      <c r="F715" s="11">
        <v>243</v>
      </c>
      <c r="G715" s="25" t="s">
        <v>2536</v>
      </c>
      <c r="H715" s="28">
        <v>38118</v>
      </c>
      <c r="I715" s="72">
        <v>79</v>
      </c>
      <c r="M715" s="10" t="s">
        <v>2537</v>
      </c>
    </row>
    <row r="716" spans="1:13" x14ac:dyDescent="0.2">
      <c r="A716" s="2" t="s">
        <v>273</v>
      </c>
      <c r="B716" s="2">
        <v>12</v>
      </c>
      <c r="C716" s="2">
        <v>2</v>
      </c>
      <c r="D716" s="3" t="s">
        <v>2534</v>
      </c>
      <c r="E716" s="29" t="s">
        <v>2430</v>
      </c>
      <c r="F716" s="11">
        <v>243</v>
      </c>
      <c r="G716" s="25" t="s">
        <v>2430</v>
      </c>
      <c r="H716" s="28">
        <v>28909</v>
      </c>
      <c r="I716" s="72">
        <v>77</v>
      </c>
      <c r="J716" s="13">
        <v>28912</v>
      </c>
      <c r="K716" s="72">
        <v>355</v>
      </c>
    </row>
    <row r="717" spans="1:13" x14ac:dyDescent="0.2">
      <c r="A717" s="2" t="s">
        <v>273</v>
      </c>
      <c r="B717" s="2">
        <v>12</v>
      </c>
      <c r="C717" s="11">
        <v>3</v>
      </c>
      <c r="D717" s="3" t="s">
        <v>2538</v>
      </c>
      <c r="E717" s="10" t="s">
        <v>80</v>
      </c>
      <c r="F717" s="2">
        <v>247</v>
      </c>
      <c r="G717" s="39" t="s">
        <v>2539</v>
      </c>
      <c r="H717" s="28">
        <v>35872</v>
      </c>
      <c r="I717" s="72">
        <v>84</v>
      </c>
      <c r="J717" s="13">
        <v>35877</v>
      </c>
      <c r="K717" s="72">
        <v>803</v>
      </c>
      <c r="M717" s="10" t="s">
        <v>255</v>
      </c>
    </row>
    <row r="718" spans="1:13" x14ac:dyDescent="0.2">
      <c r="A718" s="2" t="s">
        <v>273</v>
      </c>
      <c r="B718" s="2">
        <v>12</v>
      </c>
      <c r="C718" s="11">
        <v>4</v>
      </c>
      <c r="D718" s="3" t="s">
        <v>2538</v>
      </c>
      <c r="E718" s="10" t="s">
        <v>80</v>
      </c>
      <c r="F718" s="2">
        <v>247</v>
      </c>
      <c r="G718" s="25" t="s">
        <v>686</v>
      </c>
      <c r="H718" s="28">
        <v>26275</v>
      </c>
      <c r="I718" s="72">
        <v>72</v>
      </c>
      <c r="J718" s="13">
        <v>26278</v>
      </c>
      <c r="K718" s="72">
        <v>225</v>
      </c>
    </row>
    <row r="719" spans="1:13" x14ac:dyDescent="0.2">
      <c r="A719" s="11" t="s">
        <v>273</v>
      </c>
      <c r="B719" s="2">
        <v>13</v>
      </c>
      <c r="C719" s="2">
        <v>1</v>
      </c>
      <c r="D719" s="3" t="s">
        <v>2162</v>
      </c>
      <c r="E719" s="29" t="s">
        <v>2540</v>
      </c>
      <c r="F719" s="11"/>
      <c r="G719" s="25" t="s">
        <v>2541</v>
      </c>
      <c r="H719" s="28">
        <v>32936</v>
      </c>
      <c r="I719" s="72">
        <v>81</v>
      </c>
      <c r="J719" s="13">
        <v>32946</v>
      </c>
      <c r="K719" s="72">
        <v>611</v>
      </c>
    </row>
    <row r="720" spans="1:13" x14ac:dyDescent="0.2">
      <c r="A720" s="11" t="s">
        <v>273</v>
      </c>
      <c r="B720" s="2">
        <v>13</v>
      </c>
      <c r="C720" s="2">
        <v>2</v>
      </c>
      <c r="D720" s="3" t="s">
        <v>2162</v>
      </c>
      <c r="E720" s="29" t="s">
        <v>2540</v>
      </c>
      <c r="F720" s="11"/>
      <c r="G720" s="25" t="s">
        <v>478</v>
      </c>
      <c r="H720" s="28">
        <v>25910</v>
      </c>
      <c r="I720" s="72">
        <v>63</v>
      </c>
      <c r="J720" s="13">
        <v>25913</v>
      </c>
      <c r="K720" s="72">
        <v>196</v>
      </c>
    </row>
    <row r="721" spans="1:14" x14ac:dyDescent="0.2">
      <c r="A721" s="11" t="s">
        <v>273</v>
      </c>
      <c r="B721" s="2">
        <v>13</v>
      </c>
      <c r="C721" s="2">
        <v>3</v>
      </c>
      <c r="D721" s="3" t="s">
        <v>2162</v>
      </c>
      <c r="E721" s="29" t="s">
        <v>2540</v>
      </c>
      <c r="F721" s="11"/>
      <c r="G721" s="39" t="s">
        <v>2542</v>
      </c>
      <c r="H721" s="28">
        <v>33133</v>
      </c>
      <c r="I721" s="72">
        <v>78</v>
      </c>
      <c r="J721" s="13">
        <v>33137</v>
      </c>
      <c r="K721" s="72">
        <v>625</v>
      </c>
    </row>
    <row r="722" spans="1:14" x14ac:dyDescent="0.2">
      <c r="A722" s="11" t="s">
        <v>273</v>
      </c>
      <c r="B722" s="2">
        <v>13</v>
      </c>
      <c r="C722" s="2">
        <v>4</v>
      </c>
      <c r="D722" s="3" t="s">
        <v>2162</v>
      </c>
      <c r="E722" s="29" t="s">
        <v>2540</v>
      </c>
      <c r="F722" s="11"/>
      <c r="G722" s="25" t="s">
        <v>258</v>
      </c>
      <c r="H722" s="28">
        <v>24098</v>
      </c>
      <c r="I722" s="72">
        <v>62</v>
      </c>
      <c r="J722" s="13">
        <v>24103</v>
      </c>
    </row>
    <row r="723" spans="1:14" x14ac:dyDescent="0.2">
      <c r="A723" s="11" t="s">
        <v>273</v>
      </c>
      <c r="B723" s="11">
        <v>14</v>
      </c>
      <c r="C723" s="2">
        <v>1</v>
      </c>
      <c r="D723" s="3" t="s">
        <v>56</v>
      </c>
      <c r="E723" s="10" t="s">
        <v>2543</v>
      </c>
      <c r="F723" s="2">
        <v>297</v>
      </c>
      <c r="G723" s="25" t="s">
        <v>7489</v>
      </c>
      <c r="H723" s="28"/>
      <c r="N723" s="122" t="s">
        <v>2544</v>
      </c>
    </row>
    <row r="724" spans="1:14" x14ac:dyDescent="0.2">
      <c r="A724" s="11" t="s">
        <v>273</v>
      </c>
      <c r="B724" s="11">
        <v>14</v>
      </c>
      <c r="C724" s="2">
        <v>2</v>
      </c>
      <c r="D724" s="3" t="s">
        <v>56</v>
      </c>
      <c r="E724" s="10" t="s">
        <v>2543</v>
      </c>
      <c r="F724" s="2">
        <v>297</v>
      </c>
      <c r="G724" s="25" t="s">
        <v>2543</v>
      </c>
      <c r="H724" s="28">
        <v>45771</v>
      </c>
      <c r="I724" s="72">
        <v>87</v>
      </c>
      <c r="J724" s="13">
        <v>45831</v>
      </c>
      <c r="K724" s="72">
        <v>778</v>
      </c>
      <c r="N724" s="122"/>
    </row>
    <row r="725" spans="1:14" x14ac:dyDescent="0.2">
      <c r="A725" s="11" t="s">
        <v>273</v>
      </c>
      <c r="B725" s="11">
        <v>14</v>
      </c>
      <c r="C725" s="2">
        <v>3</v>
      </c>
      <c r="D725" s="3" t="s">
        <v>56</v>
      </c>
      <c r="E725" s="10" t="s">
        <v>2545</v>
      </c>
      <c r="F725" s="2">
        <v>299</v>
      </c>
      <c r="G725" s="25"/>
      <c r="H725" s="28"/>
      <c r="M725" s="124" t="s">
        <v>2546</v>
      </c>
      <c r="N725" s="122"/>
    </row>
    <row r="726" spans="1:14" x14ac:dyDescent="0.2">
      <c r="A726" s="11" t="s">
        <v>273</v>
      </c>
      <c r="B726" s="11">
        <v>14</v>
      </c>
      <c r="C726" s="2">
        <v>4</v>
      </c>
      <c r="D726" s="3" t="s">
        <v>56</v>
      </c>
      <c r="E726" s="10" t="s">
        <v>2545</v>
      </c>
      <c r="F726" s="2">
        <v>299</v>
      </c>
      <c r="G726" s="25"/>
      <c r="H726" s="28"/>
      <c r="M726" s="124"/>
      <c r="N726" s="122"/>
    </row>
    <row r="727" spans="1:14" x14ac:dyDescent="0.2">
      <c r="A727" s="2" t="s">
        <v>273</v>
      </c>
      <c r="B727" s="2">
        <v>15</v>
      </c>
      <c r="C727" s="2">
        <v>1</v>
      </c>
      <c r="D727" t="s">
        <v>2373</v>
      </c>
      <c r="E727" s="10" t="s">
        <v>2547</v>
      </c>
      <c r="F727" s="2">
        <v>287</v>
      </c>
      <c r="G727" s="10" t="s">
        <v>2548</v>
      </c>
      <c r="H727" s="28">
        <v>42624</v>
      </c>
      <c r="I727" s="72">
        <v>84</v>
      </c>
      <c r="J727" s="13">
        <v>42629</v>
      </c>
      <c r="K727" s="72">
        <v>476</v>
      </c>
      <c r="L727" s="2" t="s">
        <v>236</v>
      </c>
      <c r="N727" s="122"/>
    </row>
    <row r="728" spans="1:14" x14ac:dyDescent="0.2">
      <c r="A728" s="2" t="s">
        <v>273</v>
      </c>
      <c r="B728" s="2">
        <v>15</v>
      </c>
      <c r="C728" s="2">
        <v>2</v>
      </c>
      <c r="D728" t="s">
        <v>2373</v>
      </c>
      <c r="E728" s="10" t="s">
        <v>2547</v>
      </c>
      <c r="F728" s="2">
        <v>287</v>
      </c>
      <c r="N728" s="122"/>
    </row>
    <row r="729" spans="1:14" x14ac:dyDescent="0.2">
      <c r="A729" s="2" t="s">
        <v>273</v>
      </c>
      <c r="B729" s="2">
        <v>15</v>
      </c>
      <c r="C729" s="2">
        <v>3</v>
      </c>
      <c r="D729" t="s">
        <v>56</v>
      </c>
      <c r="E729" s="10" t="s">
        <v>2549</v>
      </c>
      <c r="F729" s="2">
        <v>288</v>
      </c>
      <c r="G729" s="10" t="s">
        <v>7464</v>
      </c>
      <c r="N729" s="122"/>
    </row>
    <row r="730" spans="1:14" x14ac:dyDescent="0.2">
      <c r="A730" s="2" t="s">
        <v>273</v>
      </c>
      <c r="B730" s="2">
        <v>15</v>
      </c>
      <c r="C730" s="2">
        <v>4</v>
      </c>
      <c r="D730" t="s">
        <v>56</v>
      </c>
      <c r="E730" s="10" t="s">
        <v>2549</v>
      </c>
      <c r="F730" s="2">
        <v>288</v>
      </c>
      <c r="G730" s="10" t="s">
        <v>2550</v>
      </c>
      <c r="H730" s="28">
        <v>44557</v>
      </c>
      <c r="I730" s="72">
        <v>81</v>
      </c>
      <c r="J730" s="13">
        <v>44565</v>
      </c>
      <c r="K730" s="72">
        <v>677</v>
      </c>
      <c r="N730" s="122"/>
    </row>
    <row r="731" spans="1:14" x14ac:dyDescent="0.2">
      <c r="A731" s="11" t="s">
        <v>273</v>
      </c>
      <c r="B731" s="11">
        <v>16</v>
      </c>
      <c r="C731" s="2">
        <v>1</v>
      </c>
      <c r="D731" s="3" t="s">
        <v>2551</v>
      </c>
      <c r="G731" s="25"/>
      <c r="H731" s="28"/>
    </row>
    <row r="732" spans="1:14" x14ac:dyDescent="0.2">
      <c r="A732" s="33" t="s">
        <v>273</v>
      </c>
      <c r="B732" s="11">
        <v>16</v>
      </c>
      <c r="C732" s="2">
        <v>2</v>
      </c>
      <c r="D732" s="3" t="s">
        <v>2551</v>
      </c>
      <c r="G732" s="25"/>
      <c r="H732" s="28"/>
    </row>
    <row r="733" spans="1:14" x14ac:dyDescent="0.2">
      <c r="A733" s="11" t="s">
        <v>273</v>
      </c>
      <c r="B733" s="33">
        <v>16</v>
      </c>
      <c r="C733" s="33">
        <v>3</v>
      </c>
      <c r="D733" s="3" t="s">
        <v>2500</v>
      </c>
      <c r="E733" s="10" t="s">
        <v>845</v>
      </c>
      <c r="F733" s="2">
        <v>291</v>
      </c>
      <c r="G733" s="46" t="s">
        <v>845</v>
      </c>
      <c r="H733" s="28">
        <v>32001</v>
      </c>
      <c r="I733" s="71">
        <v>79</v>
      </c>
      <c r="J733" s="28">
        <v>32004</v>
      </c>
      <c r="K733" s="71">
        <v>549</v>
      </c>
      <c r="L733" s="21"/>
    </row>
    <row r="734" spans="1:14" x14ac:dyDescent="0.2">
      <c r="A734" s="11" t="s">
        <v>273</v>
      </c>
      <c r="B734" s="33">
        <v>16</v>
      </c>
      <c r="C734" s="33">
        <v>4</v>
      </c>
      <c r="D734" s="3" t="s">
        <v>2500</v>
      </c>
      <c r="E734" s="10" t="s">
        <v>845</v>
      </c>
      <c r="F734" s="2">
        <v>291</v>
      </c>
      <c r="G734" s="25" t="s">
        <v>2552</v>
      </c>
      <c r="H734" s="28">
        <v>32513</v>
      </c>
      <c r="I734" s="72">
        <v>82</v>
      </c>
      <c r="J734" s="13">
        <v>32516</v>
      </c>
      <c r="K734" s="72">
        <v>586</v>
      </c>
      <c r="L734" s="21"/>
    </row>
    <row r="735" spans="1:14" x14ac:dyDescent="0.2">
      <c r="A735" s="11" t="s">
        <v>273</v>
      </c>
      <c r="B735" s="11">
        <v>17</v>
      </c>
      <c r="C735" s="2">
        <v>1</v>
      </c>
      <c r="D735" s="3" t="s">
        <v>53</v>
      </c>
      <c r="E735" s="10" t="s">
        <v>596</v>
      </c>
      <c r="F735" s="2">
        <v>217</v>
      </c>
      <c r="G735" s="25" t="s">
        <v>2553</v>
      </c>
      <c r="H735" s="28">
        <v>29674</v>
      </c>
      <c r="I735" s="72">
        <v>89</v>
      </c>
      <c r="J735" s="13">
        <v>29678</v>
      </c>
      <c r="K735" s="72">
        <v>410</v>
      </c>
    </row>
    <row r="736" spans="1:14" x14ac:dyDescent="0.2">
      <c r="A736" s="11" t="s">
        <v>273</v>
      </c>
      <c r="B736" s="11">
        <v>17</v>
      </c>
      <c r="C736" s="2">
        <v>2</v>
      </c>
      <c r="D736" s="3" t="s">
        <v>53</v>
      </c>
      <c r="E736" s="10" t="s">
        <v>596</v>
      </c>
      <c r="F736" s="2">
        <v>217</v>
      </c>
      <c r="G736" s="25" t="s">
        <v>2554</v>
      </c>
      <c r="H736" s="28">
        <v>33903</v>
      </c>
      <c r="I736" s="72">
        <v>95</v>
      </c>
      <c r="J736" s="13">
        <v>33907</v>
      </c>
      <c r="K736" s="72">
        <v>678</v>
      </c>
    </row>
    <row r="737" spans="1:14" x14ac:dyDescent="0.2">
      <c r="A737" s="11" t="s">
        <v>273</v>
      </c>
      <c r="B737" s="11">
        <v>17</v>
      </c>
      <c r="C737" s="2">
        <v>3</v>
      </c>
      <c r="D737" s="3" t="s">
        <v>1500</v>
      </c>
      <c r="E737" s="29" t="s">
        <v>2280</v>
      </c>
      <c r="F737" s="11"/>
      <c r="G737" s="39" t="s">
        <v>2555</v>
      </c>
      <c r="H737" s="28">
        <v>32476</v>
      </c>
      <c r="I737" s="72">
        <v>92</v>
      </c>
      <c r="J737" s="13">
        <v>32480</v>
      </c>
      <c r="K737" s="72">
        <v>583</v>
      </c>
    </row>
    <row r="738" spans="1:14" x14ac:dyDescent="0.2">
      <c r="A738" s="11" t="s">
        <v>273</v>
      </c>
      <c r="B738" s="11">
        <v>17</v>
      </c>
      <c r="C738" s="2">
        <v>4</v>
      </c>
      <c r="D738" s="3" t="s">
        <v>1500</v>
      </c>
      <c r="E738" s="10" t="s">
        <v>2280</v>
      </c>
      <c r="G738" s="39" t="s">
        <v>2556</v>
      </c>
      <c r="H738" s="28">
        <v>23485</v>
      </c>
      <c r="I738" s="72">
        <v>69</v>
      </c>
      <c r="J738" s="14">
        <v>23487</v>
      </c>
      <c r="K738" s="53"/>
    </row>
    <row r="739" spans="1:14" x14ac:dyDescent="0.2">
      <c r="A739" s="11" t="s">
        <v>273</v>
      </c>
      <c r="B739" s="11">
        <v>18</v>
      </c>
      <c r="C739" s="2">
        <v>1</v>
      </c>
      <c r="D739" s="3" t="s">
        <v>19</v>
      </c>
      <c r="E739" s="10" t="s">
        <v>2557</v>
      </c>
      <c r="G739" s="25" t="s">
        <v>2558</v>
      </c>
      <c r="H739" s="28">
        <v>26018</v>
      </c>
      <c r="I739" s="72">
        <v>53</v>
      </c>
      <c r="J739" s="13">
        <v>26022</v>
      </c>
      <c r="K739" s="72">
        <v>209</v>
      </c>
    </row>
    <row r="740" spans="1:14" x14ac:dyDescent="0.2">
      <c r="A740" s="11" t="s">
        <v>273</v>
      </c>
      <c r="B740" s="11">
        <v>18</v>
      </c>
      <c r="C740" s="2">
        <v>2</v>
      </c>
      <c r="D740" s="3" t="s">
        <v>2559</v>
      </c>
      <c r="E740" s="10" t="s">
        <v>1644</v>
      </c>
      <c r="F740" s="2">
        <v>314</v>
      </c>
      <c r="G740" s="25" t="s">
        <v>206</v>
      </c>
      <c r="H740" s="28">
        <v>32265</v>
      </c>
      <c r="I740" s="72">
        <v>22</v>
      </c>
      <c r="J740" s="13">
        <v>32291</v>
      </c>
      <c r="K740" s="72">
        <v>566</v>
      </c>
      <c r="M740" s="10" t="s">
        <v>2560</v>
      </c>
    </row>
    <row r="741" spans="1:14" x14ac:dyDescent="0.2">
      <c r="A741" s="11" t="s">
        <v>273</v>
      </c>
      <c r="B741" s="11">
        <v>18</v>
      </c>
      <c r="C741" s="2">
        <v>2</v>
      </c>
      <c r="D741" s="3" t="s">
        <v>2559</v>
      </c>
      <c r="E741" s="10" t="s">
        <v>539</v>
      </c>
      <c r="F741" s="2">
        <v>314</v>
      </c>
      <c r="G741" s="39" t="s">
        <v>539</v>
      </c>
      <c r="H741" s="77">
        <v>42455</v>
      </c>
      <c r="I741" s="73">
        <v>76</v>
      </c>
      <c r="J741" s="30">
        <v>42467</v>
      </c>
      <c r="K741" s="73">
        <v>459</v>
      </c>
      <c r="M741" s="10" t="s">
        <v>308</v>
      </c>
    </row>
    <row r="742" spans="1:14" x14ac:dyDescent="0.2">
      <c r="A742" s="11" t="s">
        <v>273</v>
      </c>
      <c r="B742" s="11">
        <v>18</v>
      </c>
      <c r="C742" s="2">
        <v>3</v>
      </c>
      <c r="D742" s="3" t="s">
        <v>2561</v>
      </c>
      <c r="E742" s="10" t="s">
        <v>240</v>
      </c>
      <c r="F742" s="2">
        <v>317</v>
      </c>
      <c r="G742" s="39" t="s">
        <v>2562</v>
      </c>
      <c r="H742" s="28">
        <v>32487</v>
      </c>
      <c r="I742" s="72">
        <v>74</v>
      </c>
      <c r="J742" s="13">
        <v>32711</v>
      </c>
      <c r="K742" s="72">
        <v>595</v>
      </c>
      <c r="M742" s="122" t="s">
        <v>255</v>
      </c>
    </row>
    <row r="743" spans="1:14" x14ac:dyDescent="0.2">
      <c r="A743" s="11" t="s">
        <v>273</v>
      </c>
      <c r="B743" s="11">
        <v>18</v>
      </c>
      <c r="C743" s="2">
        <v>3</v>
      </c>
      <c r="D743" s="3" t="s">
        <v>2561</v>
      </c>
      <c r="E743" s="10" t="s">
        <v>240</v>
      </c>
      <c r="F743" s="2">
        <v>317</v>
      </c>
      <c r="G743" s="39" t="s">
        <v>2563</v>
      </c>
      <c r="H743" s="28">
        <v>36798</v>
      </c>
      <c r="I743" s="72">
        <v>85</v>
      </c>
      <c r="J743" s="13">
        <v>36862</v>
      </c>
      <c r="K743" s="53" t="s">
        <v>2564</v>
      </c>
      <c r="M743" s="122"/>
    </row>
    <row r="744" spans="1:14" x14ac:dyDescent="0.2">
      <c r="A744" s="11" t="s">
        <v>273</v>
      </c>
      <c r="B744" s="11">
        <v>18</v>
      </c>
      <c r="C744" s="2">
        <v>4</v>
      </c>
      <c r="D744" s="3" t="s">
        <v>2283</v>
      </c>
      <c r="E744" s="29"/>
      <c r="F744" s="11"/>
      <c r="G744" s="39"/>
      <c r="H744" s="77"/>
      <c r="I744" s="73"/>
      <c r="J744" s="30"/>
      <c r="K744" s="73"/>
    </row>
    <row r="745" spans="1:14" x14ac:dyDescent="0.2">
      <c r="A745" s="11" t="s">
        <v>273</v>
      </c>
      <c r="B745" s="11">
        <v>19</v>
      </c>
      <c r="C745" s="2">
        <v>1</v>
      </c>
      <c r="D745" s="3" t="s">
        <v>91</v>
      </c>
      <c r="E745" s="10" t="s">
        <v>2565</v>
      </c>
      <c r="F745" s="2">
        <v>213</v>
      </c>
      <c r="G745" s="25" t="s">
        <v>2566</v>
      </c>
      <c r="H745" s="28">
        <v>32707</v>
      </c>
      <c r="I745" s="72">
        <v>78</v>
      </c>
      <c r="J745" s="13">
        <v>32709</v>
      </c>
      <c r="K745" s="72">
        <v>596</v>
      </c>
    </row>
    <row r="746" spans="1:14" x14ac:dyDescent="0.2">
      <c r="A746" s="11" t="s">
        <v>273</v>
      </c>
      <c r="B746" s="11">
        <v>19</v>
      </c>
      <c r="C746" s="2">
        <v>2</v>
      </c>
      <c r="D746" s="3" t="s">
        <v>91</v>
      </c>
      <c r="E746" s="29" t="s">
        <v>2565</v>
      </c>
      <c r="F746" s="11">
        <v>213</v>
      </c>
      <c r="G746" s="45" t="s">
        <v>2567</v>
      </c>
      <c r="H746" s="34" t="s">
        <v>2568</v>
      </c>
      <c r="I746" s="73">
        <v>88</v>
      </c>
      <c r="J746" s="27" t="s">
        <v>2569</v>
      </c>
      <c r="K746" s="73">
        <v>125</v>
      </c>
    </row>
    <row r="747" spans="1:14" x14ac:dyDescent="0.2">
      <c r="A747" s="11" t="s">
        <v>273</v>
      </c>
      <c r="B747" s="11">
        <v>19</v>
      </c>
      <c r="C747" s="2">
        <v>3</v>
      </c>
      <c r="D747" s="3" t="s">
        <v>91</v>
      </c>
      <c r="E747" s="29" t="s">
        <v>2570</v>
      </c>
      <c r="F747" s="11">
        <v>252</v>
      </c>
      <c r="G747" s="39" t="s">
        <v>2571</v>
      </c>
      <c r="H747" s="28">
        <v>38564</v>
      </c>
      <c r="I747" s="72">
        <v>90</v>
      </c>
      <c r="J747" s="13">
        <v>38568</v>
      </c>
      <c r="K747" s="72">
        <v>175</v>
      </c>
      <c r="N747" s="121" t="s">
        <v>2572</v>
      </c>
    </row>
    <row r="748" spans="1:14" x14ac:dyDescent="0.2">
      <c r="A748" s="11" t="s">
        <v>273</v>
      </c>
      <c r="B748" s="11">
        <v>19</v>
      </c>
      <c r="C748" s="2">
        <v>3</v>
      </c>
      <c r="D748" s="3" t="s">
        <v>91</v>
      </c>
      <c r="E748" s="29" t="s">
        <v>2570</v>
      </c>
      <c r="F748" s="11">
        <v>252</v>
      </c>
      <c r="G748" s="25" t="s">
        <v>556</v>
      </c>
      <c r="H748" s="28">
        <v>40419</v>
      </c>
      <c r="I748" s="72">
        <v>72</v>
      </c>
      <c r="J748" s="13">
        <v>40425</v>
      </c>
      <c r="K748" s="72">
        <v>323</v>
      </c>
      <c r="M748" s="10" t="s">
        <v>244</v>
      </c>
      <c r="N748" s="121"/>
    </row>
    <row r="749" spans="1:14" x14ac:dyDescent="0.2">
      <c r="A749" s="11" t="s">
        <v>273</v>
      </c>
      <c r="B749" s="11">
        <v>19</v>
      </c>
      <c r="C749" s="2">
        <v>4</v>
      </c>
      <c r="D749" s="3" t="s">
        <v>91</v>
      </c>
      <c r="E749" s="29" t="s">
        <v>2570</v>
      </c>
      <c r="F749" s="11">
        <v>252</v>
      </c>
      <c r="G749" s="39" t="s">
        <v>2573</v>
      </c>
      <c r="H749" s="28">
        <v>36240</v>
      </c>
      <c r="I749" s="72">
        <v>84</v>
      </c>
      <c r="J749" s="13">
        <v>36242</v>
      </c>
      <c r="K749" s="72">
        <v>830</v>
      </c>
      <c r="N749" s="121"/>
    </row>
    <row r="750" spans="1:14" x14ac:dyDescent="0.2">
      <c r="A750" s="11" t="s">
        <v>273</v>
      </c>
      <c r="B750" s="11">
        <v>20</v>
      </c>
      <c r="C750" s="2">
        <v>1</v>
      </c>
      <c r="D750" s="3" t="s">
        <v>2281</v>
      </c>
      <c r="E750" s="29" t="s">
        <v>2574</v>
      </c>
      <c r="F750" s="11">
        <v>210</v>
      </c>
      <c r="G750" s="39" t="s">
        <v>2575</v>
      </c>
      <c r="H750" s="28">
        <v>41001</v>
      </c>
      <c r="I750" s="72">
        <v>92</v>
      </c>
      <c r="J750" s="13">
        <v>41012</v>
      </c>
      <c r="K750" s="72">
        <v>358</v>
      </c>
      <c r="L750" s="2" t="s">
        <v>236</v>
      </c>
    </row>
    <row r="751" spans="1:14" x14ac:dyDescent="0.2">
      <c r="A751" s="11" t="s">
        <v>273</v>
      </c>
      <c r="B751" s="11">
        <v>20</v>
      </c>
      <c r="C751" s="2">
        <v>2</v>
      </c>
      <c r="D751" s="3" t="s">
        <v>2281</v>
      </c>
      <c r="E751" s="29" t="s">
        <v>2574</v>
      </c>
      <c r="F751" s="11">
        <v>210</v>
      </c>
      <c r="G751" s="25" t="s">
        <v>2576</v>
      </c>
      <c r="H751" s="28">
        <v>37732</v>
      </c>
      <c r="I751" s="72">
        <v>82</v>
      </c>
      <c r="J751" s="13">
        <v>37735</v>
      </c>
      <c r="K751" s="72">
        <v>128</v>
      </c>
    </row>
    <row r="752" spans="1:14" x14ac:dyDescent="0.2">
      <c r="A752" s="11" t="s">
        <v>273</v>
      </c>
      <c r="B752" s="11">
        <v>20</v>
      </c>
      <c r="C752" s="2">
        <v>3</v>
      </c>
      <c r="D752" s="3" t="s">
        <v>2577</v>
      </c>
      <c r="E752" s="29" t="s">
        <v>30</v>
      </c>
      <c r="F752" s="11"/>
      <c r="G752" s="25" t="s">
        <v>30</v>
      </c>
      <c r="H752" s="28">
        <v>25340</v>
      </c>
      <c r="I752" s="72">
        <v>54</v>
      </c>
      <c r="J752" s="13">
        <v>25342</v>
      </c>
      <c r="K752" s="72">
        <v>194</v>
      </c>
    </row>
    <row r="753" spans="1:12" x14ac:dyDescent="0.2">
      <c r="A753" s="11" t="s">
        <v>273</v>
      </c>
      <c r="B753" s="11">
        <v>20</v>
      </c>
      <c r="C753" s="2">
        <v>4</v>
      </c>
      <c r="D753" s="3" t="s">
        <v>2578</v>
      </c>
      <c r="E753" s="29" t="s">
        <v>320</v>
      </c>
      <c r="F753" s="11"/>
      <c r="G753" s="25" t="s">
        <v>320</v>
      </c>
      <c r="H753" s="28">
        <v>25576</v>
      </c>
      <c r="I753" s="72">
        <v>83</v>
      </c>
      <c r="J753" s="13">
        <v>25580</v>
      </c>
      <c r="K753" s="72">
        <v>175</v>
      </c>
    </row>
    <row r="754" spans="1:12" x14ac:dyDescent="0.2">
      <c r="A754" s="2">
        <v>5</v>
      </c>
      <c r="B754" s="2">
        <v>1</v>
      </c>
      <c r="C754" s="2">
        <v>1</v>
      </c>
      <c r="D754" s="3" t="s">
        <v>2579</v>
      </c>
      <c r="E754" s="29" t="s">
        <v>2580</v>
      </c>
      <c r="F754" s="11"/>
      <c r="G754" s="25" t="s">
        <v>2581</v>
      </c>
      <c r="H754" s="28">
        <v>19328</v>
      </c>
      <c r="I754" s="72">
        <v>38</v>
      </c>
      <c r="J754" s="13">
        <v>19330</v>
      </c>
    </row>
    <row r="755" spans="1:12" x14ac:dyDescent="0.2">
      <c r="A755" s="2">
        <v>5</v>
      </c>
      <c r="B755" s="2">
        <v>1</v>
      </c>
      <c r="C755" s="2">
        <v>2</v>
      </c>
      <c r="D755" s="3" t="s">
        <v>88</v>
      </c>
      <c r="E755" s="29" t="s">
        <v>2582</v>
      </c>
      <c r="F755" s="11"/>
      <c r="G755" s="25" t="s">
        <v>2582</v>
      </c>
      <c r="H755" s="28">
        <v>28249</v>
      </c>
      <c r="I755" s="72">
        <v>79</v>
      </c>
      <c r="J755" s="13">
        <v>28252</v>
      </c>
      <c r="K755" s="72">
        <v>314</v>
      </c>
    </row>
    <row r="756" spans="1:12" x14ac:dyDescent="0.2">
      <c r="A756" s="2">
        <v>5</v>
      </c>
      <c r="B756" s="2">
        <v>1</v>
      </c>
      <c r="C756" s="2">
        <v>3</v>
      </c>
      <c r="D756" s="3" t="s">
        <v>88</v>
      </c>
      <c r="E756" s="29" t="s">
        <v>2583</v>
      </c>
      <c r="F756" s="11"/>
      <c r="G756" s="45" t="s">
        <v>2584</v>
      </c>
      <c r="H756" s="34" t="s">
        <v>2585</v>
      </c>
      <c r="I756" s="73">
        <v>58</v>
      </c>
      <c r="J756" s="27" t="s">
        <v>2586</v>
      </c>
      <c r="K756" s="73">
        <v>154</v>
      </c>
    </row>
    <row r="757" spans="1:12" x14ac:dyDescent="0.2">
      <c r="A757" s="2">
        <v>5</v>
      </c>
      <c r="B757" s="2">
        <v>1</v>
      </c>
      <c r="C757" s="2">
        <v>4</v>
      </c>
      <c r="D757" s="3" t="s">
        <v>2579</v>
      </c>
      <c r="E757" s="29" t="s">
        <v>2580</v>
      </c>
      <c r="F757" s="11"/>
      <c r="G757" s="25" t="s">
        <v>1393</v>
      </c>
      <c r="H757" s="28"/>
      <c r="I757" s="72" t="s">
        <v>2587</v>
      </c>
      <c r="J757" s="14"/>
      <c r="K757" s="53"/>
    </row>
    <row r="758" spans="1:12" x14ac:dyDescent="0.2">
      <c r="A758" s="2">
        <v>5</v>
      </c>
      <c r="B758" s="2">
        <v>1</v>
      </c>
      <c r="C758" s="2">
        <v>5</v>
      </c>
      <c r="D758" s="3" t="s">
        <v>2579</v>
      </c>
      <c r="E758" s="29" t="s">
        <v>2580</v>
      </c>
      <c r="F758" s="11"/>
      <c r="G758" s="25" t="s">
        <v>1687</v>
      </c>
      <c r="H758" s="28">
        <v>30890</v>
      </c>
      <c r="I758" s="72">
        <v>94</v>
      </c>
      <c r="J758" s="13">
        <v>30893</v>
      </c>
      <c r="K758" s="72">
        <v>492</v>
      </c>
    </row>
    <row r="759" spans="1:12" x14ac:dyDescent="0.2">
      <c r="A759" s="2">
        <v>5</v>
      </c>
      <c r="B759" s="21">
        <v>1</v>
      </c>
      <c r="C759" s="33">
        <v>6</v>
      </c>
      <c r="D759" s="31" t="s">
        <v>2579</v>
      </c>
      <c r="E759" s="32" t="s">
        <v>2580</v>
      </c>
      <c r="F759" s="33"/>
      <c r="G759" s="46" t="s">
        <v>453</v>
      </c>
      <c r="H759" s="28">
        <v>23125</v>
      </c>
      <c r="I759" s="71">
        <v>77</v>
      </c>
      <c r="J759" s="41">
        <v>23126</v>
      </c>
      <c r="K759" s="82"/>
      <c r="L759" s="21"/>
    </row>
    <row r="760" spans="1:12" x14ac:dyDescent="0.2">
      <c r="A760" s="21">
        <v>5</v>
      </c>
      <c r="B760" s="2">
        <v>1</v>
      </c>
      <c r="C760" s="2">
        <v>7</v>
      </c>
      <c r="D760" s="3" t="s">
        <v>2579</v>
      </c>
      <c r="E760" s="29" t="s">
        <v>2580</v>
      </c>
      <c r="F760" s="11"/>
      <c r="G760" s="25" t="s">
        <v>2298</v>
      </c>
      <c r="H760" s="14" t="s">
        <v>1272</v>
      </c>
      <c r="I760" s="72">
        <v>59</v>
      </c>
      <c r="J760" s="14" t="s">
        <v>1272</v>
      </c>
      <c r="K760" s="53"/>
    </row>
    <row r="761" spans="1:12" x14ac:dyDescent="0.2">
      <c r="A761" s="21">
        <v>5</v>
      </c>
      <c r="B761" s="21">
        <v>1</v>
      </c>
      <c r="C761" s="21">
        <v>8</v>
      </c>
      <c r="D761" s="31" t="s">
        <v>2579</v>
      </c>
      <c r="E761" s="32" t="s">
        <v>2580</v>
      </c>
      <c r="F761" s="33"/>
      <c r="G761" s="49" t="s">
        <v>92</v>
      </c>
      <c r="H761" s="54" t="s">
        <v>178</v>
      </c>
      <c r="I761" s="79">
        <v>68</v>
      </c>
      <c r="J761" s="54" t="s">
        <v>178</v>
      </c>
      <c r="K761" s="83"/>
      <c r="L761" s="21"/>
    </row>
    <row r="762" spans="1:12" x14ac:dyDescent="0.2">
      <c r="A762" s="2">
        <v>5</v>
      </c>
      <c r="B762" s="2">
        <v>2</v>
      </c>
      <c r="C762" s="2">
        <v>1</v>
      </c>
      <c r="D762" s="3" t="s">
        <v>91</v>
      </c>
      <c r="E762" s="10" t="s">
        <v>453</v>
      </c>
      <c r="G762" s="25" t="s">
        <v>2588</v>
      </c>
      <c r="H762" s="28"/>
    </row>
    <row r="763" spans="1:12" x14ac:dyDescent="0.2">
      <c r="A763" s="2">
        <v>5</v>
      </c>
      <c r="B763" s="2">
        <v>2</v>
      </c>
      <c r="C763" s="2">
        <v>2</v>
      </c>
      <c r="D763" s="3" t="s">
        <v>91</v>
      </c>
      <c r="E763" s="10" t="s">
        <v>453</v>
      </c>
      <c r="G763" s="25" t="s">
        <v>2589</v>
      </c>
      <c r="H763" s="28">
        <v>10547</v>
      </c>
      <c r="I763" s="72">
        <v>83</v>
      </c>
      <c r="J763" s="14" t="s">
        <v>178</v>
      </c>
      <c r="K763" s="53"/>
    </row>
    <row r="764" spans="1:12" x14ac:dyDescent="0.2">
      <c r="A764" s="2">
        <v>5</v>
      </c>
      <c r="B764" s="21">
        <v>2</v>
      </c>
      <c r="C764" s="33">
        <v>3</v>
      </c>
      <c r="D764" s="31" t="s">
        <v>91</v>
      </c>
      <c r="E764" s="32" t="s">
        <v>453</v>
      </c>
      <c r="F764" s="33"/>
      <c r="G764" s="46" t="s">
        <v>320</v>
      </c>
      <c r="H764" s="28">
        <v>5846</v>
      </c>
      <c r="I764" s="71">
        <v>76</v>
      </c>
      <c r="J764" s="41" t="s">
        <v>373</v>
      </c>
      <c r="K764" s="82"/>
      <c r="L764" s="21"/>
    </row>
    <row r="765" spans="1:12" x14ac:dyDescent="0.2">
      <c r="A765" s="21">
        <v>5</v>
      </c>
      <c r="B765" s="2">
        <v>2</v>
      </c>
      <c r="C765" s="11">
        <v>4</v>
      </c>
      <c r="D765" s="3" t="s">
        <v>91</v>
      </c>
      <c r="E765" s="29" t="s">
        <v>453</v>
      </c>
      <c r="F765" s="11"/>
      <c r="G765" s="45" t="s">
        <v>2590</v>
      </c>
      <c r="H765" s="34"/>
      <c r="I765" s="73"/>
      <c r="J765" s="27"/>
      <c r="K765" s="73"/>
    </row>
    <row r="766" spans="1:12" x14ac:dyDescent="0.2">
      <c r="A766" s="2">
        <v>5</v>
      </c>
      <c r="B766" s="21">
        <v>2</v>
      </c>
      <c r="C766" s="33">
        <v>5</v>
      </c>
      <c r="D766" s="31" t="s">
        <v>91</v>
      </c>
      <c r="E766" s="32" t="s">
        <v>453</v>
      </c>
      <c r="F766" s="33"/>
      <c r="G766" s="46" t="s">
        <v>2591</v>
      </c>
      <c r="H766" s="28">
        <v>14586</v>
      </c>
      <c r="I766" s="71">
        <v>35</v>
      </c>
      <c r="J766" s="41">
        <v>14588</v>
      </c>
      <c r="K766" s="82"/>
      <c r="L766" s="21"/>
    </row>
    <row r="767" spans="1:12" x14ac:dyDescent="0.2">
      <c r="A767" s="2">
        <v>5</v>
      </c>
      <c r="B767" s="2">
        <v>2</v>
      </c>
      <c r="C767" s="11">
        <v>6</v>
      </c>
      <c r="D767" s="3" t="s">
        <v>91</v>
      </c>
      <c r="E767" s="29" t="s">
        <v>453</v>
      </c>
      <c r="F767" s="11"/>
      <c r="G767" s="45" t="s">
        <v>80</v>
      </c>
      <c r="H767" s="34" t="s">
        <v>2592</v>
      </c>
      <c r="I767" s="73">
        <v>79</v>
      </c>
      <c r="J767" s="40" t="s">
        <v>2593</v>
      </c>
      <c r="K767" s="80"/>
    </row>
    <row r="768" spans="1:12" x14ac:dyDescent="0.2">
      <c r="A768" s="2">
        <v>5</v>
      </c>
      <c r="B768" s="2">
        <v>2</v>
      </c>
      <c r="C768" s="11">
        <v>7</v>
      </c>
      <c r="D768" s="3" t="s">
        <v>91</v>
      </c>
      <c r="E768" s="29" t="s">
        <v>453</v>
      </c>
      <c r="F768" s="11"/>
      <c r="G768" s="45" t="s">
        <v>453</v>
      </c>
      <c r="H768" s="34" t="s">
        <v>2594</v>
      </c>
      <c r="I768" s="73">
        <v>81</v>
      </c>
      <c r="J768" s="40" t="s">
        <v>2595</v>
      </c>
      <c r="K768" s="80"/>
    </row>
    <row r="769" spans="1:14" x14ac:dyDescent="0.2">
      <c r="A769" s="2">
        <v>5</v>
      </c>
      <c r="B769" s="2">
        <v>2</v>
      </c>
      <c r="C769" s="11">
        <v>8</v>
      </c>
      <c r="D769" s="3" t="s">
        <v>91</v>
      </c>
      <c r="E769" s="29" t="s">
        <v>453</v>
      </c>
      <c r="F769" s="11"/>
      <c r="G769" s="45" t="s">
        <v>556</v>
      </c>
      <c r="H769" s="40" t="s">
        <v>1413</v>
      </c>
      <c r="I769" s="73">
        <v>18</v>
      </c>
      <c r="J769" s="40" t="s">
        <v>1413</v>
      </c>
      <c r="K769" s="80"/>
    </row>
    <row r="770" spans="1:14" x14ac:dyDescent="0.2">
      <c r="A770" s="2">
        <v>5</v>
      </c>
      <c r="B770" s="2">
        <v>3</v>
      </c>
      <c r="C770" s="2">
        <v>1</v>
      </c>
      <c r="D770" s="3" t="s">
        <v>2596</v>
      </c>
      <c r="E770" s="29" t="s">
        <v>2064</v>
      </c>
      <c r="M770" s="10" t="s">
        <v>2597</v>
      </c>
    </row>
    <row r="771" spans="1:14" x14ac:dyDescent="0.2">
      <c r="A771" s="21">
        <v>5</v>
      </c>
      <c r="B771" s="2">
        <v>3</v>
      </c>
      <c r="C771" s="2">
        <v>2</v>
      </c>
      <c r="D771" s="3" t="s">
        <v>2596</v>
      </c>
      <c r="E771" s="29" t="s">
        <v>2064</v>
      </c>
      <c r="F771" s="11"/>
      <c r="G771" s="25"/>
      <c r="H771" s="28"/>
    </row>
    <row r="772" spans="1:14" x14ac:dyDescent="0.2">
      <c r="A772" s="2">
        <v>5</v>
      </c>
      <c r="B772" s="21">
        <v>3</v>
      </c>
      <c r="C772" s="21">
        <v>3</v>
      </c>
      <c r="D772" s="31" t="s">
        <v>2596</v>
      </c>
      <c r="E772" s="29" t="s">
        <v>2064</v>
      </c>
      <c r="F772" s="33"/>
      <c r="G772" s="48"/>
      <c r="H772" s="34"/>
      <c r="I772" s="74"/>
      <c r="J772" s="34"/>
      <c r="K772" s="74"/>
      <c r="L772" s="21"/>
    </row>
    <row r="773" spans="1:14" x14ac:dyDescent="0.2">
      <c r="A773" s="2">
        <v>5</v>
      </c>
      <c r="B773" s="2">
        <v>3</v>
      </c>
      <c r="C773" s="2">
        <v>4</v>
      </c>
      <c r="D773" s="3" t="s">
        <v>2596</v>
      </c>
      <c r="E773" s="29" t="s">
        <v>2064</v>
      </c>
      <c r="G773" s="25"/>
      <c r="H773" s="28"/>
    </row>
    <row r="774" spans="1:14" x14ac:dyDescent="0.2">
      <c r="A774" s="2">
        <v>5</v>
      </c>
      <c r="B774" s="2">
        <v>3</v>
      </c>
      <c r="C774" s="2">
        <v>5</v>
      </c>
      <c r="D774" s="3" t="s">
        <v>2596</v>
      </c>
      <c r="E774" s="29" t="s">
        <v>2064</v>
      </c>
      <c r="G774" s="25" t="s">
        <v>2598</v>
      </c>
      <c r="H774" s="28">
        <v>10297</v>
      </c>
      <c r="J774" s="14" t="s">
        <v>178</v>
      </c>
      <c r="K774" s="53"/>
      <c r="M774" s="123" t="s">
        <v>2599</v>
      </c>
    </row>
    <row r="775" spans="1:14" x14ac:dyDescent="0.2">
      <c r="A775" s="2">
        <v>5</v>
      </c>
      <c r="B775" s="2">
        <v>3</v>
      </c>
      <c r="C775" s="2">
        <v>6</v>
      </c>
      <c r="D775" s="3" t="s">
        <v>2596</v>
      </c>
      <c r="E775" s="29" t="s">
        <v>2064</v>
      </c>
      <c r="G775" s="25" t="s">
        <v>2064</v>
      </c>
      <c r="H775" s="28">
        <v>5914</v>
      </c>
      <c r="J775" s="14" t="s">
        <v>373</v>
      </c>
      <c r="K775" s="53"/>
      <c r="M775" s="121"/>
    </row>
    <row r="776" spans="1:14" x14ac:dyDescent="0.2">
      <c r="A776" s="2">
        <v>5</v>
      </c>
      <c r="B776" s="2">
        <v>3</v>
      </c>
      <c r="C776" s="2">
        <v>7</v>
      </c>
      <c r="D776" s="3" t="s">
        <v>2596</v>
      </c>
      <c r="E776" s="29" t="s">
        <v>2064</v>
      </c>
      <c r="G776" s="25"/>
      <c r="H776" s="28"/>
    </row>
    <row r="777" spans="1:14" x14ac:dyDescent="0.2">
      <c r="A777" s="2">
        <v>5</v>
      </c>
      <c r="B777" s="2">
        <v>3</v>
      </c>
      <c r="C777" s="2">
        <v>8</v>
      </c>
      <c r="D777" s="3" t="s">
        <v>2596</v>
      </c>
      <c r="E777" s="29" t="s">
        <v>2064</v>
      </c>
      <c r="G777" s="25"/>
      <c r="H777" s="28"/>
    </row>
    <row r="778" spans="1:14" x14ac:dyDescent="0.2">
      <c r="A778" s="2">
        <v>5</v>
      </c>
      <c r="B778" s="2">
        <v>4</v>
      </c>
      <c r="C778" s="2">
        <v>1</v>
      </c>
      <c r="D778" s="3" t="s">
        <v>2600</v>
      </c>
      <c r="E778" s="29" t="s">
        <v>41</v>
      </c>
      <c r="F778" s="11"/>
      <c r="G778" s="25" t="s">
        <v>112</v>
      </c>
      <c r="H778" s="28">
        <v>26484</v>
      </c>
      <c r="I778" s="72">
        <v>58</v>
      </c>
      <c r="J778" s="13">
        <v>26487</v>
      </c>
      <c r="K778" s="72">
        <v>239</v>
      </c>
    </row>
    <row r="779" spans="1:14" x14ac:dyDescent="0.2">
      <c r="A779" s="2">
        <v>5</v>
      </c>
      <c r="B779" s="2">
        <v>4</v>
      </c>
      <c r="C779" s="2">
        <v>2</v>
      </c>
      <c r="D779" s="3" t="s">
        <v>2600</v>
      </c>
      <c r="E779" s="29" t="s">
        <v>41</v>
      </c>
      <c r="F779" s="11"/>
      <c r="G779" s="25" t="s">
        <v>2330</v>
      </c>
      <c r="H779" s="28">
        <v>37233</v>
      </c>
      <c r="I779" s="72">
        <v>89</v>
      </c>
      <c r="J779" s="13">
        <v>37239</v>
      </c>
      <c r="K779" s="53" t="s">
        <v>2601</v>
      </c>
    </row>
    <row r="780" spans="1:14" x14ac:dyDescent="0.2">
      <c r="A780" s="2">
        <v>5</v>
      </c>
      <c r="B780" s="2">
        <v>4</v>
      </c>
      <c r="C780" s="2">
        <v>3</v>
      </c>
      <c r="D780" s="3" t="s">
        <v>2600</v>
      </c>
      <c r="E780" s="29" t="s">
        <v>41</v>
      </c>
      <c r="F780" s="11"/>
      <c r="G780" s="25" t="s">
        <v>7430</v>
      </c>
      <c r="H780" s="28">
        <v>45472</v>
      </c>
      <c r="I780" s="72">
        <v>82</v>
      </c>
      <c r="J780" s="13">
        <v>45492</v>
      </c>
      <c r="K780" s="53">
        <v>749</v>
      </c>
      <c r="M780" s="10" t="s">
        <v>7431</v>
      </c>
    </row>
    <row r="781" spans="1:14" x14ac:dyDescent="0.2">
      <c r="A781" s="2">
        <v>5</v>
      </c>
      <c r="B781" s="2">
        <v>4</v>
      </c>
      <c r="C781" s="2">
        <v>3</v>
      </c>
      <c r="D781" s="3" t="s">
        <v>2600</v>
      </c>
      <c r="E781" s="29" t="s">
        <v>41</v>
      </c>
      <c r="F781" s="11"/>
      <c r="G781" s="25" t="s">
        <v>499</v>
      </c>
      <c r="H781" s="28">
        <v>44239</v>
      </c>
      <c r="I781" s="72">
        <v>76</v>
      </c>
      <c r="J781" s="13">
        <v>44317</v>
      </c>
      <c r="K781" s="72">
        <v>645</v>
      </c>
      <c r="M781" s="10" t="s">
        <v>244</v>
      </c>
      <c r="N781" t="s">
        <v>2602</v>
      </c>
    </row>
    <row r="782" spans="1:14" x14ac:dyDescent="0.2">
      <c r="A782" s="2">
        <v>5</v>
      </c>
      <c r="B782" s="2">
        <v>4</v>
      </c>
      <c r="C782" s="2">
        <v>4</v>
      </c>
      <c r="D782" s="3" t="s">
        <v>2600</v>
      </c>
      <c r="E782" s="29" t="s">
        <v>41</v>
      </c>
      <c r="F782" s="11"/>
      <c r="G782" s="45" t="s">
        <v>2603</v>
      </c>
      <c r="H782" s="94" t="s">
        <v>1167</v>
      </c>
      <c r="I782" s="73">
        <v>1</v>
      </c>
      <c r="J782" s="40" t="s">
        <v>1167</v>
      </c>
      <c r="K782" s="80"/>
    </row>
    <row r="783" spans="1:14" x14ac:dyDescent="0.2">
      <c r="A783" s="2">
        <v>5</v>
      </c>
      <c r="B783" s="2">
        <v>4</v>
      </c>
      <c r="C783" s="27" t="s">
        <v>2604</v>
      </c>
      <c r="D783" s="3" t="s">
        <v>2605</v>
      </c>
      <c r="E783" s="29" t="s">
        <v>82</v>
      </c>
      <c r="F783" s="11"/>
      <c r="G783" s="25" t="s">
        <v>945</v>
      </c>
      <c r="H783" s="14" t="s">
        <v>231</v>
      </c>
      <c r="I783" s="72">
        <v>74</v>
      </c>
      <c r="J783" s="14" t="s">
        <v>231</v>
      </c>
      <c r="K783" s="53"/>
    </row>
    <row r="784" spans="1:14" x14ac:dyDescent="0.2">
      <c r="A784" s="2">
        <v>5</v>
      </c>
      <c r="B784" s="2">
        <v>4</v>
      </c>
      <c r="C784" s="2">
        <v>6</v>
      </c>
      <c r="D784" s="3" t="s">
        <v>2605</v>
      </c>
      <c r="E784" s="29" t="s">
        <v>82</v>
      </c>
      <c r="F784" s="11"/>
      <c r="G784" s="39" t="s">
        <v>686</v>
      </c>
      <c r="H784" s="17" t="s">
        <v>1289</v>
      </c>
      <c r="I784" s="73">
        <v>82</v>
      </c>
      <c r="J784" s="17" t="s">
        <v>1289</v>
      </c>
      <c r="K784" s="80"/>
    </row>
    <row r="785" spans="1:11" x14ac:dyDescent="0.2">
      <c r="A785" s="2">
        <v>5</v>
      </c>
      <c r="B785" s="2">
        <v>4</v>
      </c>
      <c r="C785" s="2">
        <v>7</v>
      </c>
      <c r="D785" s="3" t="s">
        <v>2605</v>
      </c>
      <c r="E785" s="10" t="s">
        <v>82</v>
      </c>
      <c r="G785" s="25" t="s">
        <v>82</v>
      </c>
      <c r="H785" s="28">
        <v>19900</v>
      </c>
      <c r="I785" s="72">
        <v>78</v>
      </c>
      <c r="J785" s="13">
        <v>19903</v>
      </c>
    </row>
    <row r="786" spans="1:11" x14ac:dyDescent="0.2">
      <c r="A786" s="2">
        <v>5</v>
      </c>
      <c r="B786" s="2">
        <v>4</v>
      </c>
      <c r="C786" s="2">
        <v>8</v>
      </c>
      <c r="D786" s="3" t="s">
        <v>2605</v>
      </c>
      <c r="E786" s="29" t="s">
        <v>82</v>
      </c>
      <c r="F786" s="11"/>
      <c r="G786" s="25" t="s">
        <v>2606</v>
      </c>
      <c r="H786" s="28">
        <v>19154</v>
      </c>
      <c r="I786" s="72">
        <v>71</v>
      </c>
      <c r="J786" s="13">
        <v>19158</v>
      </c>
    </row>
    <row r="787" spans="1:11" x14ac:dyDescent="0.2">
      <c r="A787" s="2">
        <v>5</v>
      </c>
      <c r="B787" s="2">
        <v>5</v>
      </c>
      <c r="C787" s="2">
        <v>1</v>
      </c>
      <c r="D787" s="3" t="s">
        <v>88</v>
      </c>
      <c r="E787" s="29" t="s">
        <v>2607</v>
      </c>
      <c r="F787" s="11"/>
      <c r="G787" s="25" t="s">
        <v>2608</v>
      </c>
      <c r="H787" s="14" t="s">
        <v>1052</v>
      </c>
      <c r="I787" s="72">
        <v>35</v>
      </c>
      <c r="J787" s="14" t="s">
        <v>1052</v>
      </c>
      <c r="K787" s="53"/>
    </row>
    <row r="788" spans="1:11" x14ac:dyDescent="0.2">
      <c r="A788" s="2">
        <v>5</v>
      </c>
      <c r="B788" s="2">
        <v>5</v>
      </c>
      <c r="C788" s="2">
        <v>2</v>
      </c>
      <c r="D788" s="3" t="s">
        <v>88</v>
      </c>
      <c r="E788" s="29" t="s">
        <v>2607</v>
      </c>
      <c r="F788" s="11"/>
      <c r="G788" s="25" t="s">
        <v>2609</v>
      </c>
      <c r="H788" s="14" t="s">
        <v>178</v>
      </c>
      <c r="I788" s="72">
        <v>46</v>
      </c>
      <c r="J788" s="14" t="s">
        <v>178</v>
      </c>
      <c r="K788" s="53"/>
    </row>
    <row r="789" spans="1:11" x14ac:dyDescent="0.2">
      <c r="A789" s="2">
        <v>5</v>
      </c>
      <c r="B789" s="2">
        <v>5</v>
      </c>
      <c r="C789" s="2">
        <v>3</v>
      </c>
      <c r="D789" s="3" t="s">
        <v>88</v>
      </c>
      <c r="E789" s="29" t="s">
        <v>2607</v>
      </c>
      <c r="F789" s="11"/>
      <c r="G789" s="25" t="s">
        <v>2610</v>
      </c>
      <c r="H789" s="14" t="s">
        <v>892</v>
      </c>
      <c r="I789" s="72">
        <v>77</v>
      </c>
      <c r="J789" s="14" t="s">
        <v>892</v>
      </c>
      <c r="K789" s="53"/>
    </row>
    <row r="790" spans="1:11" x14ac:dyDescent="0.2">
      <c r="A790" s="2">
        <v>5</v>
      </c>
      <c r="B790" s="2">
        <v>5</v>
      </c>
      <c r="C790" s="2">
        <v>4</v>
      </c>
      <c r="D790" s="3" t="s">
        <v>88</v>
      </c>
      <c r="E790" s="10" t="s">
        <v>2607</v>
      </c>
      <c r="G790" s="25"/>
      <c r="H790" s="28"/>
    </row>
    <row r="791" spans="1:11" x14ac:dyDescent="0.2">
      <c r="A791" s="11">
        <v>5</v>
      </c>
      <c r="B791" s="2">
        <v>5</v>
      </c>
      <c r="C791" s="2">
        <v>5</v>
      </c>
      <c r="D791" s="3" t="s">
        <v>88</v>
      </c>
      <c r="E791" s="29" t="s">
        <v>2607</v>
      </c>
      <c r="F791" s="11"/>
    </row>
    <row r="792" spans="1:11" x14ac:dyDescent="0.2">
      <c r="A792" s="2">
        <v>5</v>
      </c>
      <c r="B792" s="2">
        <v>5</v>
      </c>
      <c r="C792" s="2">
        <v>6</v>
      </c>
      <c r="D792" s="3" t="s">
        <v>88</v>
      </c>
      <c r="E792" s="29" t="s">
        <v>2607</v>
      </c>
      <c r="F792" s="11"/>
      <c r="G792" s="25" t="s">
        <v>2611</v>
      </c>
      <c r="H792" s="28">
        <v>17533</v>
      </c>
      <c r="I792" s="72">
        <v>92</v>
      </c>
      <c r="J792" s="13">
        <v>17537</v>
      </c>
    </row>
    <row r="793" spans="1:11" x14ac:dyDescent="0.2">
      <c r="A793" s="2">
        <v>5</v>
      </c>
      <c r="B793" s="2">
        <v>5</v>
      </c>
      <c r="C793" s="2">
        <v>7</v>
      </c>
      <c r="D793" s="3" t="s">
        <v>88</v>
      </c>
      <c r="E793" s="29" t="s">
        <v>2607</v>
      </c>
      <c r="F793" s="11"/>
      <c r="G793" s="25" t="s">
        <v>2612</v>
      </c>
      <c r="H793" s="93" t="s">
        <v>1232</v>
      </c>
      <c r="I793" s="72">
        <v>66</v>
      </c>
      <c r="J793" s="14" t="s">
        <v>1232</v>
      </c>
      <c r="K793" s="53"/>
    </row>
    <row r="794" spans="1:11" x14ac:dyDescent="0.2">
      <c r="A794" s="2">
        <v>5</v>
      </c>
      <c r="B794" s="2">
        <v>5</v>
      </c>
      <c r="C794" s="2">
        <v>8</v>
      </c>
      <c r="D794" s="3" t="s">
        <v>88</v>
      </c>
      <c r="E794" s="10" t="s">
        <v>2607</v>
      </c>
      <c r="G794" s="45" t="s">
        <v>2613</v>
      </c>
      <c r="H794" s="34" t="s">
        <v>2614</v>
      </c>
      <c r="I794" s="73">
        <v>64</v>
      </c>
      <c r="J794" s="27" t="s">
        <v>2615</v>
      </c>
      <c r="K794" s="73"/>
    </row>
    <row r="795" spans="1:11" x14ac:dyDescent="0.2">
      <c r="A795" s="2">
        <v>5</v>
      </c>
      <c r="B795" s="2">
        <v>6</v>
      </c>
      <c r="C795" s="2">
        <v>1</v>
      </c>
      <c r="D795" s="3" t="s">
        <v>56</v>
      </c>
      <c r="E795" s="10" t="s">
        <v>2010</v>
      </c>
      <c r="G795" s="25" t="s">
        <v>2616</v>
      </c>
      <c r="H795" s="93" t="s">
        <v>1413</v>
      </c>
      <c r="I795" s="72">
        <v>9</v>
      </c>
      <c r="J795" s="14" t="s">
        <v>1413</v>
      </c>
      <c r="K795" s="53"/>
    </row>
    <row r="796" spans="1:11" x14ac:dyDescent="0.2">
      <c r="A796" s="2">
        <v>5</v>
      </c>
      <c r="B796" s="2">
        <v>6</v>
      </c>
      <c r="C796" s="2">
        <v>2</v>
      </c>
      <c r="D796" s="3" t="s">
        <v>56</v>
      </c>
      <c r="E796" s="10" t="s">
        <v>2010</v>
      </c>
      <c r="G796" s="25" t="s">
        <v>2010</v>
      </c>
      <c r="H796" s="28">
        <v>33589</v>
      </c>
      <c r="I796" s="72">
        <v>88</v>
      </c>
      <c r="J796" s="13">
        <v>33593</v>
      </c>
      <c r="K796" s="72">
        <v>651</v>
      </c>
    </row>
    <row r="797" spans="1:11" x14ac:dyDescent="0.2">
      <c r="A797" s="2">
        <v>5</v>
      </c>
      <c r="B797" s="2">
        <v>6</v>
      </c>
      <c r="C797" s="2">
        <v>3</v>
      </c>
      <c r="D797" s="3" t="s">
        <v>56</v>
      </c>
      <c r="E797" s="10" t="s">
        <v>2010</v>
      </c>
      <c r="G797" s="25" t="s">
        <v>2617</v>
      </c>
      <c r="H797" s="28">
        <v>39244</v>
      </c>
      <c r="I797" s="72">
        <v>93</v>
      </c>
      <c r="J797" s="13">
        <v>39249</v>
      </c>
      <c r="K797" s="72">
        <v>208</v>
      </c>
    </row>
    <row r="798" spans="1:11" x14ac:dyDescent="0.2">
      <c r="A798" s="2">
        <v>5</v>
      </c>
      <c r="B798" s="2">
        <v>6</v>
      </c>
      <c r="C798" s="2">
        <v>4</v>
      </c>
      <c r="D798" s="3" t="s">
        <v>56</v>
      </c>
      <c r="E798" s="10" t="s">
        <v>2010</v>
      </c>
      <c r="G798" s="25" t="s">
        <v>2618</v>
      </c>
      <c r="H798" s="28">
        <v>28620</v>
      </c>
      <c r="I798" s="72">
        <v>7</v>
      </c>
      <c r="J798" s="13">
        <v>28623</v>
      </c>
      <c r="K798" s="72">
        <v>338</v>
      </c>
    </row>
    <row r="799" spans="1:11" x14ac:dyDescent="0.2">
      <c r="A799" s="2">
        <v>5</v>
      </c>
      <c r="B799" s="11">
        <v>6</v>
      </c>
      <c r="C799" s="2">
        <v>5</v>
      </c>
      <c r="D799" s="3" t="s">
        <v>127</v>
      </c>
      <c r="E799" s="10" t="s">
        <v>137</v>
      </c>
      <c r="G799" s="45" t="s">
        <v>556</v>
      </c>
      <c r="H799" s="34" t="s">
        <v>2619</v>
      </c>
      <c r="I799" s="73">
        <v>31</v>
      </c>
      <c r="J799" s="27" t="s">
        <v>2620</v>
      </c>
      <c r="K799" s="73"/>
    </row>
    <row r="800" spans="1:11" x14ac:dyDescent="0.2">
      <c r="A800" s="2">
        <v>5</v>
      </c>
      <c r="B800" s="11">
        <v>6</v>
      </c>
      <c r="C800" s="2">
        <v>6</v>
      </c>
      <c r="D800" s="3" t="s">
        <v>127</v>
      </c>
      <c r="E800" s="29" t="s">
        <v>137</v>
      </c>
      <c r="F800" s="11"/>
      <c r="G800" s="25" t="s">
        <v>170</v>
      </c>
      <c r="H800" s="93" t="s">
        <v>2173</v>
      </c>
      <c r="I800" s="72">
        <v>54</v>
      </c>
      <c r="J800" s="14" t="s">
        <v>2173</v>
      </c>
      <c r="K800" s="53"/>
    </row>
    <row r="801" spans="1:11" x14ac:dyDescent="0.2">
      <c r="A801" s="2">
        <v>5</v>
      </c>
      <c r="B801" s="11">
        <v>6</v>
      </c>
      <c r="C801" s="2">
        <v>7</v>
      </c>
      <c r="D801" s="3" t="s">
        <v>127</v>
      </c>
      <c r="E801" s="29" t="s">
        <v>137</v>
      </c>
      <c r="F801" s="11"/>
      <c r="G801" s="45" t="s">
        <v>137</v>
      </c>
      <c r="H801" s="34" t="s">
        <v>2621</v>
      </c>
      <c r="I801" s="73">
        <v>67</v>
      </c>
      <c r="J801" s="27" t="s">
        <v>2622</v>
      </c>
      <c r="K801" s="73"/>
    </row>
    <row r="802" spans="1:11" x14ac:dyDescent="0.2">
      <c r="A802" s="2">
        <v>5</v>
      </c>
      <c r="B802" s="11">
        <v>6</v>
      </c>
      <c r="C802" s="2">
        <v>8</v>
      </c>
      <c r="D802" s="3" t="s">
        <v>127</v>
      </c>
      <c r="E802" s="29" t="s">
        <v>137</v>
      </c>
      <c r="F802" s="11"/>
      <c r="G802" s="25"/>
      <c r="H802" s="28"/>
    </row>
    <row r="803" spans="1:11" x14ac:dyDescent="0.2">
      <c r="A803" s="2">
        <v>5</v>
      </c>
      <c r="B803" s="2">
        <v>7</v>
      </c>
      <c r="C803" s="2">
        <v>1</v>
      </c>
      <c r="D803" s="3" t="s">
        <v>50</v>
      </c>
      <c r="E803" s="10" t="s">
        <v>2623</v>
      </c>
      <c r="G803" s="25" t="s">
        <v>119</v>
      </c>
      <c r="H803" s="28">
        <v>29778</v>
      </c>
      <c r="I803" s="72">
        <v>82</v>
      </c>
      <c r="J803" s="13">
        <v>29781</v>
      </c>
      <c r="K803" s="72">
        <v>420</v>
      </c>
    </row>
    <row r="804" spans="1:11" x14ac:dyDescent="0.2">
      <c r="A804" s="2">
        <v>5</v>
      </c>
      <c r="B804" s="2">
        <v>7</v>
      </c>
      <c r="C804" s="2">
        <v>2</v>
      </c>
      <c r="D804" s="3" t="s">
        <v>50</v>
      </c>
      <c r="E804" s="29" t="s">
        <v>2623</v>
      </c>
      <c r="F804" s="11"/>
      <c r="G804" s="25" t="s">
        <v>2624</v>
      </c>
      <c r="H804" s="28">
        <v>34818</v>
      </c>
      <c r="I804" s="72">
        <v>100</v>
      </c>
      <c r="J804" s="13">
        <v>34821</v>
      </c>
      <c r="K804" s="72">
        <v>737</v>
      </c>
    </row>
    <row r="805" spans="1:11" x14ac:dyDescent="0.2">
      <c r="A805" s="2">
        <v>5</v>
      </c>
      <c r="B805" s="2">
        <v>7</v>
      </c>
      <c r="C805" s="2">
        <v>3</v>
      </c>
      <c r="D805" s="3" t="s">
        <v>2579</v>
      </c>
      <c r="E805" s="29" t="s">
        <v>2625</v>
      </c>
      <c r="F805" s="11"/>
      <c r="G805" s="25" t="s">
        <v>911</v>
      </c>
      <c r="H805" s="28">
        <v>19602</v>
      </c>
      <c r="I805" s="72">
        <v>58</v>
      </c>
      <c r="J805" s="14">
        <v>19605</v>
      </c>
      <c r="K805" s="53"/>
    </row>
    <row r="806" spans="1:11" x14ac:dyDescent="0.2">
      <c r="A806" s="2">
        <v>5</v>
      </c>
      <c r="B806" s="2">
        <v>7</v>
      </c>
      <c r="C806" s="2">
        <v>4</v>
      </c>
      <c r="D806" s="3" t="s">
        <v>2579</v>
      </c>
      <c r="E806" s="29" t="s">
        <v>2625</v>
      </c>
      <c r="F806" s="11"/>
      <c r="G806" s="25" t="s">
        <v>2626</v>
      </c>
      <c r="H806" s="28">
        <v>31580</v>
      </c>
      <c r="I806" s="72">
        <v>96</v>
      </c>
      <c r="J806" s="13">
        <v>31583</v>
      </c>
      <c r="K806" s="72">
        <v>528</v>
      </c>
    </row>
    <row r="807" spans="1:11" x14ac:dyDescent="0.2">
      <c r="A807" s="2">
        <v>5</v>
      </c>
      <c r="B807" s="2">
        <v>7</v>
      </c>
      <c r="C807" s="2">
        <v>5</v>
      </c>
      <c r="D807" s="3" t="s">
        <v>2579</v>
      </c>
      <c r="E807" s="29" t="s">
        <v>2625</v>
      </c>
      <c r="F807" s="11"/>
      <c r="G807" s="25"/>
      <c r="H807" s="28"/>
    </row>
    <row r="808" spans="1:11" x14ac:dyDescent="0.2">
      <c r="A808" s="2">
        <v>5</v>
      </c>
      <c r="B808" s="2">
        <v>7</v>
      </c>
      <c r="C808" s="2">
        <v>6</v>
      </c>
      <c r="D808" s="3" t="s">
        <v>2579</v>
      </c>
      <c r="E808" s="29" t="s">
        <v>2625</v>
      </c>
      <c r="F808" s="11"/>
      <c r="G808" s="25" t="s">
        <v>20</v>
      </c>
      <c r="H808" s="28">
        <v>14312</v>
      </c>
      <c r="I808" s="72">
        <v>81</v>
      </c>
      <c r="J808" s="14">
        <v>14315</v>
      </c>
      <c r="K808" s="53"/>
    </row>
    <row r="809" spans="1:11" x14ac:dyDescent="0.2">
      <c r="A809" s="2">
        <v>5</v>
      </c>
      <c r="B809" s="2">
        <v>7</v>
      </c>
      <c r="C809" s="2">
        <v>7</v>
      </c>
      <c r="D809" s="3" t="s">
        <v>2579</v>
      </c>
      <c r="E809" s="29" t="s">
        <v>2625</v>
      </c>
      <c r="F809" s="11"/>
      <c r="G809" s="25" t="s">
        <v>170</v>
      </c>
      <c r="H809" s="14" t="s">
        <v>1252</v>
      </c>
      <c r="I809" s="72">
        <v>71</v>
      </c>
      <c r="J809" s="14" t="s">
        <v>1252</v>
      </c>
      <c r="K809" s="53"/>
    </row>
    <row r="810" spans="1:11" x14ac:dyDescent="0.2">
      <c r="A810" s="2">
        <v>5</v>
      </c>
      <c r="B810" s="2">
        <v>7</v>
      </c>
      <c r="C810" s="2">
        <v>8</v>
      </c>
      <c r="D810" s="3" t="s">
        <v>2579</v>
      </c>
      <c r="E810" s="29" t="s">
        <v>2625</v>
      </c>
      <c r="F810" s="11"/>
      <c r="G810" s="25"/>
      <c r="H810" s="28"/>
    </row>
    <row r="811" spans="1:11" x14ac:dyDescent="0.2">
      <c r="A811" s="2">
        <v>5</v>
      </c>
      <c r="B811" s="2">
        <v>8</v>
      </c>
      <c r="C811" s="2">
        <v>1</v>
      </c>
      <c r="D811" s="3" t="s">
        <v>2162</v>
      </c>
      <c r="E811" s="29" t="s">
        <v>836</v>
      </c>
      <c r="F811" s="11"/>
      <c r="G811" s="25"/>
      <c r="H811" s="28"/>
    </row>
    <row r="812" spans="1:11" x14ac:dyDescent="0.2">
      <c r="A812" s="2">
        <v>5</v>
      </c>
      <c r="B812" s="2">
        <v>8</v>
      </c>
      <c r="C812" s="2">
        <v>2</v>
      </c>
      <c r="D812" s="3" t="s">
        <v>2162</v>
      </c>
      <c r="E812" s="29" t="s">
        <v>836</v>
      </c>
      <c r="F812" s="11"/>
      <c r="G812" s="25"/>
      <c r="H812" s="28"/>
    </row>
    <row r="813" spans="1:11" x14ac:dyDescent="0.2">
      <c r="A813" s="2">
        <v>5</v>
      </c>
      <c r="B813" s="2">
        <v>8</v>
      </c>
      <c r="C813" s="2">
        <v>3</v>
      </c>
      <c r="D813" s="3" t="s">
        <v>2162</v>
      </c>
      <c r="E813" s="29" t="s">
        <v>836</v>
      </c>
      <c r="F813" s="11"/>
      <c r="G813" s="25"/>
      <c r="H813" s="28"/>
    </row>
    <row r="814" spans="1:11" x14ac:dyDescent="0.2">
      <c r="A814" s="2">
        <v>5</v>
      </c>
      <c r="B814" s="2">
        <v>8</v>
      </c>
      <c r="C814" s="2">
        <v>4</v>
      </c>
      <c r="D814" s="3" t="s">
        <v>2162</v>
      </c>
      <c r="E814" s="29" t="s">
        <v>836</v>
      </c>
      <c r="F814" s="11"/>
      <c r="G814" s="25"/>
      <c r="H814" s="28"/>
    </row>
    <row r="815" spans="1:11" x14ac:dyDescent="0.2">
      <c r="A815" s="2">
        <v>5</v>
      </c>
      <c r="B815" s="2">
        <v>8</v>
      </c>
      <c r="C815" s="2">
        <v>5</v>
      </c>
      <c r="D815" s="3" t="s">
        <v>2162</v>
      </c>
      <c r="E815" s="10" t="s">
        <v>836</v>
      </c>
      <c r="G815" s="25" t="s">
        <v>541</v>
      </c>
      <c r="H815" s="28">
        <v>8058</v>
      </c>
      <c r="I815" s="72">
        <v>20</v>
      </c>
      <c r="J815" s="14">
        <v>8061</v>
      </c>
      <c r="K815" s="53"/>
    </row>
    <row r="816" spans="1:11" x14ac:dyDescent="0.2">
      <c r="A816" s="2">
        <v>5</v>
      </c>
      <c r="B816" s="2">
        <v>8</v>
      </c>
      <c r="C816" s="2">
        <v>6</v>
      </c>
      <c r="D816" s="3" t="s">
        <v>2162</v>
      </c>
      <c r="E816" s="10" t="s">
        <v>836</v>
      </c>
      <c r="G816" s="25" t="s">
        <v>80</v>
      </c>
      <c r="H816" s="28">
        <v>8154</v>
      </c>
      <c r="I816" s="72">
        <v>55</v>
      </c>
      <c r="J816" s="14">
        <v>8158</v>
      </c>
      <c r="K816" s="53"/>
    </row>
    <row r="817" spans="1:13" x14ac:dyDescent="0.2">
      <c r="A817" s="2">
        <v>5</v>
      </c>
      <c r="B817" s="2">
        <v>8</v>
      </c>
      <c r="C817" s="2">
        <v>7</v>
      </c>
      <c r="D817" s="3" t="s">
        <v>2162</v>
      </c>
      <c r="E817" s="10" t="s">
        <v>836</v>
      </c>
      <c r="G817" s="25" t="s">
        <v>836</v>
      </c>
      <c r="H817" s="28">
        <v>20488</v>
      </c>
      <c r="I817" s="72">
        <v>86</v>
      </c>
      <c r="J817" s="14">
        <v>20493</v>
      </c>
      <c r="K817" s="53"/>
    </row>
    <row r="818" spans="1:13" x14ac:dyDescent="0.2">
      <c r="A818" s="2">
        <v>5</v>
      </c>
      <c r="B818" s="2">
        <v>8</v>
      </c>
      <c r="C818" s="2">
        <v>8</v>
      </c>
      <c r="D818" s="3" t="s">
        <v>2162</v>
      </c>
      <c r="E818" s="10" t="s">
        <v>836</v>
      </c>
      <c r="G818" s="25" t="s">
        <v>30</v>
      </c>
      <c r="H818" s="41" t="s">
        <v>713</v>
      </c>
      <c r="J818" s="14">
        <v>9132</v>
      </c>
      <c r="K818" s="53"/>
      <c r="M818" s="29" t="s">
        <v>2627</v>
      </c>
    </row>
    <row r="819" spans="1:13" x14ac:dyDescent="0.2">
      <c r="A819" s="2">
        <v>5</v>
      </c>
      <c r="B819" s="2">
        <v>9</v>
      </c>
      <c r="C819" s="2">
        <v>1</v>
      </c>
      <c r="D819" s="3" t="s">
        <v>2628</v>
      </c>
      <c r="E819" s="10" t="s">
        <v>983</v>
      </c>
      <c r="G819" s="25"/>
      <c r="H819" s="28"/>
    </row>
    <row r="820" spans="1:13" x14ac:dyDescent="0.2">
      <c r="A820" s="2">
        <v>5</v>
      </c>
      <c r="B820" s="2">
        <v>9</v>
      </c>
      <c r="C820" s="2">
        <v>2</v>
      </c>
      <c r="D820" s="3" t="s">
        <v>2628</v>
      </c>
      <c r="E820" s="29" t="s">
        <v>983</v>
      </c>
      <c r="F820" s="11"/>
      <c r="G820" s="25"/>
      <c r="H820" s="28"/>
    </row>
    <row r="821" spans="1:13" x14ac:dyDescent="0.2">
      <c r="A821" s="2">
        <v>5</v>
      </c>
      <c r="B821" s="2">
        <v>9</v>
      </c>
      <c r="C821" s="2">
        <v>3</v>
      </c>
      <c r="D821" s="3" t="s">
        <v>2628</v>
      </c>
      <c r="E821" s="29" t="s">
        <v>983</v>
      </c>
      <c r="F821" s="11"/>
      <c r="G821" s="25"/>
      <c r="H821" s="28"/>
    </row>
    <row r="822" spans="1:13" x14ac:dyDescent="0.2">
      <c r="A822" s="2">
        <v>5</v>
      </c>
      <c r="B822" s="2">
        <v>9</v>
      </c>
      <c r="C822" s="2">
        <v>4</v>
      </c>
      <c r="D822" s="3" t="s">
        <v>2628</v>
      </c>
      <c r="E822" s="29" t="s">
        <v>983</v>
      </c>
      <c r="F822" s="11"/>
      <c r="J822" s="27"/>
      <c r="K822" s="73"/>
    </row>
    <row r="823" spans="1:13" x14ac:dyDescent="0.2">
      <c r="A823" s="2">
        <v>5</v>
      </c>
      <c r="B823" s="2">
        <v>9</v>
      </c>
      <c r="C823" s="2">
        <v>5</v>
      </c>
      <c r="D823" s="3" t="s">
        <v>2628</v>
      </c>
      <c r="E823" s="10" t="s">
        <v>983</v>
      </c>
      <c r="G823" s="45" t="s">
        <v>836</v>
      </c>
      <c r="H823" s="34" t="s">
        <v>2629</v>
      </c>
      <c r="I823" s="73">
        <v>86</v>
      </c>
      <c r="J823" s="14">
        <v>20279</v>
      </c>
      <c r="K823" s="53"/>
      <c r="M823" s="10" t="s">
        <v>2627</v>
      </c>
    </row>
    <row r="824" spans="1:13" x14ac:dyDescent="0.2">
      <c r="A824" s="2">
        <v>5</v>
      </c>
      <c r="B824" s="2">
        <v>9</v>
      </c>
      <c r="C824" s="2">
        <v>6</v>
      </c>
      <c r="D824" s="3" t="s">
        <v>2628</v>
      </c>
      <c r="E824" s="10" t="s">
        <v>983</v>
      </c>
      <c r="G824" s="25" t="s">
        <v>2630</v>
      </c>
      <c r="H824" s="14" t="s">
        <v>843</v>
      </c>
      <c r="I824" s="72">
        <v>83</v>
      </c>
      <c r="J824" s="14" t="s">
        <v>843</v>
      </c>
      <c r="K824" s="53"/>
    </row>
    <row r="825" spans="1:13" x14ac:dyDescent="0.2">
      <c r="A825" s="2">
        <v>5</v>
      </c>
      <c r="B825" s="2">
        <v>9</v>
      </c>
      <c r="C825" s="2">
        <v>7</v>
      </c>
      <c r="D825" s="3" t="s">
        <v>2628</v>
      </c>
      <c r="E825" s="10" t="s">
        <v>983</v>
      </c>
      <c r="G825" s="25" t="s">
        <v>983</v>
      </c>
      <c r="H825" s="14" t="s">
        <v>373</v>
      </c>
      <c r="I825" s="72">
        <v>88</v>
      </c>
      <c r="J825" s="14" t="s">
        <v>373</v>
      </c>
      <c r="K825" s="53"/>
    </row>
    <row r="826" spans="1:13" x14ac:dyDescent="0.2">
      <c r="A826" s="2">
        <v>5</v>
      </c>
      <c r="B826" s="2">
        <v>9</v>
      </c>
      <c r="C826" s="2">
        <v>8</v>
      </c>
      <c r="D826" s="3" t="s">
        <v>2628</v>
      </c>
      <c r="E826" s="10" t="s">
        <v>983</v>
      </c>
      <c r="G826" s="25"/>
      <c r="H826" s="28"/>
    </row>
    <row r="827" spans="1:13" x14ac:dyDescent="0.2">
      <c r="A827" s="2">
        <v>5</v>
      </c>
      <c r="B827" s="2">
        <v>10</v>
      </c>
      <c r="C827" s="2">
        <v>1</v>
      </c>
      <c r="D827" s="3" t="s">
        <v>2533</v>
      </c>
      <c r="E827" s="10" t="s">
        <v>2631</v>
      </c>
      <c r="G827" s="25" t="s">
        <v>2632</v>
      </c>
      <c r="H827" s="14" t="s">
        <v>1167</v>
      </c>
      <c r="I827" s="72">
        <v>10</v>
      </c>
      <c r="J827" s="14" t="s">
        <v>1167</v>
      </c>
      <c r="K827" s="53"/>
    </row>
    <row r="828" spans="1:13" x14ac:dyDescent="0.2">
      <c r="A828" s="2">
        <v>5</v>
      </c>
      <c r="B828" s="2">
        <v>10</v>
      </c>
      <c r="C828" s="2">
        <v>2</v>
      </c>
      <c r="D828" s="3" t="s">
        <v>2533</v>
      </c>
      <c r="E828" s="29" t="s">
        <v>2631</v>
      </c>
      <c r="F828" s="11"/>
      <c r="G828" s="25"/>
      <c r="H828" s="28"/>
    </row>
    <row r="829" spans="1:13" x14ac:dyDescent="0.2">
      <c r="A829" s="2">
        <v>5</v>
      </c>
      <c r="B829" s="2">
        <v>10</v>
      </c>
      <c r="C829" s="2">
        <v>3</v>
      </c>
      <c r="D829" s="3" t="s">
        <v>2533</v>
      </c>
      <c r="E829" s="29" t="s">
        <v>2631</v>
      </c>
      <c r="F829" s="11"/>
      <c r="G829" s="25" t="s">
        <v>137</v>
      </c>
      <c r="H829" s="14" t="s">
        <v>1513</v>
      </c>
      <c r="I829" s="72">
        <v>80</v>
      </c>
      <c r="J829" s="14" t="s">
        <v>1513</v>
      </c>
      <c r="K829" s="53"/>
    </row>
    <row r="830" spans="1:13" x14ac:dyDescent="0.2">
      <c r="A830" s="2">
        <v>5</v>
      </c>
      <c r="B830" s="2">
        <v>10</v>
      </c>
      <c r="C830" s="2">
        <v>4</v>
      </c>
      <c r="D830" s="3" t="s">
        <v>2533</v>
      </c>
      <c r="E830" s="10" t="s">
        <v>2631</v>
      </c>
      <c r="G830" s="25"/>
      <c r="H830" s="28"/>
    </row>
    <row r="831" spans="1:13" x14ac:dyDescent="0.2">
      <c r="A831" s="2">
        <v>5</v>
      </c>
      <c r="B831" s="2">
        <v>10</v>
      </c>
      <c r="C831" s="2">
        <v>5</v>
      </c>
      <c r="D831" s="3" t="s">
        <v>2533</v>
      </c>
      <c r="E831" s="29" t="s">
        <v>2631</v>
      </c>
      <c r="F831" s="11"/>
      <c r="G831" s="25"/>
      <c r="H831" s="28"/>
    </row>
    <row r="832" spans="1:13" x14ac:dyDescent="0.2">
      <c r="A832" s="2">
        <v>5</v>
      </c>
      <c r="B832" s="2">
        <v>10</v>
      </c>
      <c r="C832" s="2">
        <v>6</v>
      </c>
      <c r="D832" s="3" t="s">
        <v>2533</v>
      </c>
      <c r="E832" s="10" t="s">
        <v>2631</v>
      </c>
      <c r="G832" s="25" t="s">
        <v>80</v>
      </c>
      <c r="H832" s="14" t="s">
        <v>1037</v>
      </c>
      <c r="I832" s="72">
        <v>39</v>
      </c>
      <c r="J832" s="14" t="s">
        <v>1037</v>
      </c>
      <c r="K832" s="53"/>
    </row>
    <row r="833" spans="1:13" x14ac:dyDescent="0.2">
      <c r="A833" s="2">
        <v>5</v>
      </c>
      <c r="B833" s="2">
        <v>10</v>
      </c>
      <c r="C833" s="2">
        <v>7</v>
      </c>
      <c r="D833" s="3" t="s">
        <v>2533</v>
      </c>
      <c r="E833" s="29" t="s">
        <v>2631</v>
      </c>
      <c r="F833" s="11"/>
      <c r="G833" s="25" t="s">
        <v>92</v>
      </c>
      <c r="H833" s="14" t="s">
        <v>1052</v>
      </c>
      <c r="I833" s="72">
        <v>46</v>
      </c>
      <c r="J833" s="14" t="s">
        <v>1052</v>
      </c>
      <c r="K833" s="53"/>
    </row>
    <row r="834" spans="1:13" x14ac:dyDescent="0.2">
      <c r="A834" s="2">
        <v>5</v>
      </c>
      <c r="B834" s="2">
        <v>10</v>
      </c>
      <c r="C834" s="2">
        <v>8</v>
      </c>
      <c r="D834" s="3" t="s">
        <v>2533</v>
      </c>
      <c r="E834" s="29" t="s">
        <v>2631</v>
      </c>
      <c r="F834" s="11"/>
      <c r="G834" s="25"/>
      <c r="H834" s="28"/>
    </row>
    <row r="835" spans="1:13" x14ac:dyDescent="0.2">
      <c r="A835" s="2">
        <v>5</v>
      </c>
      <c r="B835" s="2">
        <v>11</v>
      </c>
      <c r="C835" s="2">
        <v>1</v>
      </c>
      <c r="D835" s="3" t="s">
        <v>145</v>
      </c>
      <c r="E835" s="29" t="s">
        <v>2633</v>
      </c>
      <c r="F835" s="11"/>
      <c r="G835" s="39" t="s">
        <v>2634</v>
      </c>
      <c r="H835" s="28">
        <v>35376</v>
      </c>
      <c r="I835" s="72">
        <v>87</v>
      </c>
      <c r="J835" s="13">
        <v>35382</v>
      </c>
      <c r="K835" s="72">
        <v>774</v>
      </c>
    </row>
    <row r="836" spans="1:13" x14ac:dyDescent="0.2">
      <c r="A836" s="2">
        <v>5</v>
      </c>
      <c r="B836" s="2">
        <v>11</v>
      </c>
      <c r="C836" s="2">
        <v>2</v>
      </c>
      <c r="D836" s="3" t="s">
        <v>145</v>
      </c>
      <c r="E836" s="29" t="s">
        <v>2633</v>
      </c>
      <c r="F836" s="11"/>
      <c r="G836" s="39" t="s">
        <v>2635</v>
      </c>
      <c r="H836" s="28">
        <v>32715</v>
      </c>
      <c r="I836" s="72">
        <v>82</v>
      </c>
      <c r="J836" s="13">
        <v>32720</v>
      </c>
      <c r="K836" s="72">
        <v>598</v>
      </c>
    </row>
    <row r="837" spans="1:13" x14ac:dyDescent="0.2">
      <c r="A837" s="2">
        <v>5</v>
      </c>
      <c r="B837" s="2">
        <v>11</v>
      </c>
      <c r="C837" s="2">
        <v>3</v>
      </c>
      <c r="D837" s="3" t="s">
        <v>145</v>
      </c>
      <c r="E837" s="29" t="s">
        <v>2633</v>
      </c>
      <c r="F837" s="11"/>
      <c r="G837" s="25" t="s">
        <v>2636</v>
      </c>
      <c r="H837" s="14" t="s">
        <v>2173</v>
      </c>
      <c r="I837" s="72">
        <v>48</v>
      </c>
      <c r="J837" s="14" t="s">
        <v>2173</v>
      </c>
      <c r="K837" s="53"/>
    </row>
    <row r="838" spans="1:13" x14ac:dyDescent="0.2">
      <c r="A838" s="2">
        <v>5</v>
      </c>
      <c r="B838" s="2">
        <v>11</v>
      </c>
      <c r="C838" s="2">
        <v>4</v>
      </c>
      <c r="D838" s="3" t="s">
        <v>145</v>
      </c>
      <c r="E838" s="29" t="s">
        <v>2633</v>
      </c>
      <c r="F838" s="11"/>
      <c r="G838" s="25" t="s">
        <v>2637</v>
      </c>
      <c r="H838" s="28">
        <v>26510</v>
      </c>
      <c r="I838" s="72">
        <v>86</v>
      </c>
      <c r="J838" s="13">
        <v>26513</v>
      </c>
      <c r="K838" s="72">
        <v>242</v>
      </c>
      <c r="M838" s="10" t="s">
        <v>2627</v>
      </c>
    </row>
    <row r="839" spans="1:13" x14ac:dyDescent="0.2">
      <c r="A839" s="2">
        <v>5</v>
      </c>
      <c r="B839" s="2">
        <v>11</v>
      </c>
      <c r="C839" s="2">
        <v>5</v>
      </c>
      <c r="D839" s="3" t="s">
        <v>145</v>
      </c>
      <c r="E839" s="29" t="s">
        <v>2633</v>
      </c>
      <c r="F839" s="11"/>
      <c r="G839" s="25" t="s">
        <v>92</v>
      </c>
      <c r="H839" s="28">
        <v>14851</v>
      </c>
      <c r="I839" s="72">
        <v>62</v>
      </c>
      <c r="J839" s="13">
        <v>14853</v>
      </c>
    </row>
    <row r="840" spans="1:13" x14ac:dyDescent="0.2">
      <c r="A840" s="2">
        <v>5</v>
      </c>
      <c r="B840" s="2">
        <v>11</v>
      </c>
      <c r="C840" s="2">
        <v>6</v>
      </c>
      <c r="D840" s="3" t="s">
        <v>145</v>
      </c>
      <c r="E840" s="29" t="s">
        <v>2633</v>
      </c>
      <c r="F840" s="11"/>
      <c r="G840" s="25" t="s">
        <v>166</v>
      </c>
      <c r="H840" s="14">
        <v>10869</v>
      </c>
      <c r="I840" s="72">
        <v>63</v>
      </c>
      <c r="J840" s="14" t="s">
        <v>1038</v>
      </c>
      <c r="K840" s="53"/>
    </row>
    <row r="841" spans="1:13" x14ac:dyDescent="0.2">
      <c r="A841" s="2">
        <v>5</v>
      </c>
      <c r="B841" s="2">
        <v>11</v>
      </c>
      <c r="C841" s="2">
        <v>7</v>
      </c>
      <c r="D841" s="3" t="s">
        <v>145</v>
      </c>
      <c r="E841" s="29" t="s">
        <v>2633</v>
      </c>
      <c r="F841" s="11"/>
      <c r="G841" s="45" t="s">
        <v>41</v>
      </c>
      <c r="H841" s="40" t="s">
        <v>2638</v>
      </c>
      <c r="I841" s="73">
        <v>67</v>
      </c>
      <c r="J841" s="40" t="s">
        <v>373</v>
      </c>
      <c r="K841" s="80"/>
    </row>
    <row r="842" spans="1:13" x14ac:dyDescent="0.2">
      <c r="A842" s="2">
        <v>5</v>
      </c>
      <c r="B842" s="2">
        <v>11</v>
      </c>
      <c r="C842" s="2">
        <v>8</v>
      </c>
      <c r="D842" s="3" t="s">
        <v>145</v>
      </c>
      <c r="E842" s="29" t="s">
        <v>2633</v>
      </c>
      <c r="F842" s="11"/>
      <c r="G842" s="25" t="s">
        <v>2639</v>
      </c>
      <c r="H842" s="28">
        <v>16236</v>
      </c>
      <c r="I842" s="72">
        <v>62</v>
      </c>
      <c r="J842" s="13">
        <v>16240</v>
      </c>
    </row>
    <row r="843" spans="1:13" x14ac:dyDescent="0.2">
      <c r="A843" s="2">
        <v>5</v>
      </c>
      <c r="B843" s="11">
        <v>12</v>
      </c>
      <c r="C843" s="2">
        <v>1</v>
      </c>
      <c r="D843" s="3" t="s">
        <v>2640</v>
      </c>
      <c r="E843" s="10" t="s">
        <v>2641</v>
      </c>
      <c r="G843" s="25" t="s">
        <v>836</v>
      </c>
      <c r="H843" s="28">
        <v>23862</v>
      </c>
      <c r="I843" s="72">
        <v>74</v>
      </c>
      <c r="J843" s="14">
        <v>23867</v>
      </c>
      <c r="K843" s="53"/>
    </row>
    <row r="844" spans="1:13" x14ac:dyDescent="0.2">
      <c r="A844" s="2">
        <v>5</v>
      </c>
      <c r="B844" s="11">
        <v>12</v>
      </c>
      <c r="C844" s="2">
        <v>2</v>
      </c>
      <c r="D844" s="3" t="s">
        <v>2640</v>
      </c>
      <c r="E844" s="29" t="s">
        <v>2641</v>
      </c>
      <c r="F844" s="11"/>
      <c r="G844" s="25" t="s">
        <v>2642</v>
      </c>
      <c r="H844" s="14" t="s">
        <v>231</v>
      </c>
      <c r="I844" s="72">
        <v>70</v>
      </c>
      <c r="J844" s="14" t="s">
        <v>231</v>
      </c>
      <c r="K844" s="53"/>
      <c r="L844" s="11"/>
    </row>
    <row r="845" spans="1:13" x14ac:dyDescent="0.2">
      <c r="A845" s="2">
        <v>5</v>
      </c>
      <c r="B845" s="11">
        <v>12</v>
      </c>
      <c r="C845" s="2">
        <v>3</v>
      </c>
      <c r="D845" s="3" t="s">
        <v>2640</v>
      </c>
      <c r="E845" s="29" t="s">
        <v>2641</v>
      </c>
      <c r="F845" s="11"/>
      <c r="G845" s="39" t="s">
        <v>252</v>
      </c>
      <c r="H845" s="28">
        <v>14632</v>
      </c>
      <c r="J845" s="13">
        <v>14635</v>
      </c>
      <c r="L845" s="11"/>
      <c r="M845" s="10" t="s">
        <v>2627</v>
      </c>
    </row>
    <row r="846" spans="1:13" x14ac:dyDescent="0.2">
      <c r="A846" s="2">
        <v>5</v>
      </c>
      <c r="B846" s="11">
        <v>13</v>
      </c>
      <c r="C846" s="2">
        <v>4</v>
      </c>
      <c r="D846" s="3" t="s">
        <v>2640</v>
      </c>
      <c r="E846" s="29" t="s">
        <v>2641</v>
      </c>
      <c r="F846" s="11"/>
      <c r="G846" s="25" t="s">
        <v>2643</v>
      </c>
      <c r="H846" s="28">
        <v>24391</v>
      </c>
      <c r="I846" s="72">
        <v>67</v>
      </c>
      <c r="J846" s="14">
        <v>24394</v>
      </c>
      <c r="K846" s="53"/>
      <c r="L846" s="11"/>
    </row>
    <row r="847" spans="1:13" x14ac:dyDescent="0.2">
      <c r="A847" s="2">
        <v>5</v>
      </c>
      <c r="B847" s="2">
        <v>12</v>
      </c>
      <c r="C847" s="2">
        <v>5</v>
      </c>
      <c r="D847" s="3" t="s">
        <v>2644</v>
      </c>
      <c r="E847" s="10" t="s">
        <v>30</v>
      </c>
      <c r="G847" s="25" t="s">
        <v>1224</v>
      </c>
      <c r="H847" s="14" t="s">
        <v>1867</v>
      </c>
      <c r="I847" s="72">
        <v>15</v>
      </c>
      <c r="J847" s="14" t="s">
        <v>1867</v>
      </c>
      <c r="K847" s="53"/>
    </row>
    <row r="848" spans="1:13" x14ac:dyDescent="0.2">
      <c r="A848" s="2">
        <v>5</v>
      </c>
      <c r="B848" s="2">
        <v>12</v>
      </c>
      <c r="C848" s="2">
        <v>6</v>
      </c>
      <c r="D848" s="3" t="s">
        <v>2644</v>
      </c>
      <c r="E848" s="29" t="s">
        <v>2645</v>
      </c>
      <c r="F848" s="11"/>
      <c r="G848" s="25" t="s">
        <v>144</v>
      </c>
      <c r="H848" s="28">
        <v>22086</v>
      </c>
      <c r="I848" s="72">
        <v>76</v>
      </c>
      <c r="J848" s="13">
        <v>22087</v>
      </c>
    </row>
    <row r="849" spans="1:14" x14ac:dyDescent="0.2">
      <c r="A849" s="2">
        <v>5</v>
      </c>
      <c r="B849" s="2">
        <v>12</v>
      </c>
      <c r="C849" s="2">
        <v>7</v>
      </c>
      <c r="D849" s="3" t="s">
        <v>2644</v>
      </c>
      <c r="E849" s="10" t="s">
        <v>30</v>
      </c>
      <c r="G849" s="10" t="s">
        <v>30</v>
      </c>
      <c r="H849" s="28">
        <v>25013</v>
      </c>
      <c r="I849" s="72">
        <v>85</v>
      </c>
      <c r="J849" s="13">
        <v>25017</v>
      </c>
      <c r="K849" s="72">
        <v>137</v>
      </c>
    </row>
    <row r="850" spans="1:14" x14ac:dyDescent="0.2">
      <c r="A850" s="2">
        <v>5</v>
      </c>
      <c r="B850" s="2">
        <v>12</v>
      </c>
      <c r="C850" s="2">
        <v>8</v>
      </c>
      <c r="D850" s="3" t="s">
        <v>2644</v>
      </c>
      <c r="E850" s="29" t="s">
        <v>30</v>
      </c>
      <c r="F850" s="11"/>
      <c r="G850" s="25"/>
      <c r="H850" s="28"/>
    </row>
    <row r="851" spans="1:14" x14ac:dyDescent="0.2">
      <c r="A851" s="2">
        <v>5</v>
      </c>
      <c r="B851" s="2">
        <v>13</v>
      </c>
      <c r="C851" s="2">
        <v>1</v>
      </c>
      <c r="D851" s="3" t="s">
        <v>2162</v>
      </c>
      <c r="E851" s="10" t="s">
        <v>2646</v>
      </c>
      <c r="G851" s="25" t="s">
        <v>2647</v>
      </c>
      <c r="H851" s="28">
        <v>31842</v>
      </c>
      <c r="I851" s="72">
        <v>80</v>
      </c>
      <c r="J851" s="13">
        <v>31846</v>
      </c>
      <c r="K851" s="72">
        <v>540</v>
      </c>
    </row>
    <row r="852" spans="1:14" x14ac:dyDescent="0.2">
      <c r="A852" s="2">
        <v>5</v>
      </c>
      <c r="B852" s="2">
        <v>13</v>
      </c>
      <c r="C852" s="2">
        <v>2</v>
      </c>
      <c r="D852" s="3" t="s">
        <v>2162</v>
      </c>
      <c r="E852" s="10" t="s">
        <v>2646</v>
      </c>
      <c r="F852" s="11"/>
      <c r="G852" s="25" t="s">
        <v>2648</v>
      </c>
      <c r="H852" s="28">
        <v>28063</v>
      </c>
      <c r="I852" s="72">
        <v>66</v>
      </c>
      <c r="J852" s="13">
        <v>28066</v>
      </c>
      <c r="K852" s="72">
        <v>308</v>
      </c>
      <c r="L852" s="11"/>
    </row>
    <row r="853" spans="1:14" x14ac:dyDescent="0.2">
      <c r="A853" s="21">
        <v>5</v>
      </c>
      <c r="B853" s="2">
        <v>13</v>
      </c>
      <c r="C853" s="2">
        <v>3</v>
      </c>
      <c r="D853" s="3" t="s">
        <v>2162</v>
      </c>
      <c r="E853" s="10" t="s">
        <v>2646</v>
      </c>
      <c r="F853" s="11"/>
      <c r="G853" s="46" t="s">
        <v>2649</v>
      </c>
      <c r="H853" s="28" t="s">
        <v>147</v>
      </c>
      <c r="I853" s="71"/>
      <c r="J853" s="28" t="s">
        <v>147</v>
      </c>
      <c r="K853" s="71"/>
      <c r="M853" s="10" t="s">
        <v>2627</v>
      </c>
    </row>
    <row r="854" spans="1:14" x14ac:dyDescent="0.2">
      <c r="A854" s="2">
        <v>5</v>
      </c>
      <c r="B854" s="21">
        <v>13</v>
      </c>
      <c r="C854" s="21">
        <v>4</v>
      </c>
      <c r="D854" s="31" t="s">
        <v>2162</v>
      </c>
      <c r="E854" s="10" t="s">
        <v>2646</v>
      </c>
      <c r="F854" s="33"/>
      <c r="G854" s="25" t="s">
        <v>2650</v>
      </c>
      <c r="H854" s="28">
        <v>2899</v>
      </c>
      <c r="I854" s="72">
        <v>60</v>
      </c>
      <c r="J854" s="14" t="s">
        <v>186</v>
      </c>
      <c r="K854" s="53"/>
      <c r="L854" s="21"/>
    </row>
    <row r="855" spans="1:14" x14ac:dyDescent="0.2">
      <c r="A855" s="2">
        <v>5</v>
      </c>
      <c r="B855" s="2">
        <v>13</v>
      </c>
      <c r="C855" s="2">
        <v>5</v>
      </c>
      <c r="D855" s="3" t="s">
        <v>2162</v>
      </c>
      <c r="E855" s="10" t="s">
        <v>2646</v>
      </c>
      <c r="F855" s="11"/>
      <c r="G855" s="10" t="s">
        <v>2651</v>
      </c>
      <c r="H855" s="21" t="s">
        <v>147</v>
      </c>
      <c r="J855" s="13" t="s">
        <v>147</v>
      </c>
      <c r="M855" s="10" t="s">
        <v>2627</v>
      </c>
    </row>
    <row r="856" spans="1:14" x14ac:dyDescent="0.2">
      <c r="A856" s="2">
        <v>5</v>
      </c>
      <c r="B856" s="2">
        <v>13</v>
      </c>
      <c r="C856" s="2">
        <v>6</v>
      </c>
      <c r="D856" s="3" t="s">
        <v>2162</v>
      </c>
      <c r="E856" s="10" t="s">
        <v>2646</v>
      </c>
      <c r="F856" s="11"/>
      <c r="G856" s="39" t="s">
        <v>166</v>
      </c>
      <c r="H856" s="93">
        <v>25624</v>
      </c>
      <c r="I856" s="73">
        <v>84</v>
      </c>
      <c r="J856" s="17" t="s">
        <v>2652</v>
      </c>
      <c r="K856" s="80">
        <v>177</v>
      </c>
    </row>
    <row r="857" spans="1:14" x14ac:dyDescent="0.2">
      <c r="A857" s="2">
        <v>5</v>
      </c>
      <c r="B857" s="2">
        <v>13</v>
      </c>
      <c r="C857" s="2">
        <v>7</v>
      </c>
      <c r="D857" s="3" t="s">
        <v>2162</v>
      </c>
      <c r="E857" s="10" t="s">
        <v>2646</v>
      </c>
      <c r="F857" s="11"/>
      <c r="G857" s="10" t="s">
        <v>2508</v>
      </c>
      <c r="H857" s="14" t="s">
        <v>1867</v>
      </c>
      <c r="I857" s="72">
        <v>37</v>
      </c>
      <c r="J857" s="14" t="s">
        <v>1867</v>
      </c>
      <c r="K857" s="53"/>
    </row>
    <row r="858" spans="1:14" x14ac:dyDescent="0.2">
      <c r="A858" s="2">
        <v>5</v>
      </c>
      <c r="B858" s="2">
        <v>13</v>
      </c>
      <c r="C858" s="2">
        <v>8</v>
      </c>
      <c r="D858" s="3" t="s">
        <v>2162</v>
      </c>
      <c r="E858" s="10" t="s">
        <v>2646</v>
      </c>
      <c r="F858" s="11"/>
      <c r="G858" s="25"/>
      <c r="H858" s="28"/>
    </row>
    <row r="859" spans="1:14" x14ac:dyDescent="0.2">
      <c r="A859" s="2">
        <v>5</v>
      </c>
      <c r="B859" s="2">
        <v>14</v>
      </c>
      <c r="C859" s="2">
        <v>1</v>
      </c>
      <c r="D859" s="3" t="s">
        <v>2653</v>
      </c>
      <c r="E859" s="29" t="s">
        <v>1293</v>
      </c>
      <c r="F859" s="11">
        <v>259</v>
      </c>
      <c r="G859" s="45" t="s">
        <v>206</v>
      </c>
      <c r="H859" s="34" t="s">
        <v>2654</v>
      </c>
      <c r="I859" s="73">
        <v>69</v>
      </c>
      <c r="J859" s="27" t="s">
        <v>2655</v>
      </c>
      <c r="K859" s="73">
        <v>581</v>
      </c>
      <c r="M859" s="10" t="s">
        <v>244</v>
      </c>
      <c r="N859" t="s">
        <v>2656</v>
      </c>
    </row>
    <row r="860" spans="1:14" x14ac:dyDescent="0.2">
      <c r="A860" s="2">
        <v>5</v>
      </c>
      <c r="B860" s="2">
        <v>14</v>
      </c>
      <c r="C860" s="2">
        <v>2</v>
      </c>
      <c r="D860" s="3" t="s">
        <v>2628</v>
      </c>
      <c r="E860" s="29" t="s">
        <v>453</v>
      </c>
      <c r="F860" s="11"/>
      <c r="G860" s="25" t="s">
        <v>2657</v>
      </c>
      <c r="H860" s="28">
        <v>29745</v>
      </c>
      <c r="I860" s="72">
        <v>65</v>
      </c>
      <c r="J860" s="13">
        <v>29748</v>
      </c>
      <c r="K860" s="72">
        <v>417</v>
      </c>
    </row>
    <row r="861" spans="1:14" x14ac:dyDescent="0.2">
      <c r="A861" s="2">
        <v>5</v>
      </c>
      <c r="B861" s="2">
        <v>14</v>
      </c>
      <c r="C861" s="2">
        <v>3</v>
      </c>
      <c r="D861" s="3" t="s">
        <v>2628</v>
      </c>
      <c r="E861" s="29" t="s">
        <v>453</v>
      </c>
      <c r="F861" s="11"/>
      <c r="G861" s="39" t="s">
        <v>2658</v>
      </c>
      <c r="H861" s="28">
        <v>37721</v>
      </c>
      <c r="I861" s="72">
        <v>90</v>
      </c>
      <c r="J861" s="13">
        <v>37725</v>
      </c>
      <c r="K861" s="72">
        <v>129</v>
      </c>
      <c r="N861" t="s">
        <v>2659</v>
      </c>
    </row>
    <row r="862" spans="1:14" x14ac:dyDescent="0.2">
      <c r="A862" s="2">
        <v>5</v>
      </c>
      <c r="B862" s="2">
        <v>14</v>
      </c>
      <c r="C862" s="2">
        <v>4</v>
      </c>
      <c r="D862" s="3" t="s">
        <v>2660</v>
      </c>
      <c r="E862" s="29" t="s">
        <v>2661</v>
      </c>
      <c r="F862" s="11">
        <v>107</v>
      </c>
      <c r="G862" s="25"/>
      <c r="H862" s="28"/>
      <c r="N862" s="122" t="s">
        <v>2662</v>
      </c>
    </row>
    <row r="863" spans="1:14" x14ac:dyDescent="0.2">
      <c r="A863" s="2">
        <v>5</v>
      </c>
      <c r="B863" s="11">
        <v>14</v>
      </c>
      <c r="C863" s="2">
        <v>5</v>
      </c>
      <c r="D863" s="3" t="s">
        <v>2660</v>
      </c>
      <c r="E863" s="29" t="s">
        <v>2661</v>
      </c>
      <c r="F863" s="11">
        <v>107</v>
      </c>
      <c r="G863" s="39" t="s">
        <v>1950</v>
      </c>
      <c r="H863" s="77">
        <v>38497</v>
      </c>
      <c r="I863" s="73">
        <v>57</v>
      </c>
      <c r="J863" s="30">
        <v>38506</v>
      </c>
      <c r="K863" s="73">
        <v>173</v>
      </c>
      <c r="L863" s="2" t="s">
        <v>236</v>
      </c>
      <c r="M863" s="10" t="s">
        <v>255</v>
      </c>
      <c r="N863" s="122"/>
    </row>
    <row r="864" spans="1:14" x14ac:dyDescent="0.2">
      <c r="A864" s="2">
        <v>5</v>
      </c>
      <c r="B864" s="2">
        <v>14</v>
      </c>
      <c r="C864" s="2">
        <v>6</v>
      </c>
      <c r="D864" s="3" t="s">
        <v>2628</v>
      </c>
      <c r="E864" s="29" t="s">
        <v>453</v>
      </c>
      <c r="F864" s="11"/>
      <c r="G864" s="25" t="s">
        <v>20</v>
      </c>
      <c r="H864" s="28">
        <v>21605</v>
      </c>
      <c r="I864" s="72">
        <v>86</v>
      </c>
      <c r="J864" s="13">
        <v>21606</v>
      </c>
    </row>
    <row r="865" spans="1:13" x14ac:dyDescent="0.2">
      <c r="A865" s="2">
        <v>5</v>
      </c>
      <c r="B865" s="2">
        <v>14</v>
      </c>
      <c r="C865" s="2">
        <v>7</v>
      </c>
      <c r="D865" s="3" t="s">
        <v>2628</v>
      </c>
      <c r="E865" s="29" t="s">
        <v>453</v>
      </c>
      <c r="F865" s="11"/>
      <c r="G865" s="25" t="s">
        <v>2663</v>
      </c>
      <c r="H865" s="28">
        <v>17494</v>
      </c>
      <c r="I865" s="72">
        <v>81</v>
      </c>
      <c r="J865" s="13">
        <v>17497</v>
      </c>
    </row>
    <row r="866" spans="1:13" x14ac:dyDescent="0.2">
      <c r="A866" s="2">
        <v>5</v>
      </c>
      <c r="B866" s="11">
        <v>14</v>
      </c>
      <c r="C866" s="2">
        <v>8</v>
      </c>
      <c r="D866" s="3" t="s">
        <v>2628</v>
      </c>
      <c r="E866" s="29" t="s">
        <v>453</v>
      </c>
      <c r="F866" s="11"/>
      <c r="G866" s="39" t="s">
        <v>825</v>
      </c>
      <c r="H866" s="17" t="s">
        <v>1163</v>
      </c>
      <c r="I866" s="73">
        <v>64</v>
      </c>
      <c r="J866" s="17" t="s">
        <v>1163</v>
      </c>
      <c r="K866" s="80"/>
    </row>
    <row r="867" spans="1:13" x14ac:dyDescent="0.2">
      <c r="A867" s="2">
        <v>5</v>
      </c>
      <c r="B867" s="2">
        <v>15</v>
      </c>
      <c r="C867" s="2">
        <v>1</v>
      </c>
      <c r="D867" s="3" t="s">
        <v>120</v>
      </c>
      <c r="E867" s="29" t="s">
        <v>836</v>
      </c>
      <c r="F867" s="11"/>
      <c r="G867" s="39"/>
      <c r="H867" s="77"/>
      <c r="I867" s="73"/>
      <c r="J867" s="30"/>
      <c r="K867" s="73"/>
    </row>
    <row r="868" spans="1:13" x14ac:dyDescent="0.2">
      <c r="A868" s="2">
        <v>5</v>
      </c>
      <c r="B868" s="2">
        <v>15</v>
      </c>
      <c r="C868" s="2">
        <v>2</v>
      </c>
      <c r="D868" s="3" t="s">
        <v>120</v>
      </c>
      <c r="E868" s="29" t="s">
        <v>836</v>
      </c>
      <c r="F868" s="11"/>
      <c r="G868" s="25" t="s">
        <v>2664</v>
      </c>
      <c r="H868" s="28">
        <v>27752</v>
      </c>
      <c r="I868" s="72">
        <v>85</v>
      </c>
      <c r="J868" s="13">
        <v>27755</v>
      </c>
      <c r="K868" s="72">
        <v>393</v>
      </c>
    </row>
    <row r="869" spans="1:13" x14ac:dyDescent="0.2">
      <c r="A869" s="2">
        <v>5</v>
      </c>
      <c r="B869" s="2">
        <v>15</v>
      </c>
      <c r="C869" s="2">
        <v>3</v>
      </c>
      <c r="D869" s="3" t="s">
        <v>120</v>
      </c>
      <c r="E869" s="29" t="s">
        <v>836</v>
      </c>
      <c r="F869" s="11"/>
      <c r="G869" s="25" t="s">
        <v>2665</v>
      </c>
      <c r="H869" s="28">
        <v>22083</v>
      </c>
      <c r="I869" s="72">
        <v>72</v>
      </c>
      <c r="J869" s="13">
        <v>22087</v>
      </c>
    </row>
    <row r="870" spans="1:13" x14ac:dyDescent="0.2">
      <c r="A870" s="2">
        <v>5</v>
      </c>
      <c r="B870" s="2">
        <v>15</v>
      </c>
      <c r="C870" s="2">
        <v>4</v>
      </c>
      <c r="D870" s="3" t="s">
        <v>120</v>
      </c>
      <c r="E870" s="10" t="s">
        <v>836</v>
      </c>
      <c r="G870" s="25"/>
      <c r="H870" s="28"/>
    </row>
    <row r="871" spans="1:13" x14ac:dyDescent="0.2">
      <c r="A871" s="2">
        <v>5</v>
      </c>
      <c r="B871" s="2">
        <v>15</v>
      </c>
      <c r="C871" s="2">
        <v>5</v>
      </c>
      <c r="D871" s="3" t="s">
        <v>120</v>
      </c>
      <c r="E871" s="10" t="s">
        <v>836</v>
      </c>
      <c r="G871" s="25"/>
      <c r="H871" s="28"/>
    </row>
    <row r="872" spans="1:13" x14ac:dyDescent="0.2">
      <c r="A872" s="2">
        <v>5</v>
      </c>
      <c r="B872" s="2">
        <v>15</v>
      </c>
      <c r="C872" s="2">
        <v>6</v>
      </c>
      <c r="D872" s="3" t="s">
        <v>120</v>
      </c>
      <c r="E872" s="29" t="s">
        <v>836</v>
      </c>
      <c r="F872" s="11"/>
      <c r="G872" s="25" t="s">
        <v>2666</v>
      </c>
      <c r="H872" s="28">
        <v>16051</v>
      </c>
      <c r="I872" s="72">
        <v>94</v>
      </c>
      <c r="J872" s="13">
        <v>16054</v>
      </c>
      <c r="L872" s="11"/>
    </row>
    <row r="873" spans="1:13" x14ac:dyDescent="0.2">
      <c r="A873" s="2">
        <v>5</v>
      </c>
      <c r="B873" s="2">
        <v>15</v>
      </c>
      <c r="C873" s="2">
        <v>7</v>
      </c>
      <c r="D873" s="3" t="s">
        <v>120</v>
      </c>
      <c r="E873" s="29" t="s">
        <v>836</v>
      </c>
      <c r="F873" s="11"/>
      <c r="G873" s="25" t="s">
        <v>836</v>
      </c>
      <c r="H873" s="14" t="s">
        <v>843</v>
      </c>
      <c r="I873" s="72">
        <v>83</v>
      </c>
      <c r="J873" s="14" t="s">
        <v>843</v>
      </c>
      <c r="K873" s="53"/>
    </row>
    <row r="874" spans="1:13" x14ac:dyDescent="0.2">
      <c r="A874" s="2">
        <v>5</v>
      </c>
      <c r="B874" s="2">
        <v>15</v>
      </c>
      <c r="C874" s="2">
        <v>8</v>
      </c>
      <c r="D874" s="3" t="s">
        <v>120</v>
      </c>
      <c r="E874" s="10" t="s">
        <v>836</v>
      </c>
      <c r="G874" s="25" t="s">
        <v>2667</v>
      </c>
      <c r="H874" s="77" t="s">
        <v>147</v>
      </c>
      <c r="J874" s="13" t="s">
        <v>147</v>
      </c>
      <c r="M874" s="10" t="s">
        <v>2627</v>
      </c>
    </row>
    <row r="875" spans="1:13" x14ac:dyDescent="0.2">
      <c r="A875" s="2">
        <v>5</v>
      </c>
      <c r="B875" s="2">
        <v>16</v>
      </c>
      <c r="C875" s="2">
        <v>1</v>
      </c>
      <c r="D875" s="3" t="s">
        <v>127</v>
      </c>
      <c r="E875" s="29" t="s">
        <v>2668</v>
      </c>
      <c r="F875" s="11"/>
      <c r="G875" s="25" t="s">
        <v>2669</v>
      </c>
      <c r="H875" s="28">
        <v>24537</v>
      </c>
      <c r="I875" s="72">
        <v>78</v>
      </c>
      <c r="J875" s="13">
        <v>24539</v>
      </c>
      <c r="K875" s="72">
        <v>111</v>
      </c>
    </row>
    <row r="876" spans="1:13" x14ac:dyDescent="0.2">
      <c r="A876" s="2">
        <v>5</v>
      </c>
      <c r="B876" s="2">
        <v>16</v>
      </c>
      <c r="C876" s="2">
        <v>2</v>
      </c>
      <c r="D876" s="3" t="s">
        <v>127</v>
      </c>
      <c r="E876" s="29" t="s">
        <v>2668</v>
      </c>
      <c r="F876" s="11"/>
      <c r="G876" s="25" t="s">
        <v>2670</v>
      </c>
      <c r="H876" s="28">
        <v>14732</v>
      </c>
      <c r="I876" s="72">
        <v>55</v>
      </c>
      <c r="J876" s="13">
        <v>14735</v>
      </c>
    </row>
    <row r="877" spans="1:13" x14ac:dyDescent="0.2">
      <c r="A877" s="2">
        <v>5</v>
      </c>
      <c r="B877" s="2">
        <v>16</v>
      </c>
      <c r="C877" s="2">
        <v>3</v>
      </c>
      <c r="D877" s="3" t="s">
        <v>127</v>
      </c>
      <c r="E877" s="29" t="s">
        <v>2668</v>
      </c>
      <c r="F877" s="11"/>
      <c r="G877" s="25" t="s">
        <v>2671</v>
      </c>
      <c r="H877" s="28">
        <v>16589</v>
      </c>
      <c r="I877" s="72">
        <v>77</v>
      </c>
      <c r="J877" s="13">
        <v>16593</v>
      </c>
    </row>
    <row r="878" spans="1:13" x14ac:dyDescent="0.2">
      <c r="A878" s="2">
        <v>5</v>
      </c>
      <c r="B878" s="2">
        <v>16</v>
      </c>
      <c r="C878" s="2">
        <v>4</v>
      </c>
      <c r="D878" s="3" t="s">
        <v>127</v>
      </c>
      <c r="E878" s="29" t="s">
        <v>2668</v>
      </c>
      <c r="F878" s="11"/>
      <c r="G878" s="25" t="s">
        <v>559</v>
      </c>
      <c r="H878" s="28">
        <v>26394</v>
      </c>
      <c r="I878" s="72">
        <v>85</v>
      </c>
      <c r="J878" s="13">
        <v>26397</v>
      </c>
      <c r="K878" s="72">
        <v>231</v>
      </c>
    </row>
    <row r="879" spans="1:13" x14ac:dyDescent="0.2">
      <c r="A879" s="2">
        <v>5</v>
      </c>
      <c r="B879" s="2">
        <v>16</v>
      </c>
      <c r="C879" s="2">
        <v>5</v>
      </c>
      <c r="D879" s="3" t="s">
        <v>127</v>
      </c>
      <c r="E879" s="29" t="s">
        <v>2668</v>
      </c>
      <c r="F879" s="11"/>
      <c r="G879" s="25" t="s">
        <v>13</v>
      </c>
      <c r="H879" s="28">
        <v>16838</v>
      </c>
      <c r="I879" s="72">
        <v>62</v>
      </c>
      <c r="J879" s="13">
        <v>16840</v>
      </c>
    </row>
    <row r="880" spans="1:13" x14ac:dyDescent="0.2">
      <c r="A880" s="2">
        <v>5</v>
      </c>
      <c r="B880" s="2">
        <v>16</v>
      </c>
      <c r="C880" s="2">
        <v>6</v>
      </c>
      <c r="D880" t="s">
        <v>127</v>
      </c>
      <c r="E880" s="10" t="s">
        <v>2668</v>
      </c>
      <c r="G880" s="25" t="s">
        <v>541</v>
      </c>
      <c r="H880" s="14">
        <v>8957</v>
      </c>
      <c r="I880" s="72">
        <v>47</v>
      </c>
      <c r="J880" s="14" t="s">
        <v>713</v>
      </c>
      <c r="K880" s="53"/>
    </row>
    <row r="881" spans="1:13" x14ac:dyDescent="0.2">
      <c r="A881" s="2">
        <v>5</v>
      </c>
      <c r="B881" s="2">
        <v>16</v>
      </c>
      <c r="C881" s="2">
        <v>7</v>
      </c>
      <c r="D881" s="3" t="s">
        <v>127</v>
      </c>
      <c r="E881" s="29" t="s">
        <v>2668</v>
      </c>
      <c r="F881" s="11"/>
      <c r="G881" s="25" t="s">
        <v>686</v>
      </c>
      <c r="H881" s="14">
        <v>11739</v>
      </c>
      <c r="I881" s="72">
        <v>80</v>
      </c>
      <c r="J881" s="14" t="s">
        <v>761</v>
      </c>
      <c r="K881" s="53"/>
    </row>
    <row r="882" spans="1:13" x14ac:dyDescent="0.2">
      <c r="A882" s="2">
        <v>5</v>
      </c>
      <c r="B882" s="2">
        <v>16</v>
      </c>
      <c r="C882" s="2">
        <v>8</v>
      </c>
      <c r="D882" t="s">
        <v>127</v>
      </c>
      <c r="E882" s="10" t="s">
        <v>2668</v>
      </c>
      <c r="G882" s="25" t="s">
        <v>137</v>
      </c>
      <c r="H882" s="14">
        <v>9007</v>
      </c>
      <c r="I882" s="72">
        <v>44</v>
      </c>
      <c r="J882" s="14" t="s">
        <v>713</v>
      </c>
      <c r="K882" s="53"/>
    </row>
    <row r="883" spans="1:13" x14ac:dyDescent="0.2">
      <c r="A883" s="2">
        <v>5</v>
      </c>
      <c r="B883" s="2">
        <v>17</v>
      </c>
      <c r="C883" s="2">
        <v>1</v>
      </c>
      <c r="D883" s="3" t="s">
        <v>2308</v>
      </c>
      <c r="E883" s="10" t="s">
        <v>836</v>
      </c>
      <c r="G883" s="25" t="s">
        <v>2672</v>
      </c>
      <c r="H883" s="28"/>
    </row>
    <row r="884" spans="1:13" x14ac:dyDescent="0.2">
      <c r="A884" s="2">
        <v>5</v>
      </c>
      <c r="B884" s="2">
        <v>17</v>
      </c>
      <c r="C884" s="2">
        <v>2</v>
      </c>
      <c r="D884" t="s">
        <v>2308</v>
      </c>
      <c r="E884" s="10" t="s">
        <v>836</v>
      </c>
      <c r="G884" s="25" t="s">
        <v>2673</v>
      </c>
      <c r="H884" s="28"/>
    </row>
    <row r="885" spans="1:13" x14ac:dyDescent="0.2">
      <c r="A885" s="2">
        <v>5</v>
      </c>
      <c r="B885" s="2">
        <v>17</v>
      </c>
      <c r="C885" s="2">
        <v>3</v>
      </c>
      <c r="D885" s="3" t="s">
        <v>2308</v>
      </c>
      <c r="E885" s="10" t="s">
        <v>836</v>
      </c>
      <c r="G885" s="45" t="s">
        <v>2674</v>
      </c>
      <c r="H885" s="34"/>
      <c r="I885" s="73"/>
      <c r="J885" s="27"/>
      <c r="K885" s="73"/>
    </row>
    <row r="886" spans="1:13" x14ac:dyDescent="0.2">
      <c r="A886" s="2">
        <v>5</v>
      </c>
      <c r="B886" s="2">
        <v>17</v>
      </c>
      <c r="C886" s="2">
        <v>4</v>
      </c>
      <c r="D886" t="s">
        <v>2308</v>
      </c>
      <c r="E886" s="10" t="s">
        <v>836</v>
      </c>
      <c r="G886" s="50" t="s">
        <v>2675</v>
      </c>
      <c r="H886" s="38"/>
      <c r="J886" s="36"/>
    </row>
    <row r="887" spans="1:13" x14ac:dyDescent="0.2">
      <c r="A887" s="2">
        <v>5</v>
      </c>
      <c r="B887" s="2">
        <v>17</v>
      </c>
      <c r="C887" s="2">
        <v>5</v>
      </c>
      <c r="D887" t="s">
        <v>2676</v>
      </c>
      <c r="E887" s="10" t="s">
        <v>2064</v>
      </c>
      <c r="G887" s="25"/>
      <c r="H887" s="28"/>
    </row>
    <row r="888" spans="1:13" x14ac:dyDescent="0.2">
      <c r="A888" s="2">
        <v>5</v>
      </c>
      <c r="B888" s="2">
        <v>17</v>
      </c>
      <c r="C888" s="2">
        <v>6</v>
      </c>
      <c r="D888" s="3" t="s">
        <v>2308</v>
      </c>
      <c r="E888" s="29" t="s">
        <v>836</v>
      </c>
      <c r="F888" s="11"/>
      <c r="G888" s="25" t="s">
        <v>20</v>
      </c>
      <c r="H888" s="28">
        <v>15967</v>
      </c>
      <c r="I888" s="72">
        <v>88</v>
      </c>
      <c r="J888" s="13">
        <v>15970</v>
      </c>
    </row>
    <row r="889" spans="1:13" x14ac:dyDescent="0.2">
      <c r="A889" s="2">
        <v>5</v>
      </c>
      <c r="B889" s="2">
        <v>17</v>
      </c>
      <c r="C889" s="2">
        <v>7</v>
      </c>
      <c r="D889" t="s">
        <v>2308</v>
      </c>
      <c r="E889" s="10" t="s">
        <v>836</v>
      </c>
      <c r="G889" s="25" t="s">
        <v>836</v>
      </c>
      <c r="H889" s="14" t="s">
        <v>1061</v>
      </c>
      <c r="J889" s="14" t="s">
        <v>1061</v>
      </c>
      <c r="K889" s="53"/>
    </row>
    <row r="890" spans="1:13" x14ac:dyDescent="0.2">
      <c r="A890" s="2">
        <v>5</v>
      </c>
      <c r="B890" s="2">
        <v>17</v>
      </c>
      <c r="C890" s="2">
        <v>8</v>
      </c>
      <c r="D890" s="3" t="s">
        <v>2676</v>
      </c>
      <c r="E890" s="10" t="s">
        <v>2064</v>
      </c>
      <c r="G890" s="25"/>
      <c r="H890" s="28"/>
    </row>
    <row r="891" spans="1:13" x14ac:dyDescent="0.2">
      <c r="A891" s="2">
        <v>5</v>
      </c>
      <c r="B891" s="2">
        <v>18</v>
      </c>
      <c r="C891" s="2">
        <v>1</v>
      </c>
      <c r="D891" s="3" t="s">
        <v>37</v>
      </c>
      <c r="E891" s="10" t="s">
        <v>2677</v>
      </c>
      <c r="G891" s="25" t="s">
        <v>478</v>
      </c>
      <c r="H891" s="14">
        <v>7165</v>
      </c>
      <c r="I891" s="72">
        <v>22</v>
      </c>
      <c r="J891" s="14" t="s">
        <v>1272</v>
      </c>
      <c r="K891" s="53"/>
      <c r="L891" s="2" t="s">
        <v>236</v>
      </c>
    </row>
    <row r="892" spans="1:13" x14ac:dyDescent="0.2">
      <c r="A892" s="2">
        <v>5</v>
      </c>
      <c r="B892" s="2">
        <v>18</v>
      </c>
      <c r="C892" s="2">
        <v>2</v>
      </c>
      <c r="D892" s="3" t="s">
        <v>37</v>
      </c>
      <c r="E892" s="10" t="s">
        <v>2677</v>
      </c>
      <c r="G892" s="25" t="s">
        <v>393</v>
      </c>
      <c r="H892" s="13">
        <v>10317</v>
      </c>
      <c r="J892" s="14" t="s">
        <v>178</v>
      </c>
    </row>
    <row r="893" spans="1:13" x14ac:dyDescent="0.2">
      <c r="A893" s="2">
        <v>5</v>
      </c>
      <c r="B893" s="2">
        <v>18</v>
      </c>
      <c r="C893" s="2">
        <v>3</v>
      </c>
      <c r="D893" s="3" t="s">
        <v>37</v>
      </c>
      <c r="E893" s="10" t="s">
        <v>2677</v>
      </c>
      <c r="G893" s="25" t="s">
        <v>2297</v>
      </c>
      <c r="H893" s="28">
        <v>33124</v>
      </c>
      <c r="I893" s="72">
        <v>82</v>
      </c>
      <c r="J893" s="13">
        <v>33133</v>
      </c>
      <c r="K893" s="72">
        <v>623</v>
      </c>
      <c r="M893" s="10" t="s">
        <v>255</v>
      </c>
    </row>
    <row r="894" spans="1:13" x14ac:dyDescent="0.2">
      <c r="A894" s="2">
        <v>5</v>
      </c>
      <c r="B894" s="2">
        <v>18</v>
      </c>
      <c r="C894" s="2">
        <v>4</v>
      </c>
      <c r="D894" s="3" t="s">
        <v>37</v>
      </c>
      <c r="E894" s="10" t="s">
        <v>2677</v>
      </c>
      <c r="G894" s="25" t="s">
        <v>2282</v>
      </c>
      <c r="H894" s="28">
        <v>17259</v>
      </c>
      <c r="I894" s="72">
        <v>16</v>
      </c>
      <c r="J894" s="13">
        <v>17262</v>
      </c>
    </row>
    <row r="895" spans="1:13" x14ac:dyDescent="0.2">
      <c r="A895" s="2">
        <v>5</v>
      </c>
      <c r="B895" s="2">
        <v>18</v>
      </c>
      <c r="C895" s="2">
        <v>5</v>
      </c>
      <c r="D895" s="3" t="s">
        <v>37</v>
      </c>
      <c r="E895" s="10" t="s">
        <v>2677</v>
      </c>
      <c r="G895" s="25"/>
      <c r="H895" s="28"/>
    </row>
    <row r="896" spans="1:13" x14ac:dyDescent="0.2">
      <c r="A896" s="2">
        <v>5</v>
      </c>
      <c r="B896" s="2">
        <v>18</v>
      </c>
      <c r="C896" s="2">
        <v>6</v>
      </c>
      <c r="D896" s="3" t="s">
        <v>37</v>
      </c>
      <c r="E896" s="10" t="s">
        <v>2677</v>
      </c>
      <c r="G896" s="25"/>
      <c r="H896" s="28"/>
    </row>
    <row r="897" spans="1:13" x14ac:dyDescent="0.2">
      <c r="A897" s="2">
        <v>5</v>
      </c>
      <c r="B897" s="2">
        <v>18</v>
      </c>
      <c r="C897" s="2">
        <v>7</v>
      </c>
      <c r="D897" s="3" t="s">
        <v>37</v>
      </c>
      <c r="E897" s="10" t="s">
        <v>2677</v>
      </c>
      <c r="G897" s="25" t="s">
        <v>592</v>
      </c>
      <c r="H897" s="28">
        <v>17637</v>
      </c>
      <c r="I897" s="72">
        <v>86</v>
      </c>
      <c r="J897" s="13">
        <v>17640</v>
      </c>
      <c r="M897" s="10" t="s">
        <v>2627</v>
      </c>
    </row>
    <row r="898" spans="1:13" x14ac:dyDescent="0.2">
      <c r="A898" s="2">
        <v>5</v>
      </c>
      <c r="B898" s="2">
        <v>18</v>
      </c>
      <c r="C898" s="2">
        <v>8</v>
      </c>
      <c r="D898" s="3" t="s">
        <v>37</v>
      </c>
      <c r="E898" s="10" t="s">
        <v>2677</v>
      </c>
      <c r="G898" s="25" t="s">
        <v>686</v>
      </c>
      <c r="H898" s="28">
        <v>14145</v>
      </c>
      <c r="J898" s="13">
        <v>14149</v>
      </c>
    </row>
    <row r="899" spans="1:13" x14ac:dyDescent="0.2">
      <c r="A899" s="2">
        <v>5</v>
      </c>
      <c r="B899" s="2">
        <v>19</v>
      </c>
      <c r="C899" s="2">
        <v>1</v>
      </c>
      <c r="D899" s="3" t="s">
        <v>16</v>
      </c>
      <c r="E899" s="29" t="s">
        <v>41</v>
      </c>
      <c r="F899" s="11"/>
      <c r="G899" s="39" t="s">
        <v>2678</v>
      </c>
      <c r="H899" s="93" t="s">
        <v>1309</v>
      </c>
      <c r="I899" s="73">
        <v>9</v>
      </c>
      <c r="J899" s="17" t="s">
        <v>1309</v>
      </c>
      <c r="K899" s="80"/>
    </row>
    <row r="900" spans="1:13" x14ac:dyDescent="0.2">
      <c r="A900" s="2">
        <v>5</v>
      </c>
      <c r="B900" s="2">
        <v>19</v>
      </c>
      <c r="C900" s="2">
        <v>2</v>
      </c>
      <c r="D900" t="s">
        <v>16</v>
      </c>
      <c r="E900" s="10" t="s">
        <v>41</v>
      </c>
      <c r="G900" s="25"/>
      <c r="H900" s="28"/>
    </row>
    <row r="901" spans="1:13" x14ac:dyDescent="0.2">
      <c r="A901" s="2">
        <v>5</v>
      </c>
      <c r="B901" s="2">
        <v>19</v>
      </c>
      <c r="C901" s="2">
        <v>3</v>
      </c>
      <c r="D901" s="3" t="s">
        <v>16</v>
      </c>
      <c r="E901" s="29" t="s">
        <v>41</v>
      </c>
      <c r="F901" s="11"/>
      <c r="G901" s="25"/>
      <c r="H901" s="28"/>
    </row>
    <row r="902" spans="1:13" x14ac:dyDescent="0.2">
      <c r="A902" s="2">
        <v>5</v>
      </c>
      <c r="B902" s="2">
        <v>19</v>
      </c>
      <c r="C902" s="2">
        <v>4</v>
      </c>
      <c r="D902" t="s">
        <v>16</v>
      </c>
      <c r="E902" s="10" t="s">
        <v>41</v>
      </c>
      <c r="G902" s="25"/>
      <c r="H902" s="28"/>
    </row>
    <row r="903" spans="1:13" x14ac:dyDescent="0.2">
      <c r="A903" s="2">
        <v>5</v>
      </c>
      <c r="B903" s="2">
        <v>19</v>
      </c>
      <c r="C903" s="2">
        <v>5</v>
      </c>
      <c r="D903" s="3" t="s">
        <v>16</v>
      </c>
      <c r="E903" s="29" t="s">
        <v>41</v>
      </c>
      <c r="F903" s="11"/>
      <c r="G903" s="25" t="s">
        <v>541</v>
      </c>
      <c r="H903" s="93" t="s">
        <v>713</v>
      </c>
      <c r="I903" s="72">
        <v>47</v>
      </c>
      <c r="J903" s="14" t="s">
        <v>713</v>
      </c>
      <c r="K903" s="53"/>
    </row>
    <row r="904" spans="1:13" x14ac:dyDescent="0.2">
      <c r="A904" s="2">
        <v>5</v>
      </c>
      <c r="B904" s="2">
        <v>19</v>
      </c>
      <c r="C904" s="2">
        <v>6</v>
      </c>
      <c r="D904" t="s">
        <v>16</v>
      </c>
      <c r="E904" s="10" t="s">
        <v>41</v>
      </c>
      <c r="G904" s="25" t="s">
        <v>493</v>
      </c>
      <c r="H904" s="28">
        <v>19374</v>
      </c>
      <c r="I904" s="72">
        <v>87</v>
      </c>
      <c r="J904" s="13">
        <v>19378</v>
      </c>
    </row>
    <row r="905" spans="1:13" x14ac:dyDescent="0.2">
      <c r="A905" s="2">
        <v>5</v>
      </c>
      <c r="B905" s="2">
        <v>19</v>
      </c>
      <c r="C905" s="2">
        <v>7</v>
      </c>
      <c r="D905" t="s">
        <v>16</v>
      </c>
      <c r="E905" s="10" t="s">
        <v>41</v>
      </c>
      <c r="G905" s="25" t="s">
        <v>41</v>
      </c>
      <c r="H905" s="93" t="s">
        <v>1061</v>
      </c>
      <c r="I905" s="72">
        <v>70</v>
      </c>
      <c r="J905" s="14" t="s">
        <v>1061</v>
      </c>
      <c r="K905" s="53"/>
    </row>
    <row r="906" spans="1:13" x14ac:dyDescent="0.2">
      <c r="A906" s="2">
        <v>5</v>
      </c>
      <c r="B906" s="2">
        <v>19</v>
      </c>
      <c r="C906" s="2">
        <v>8</v>
      </c>
      <c r="D906" t="s">
        <v>16</v>
      </c>
      <c r="E906" s="10" t="s">
        <v>41</v>
      </c>
      <c r="G906" s="25" t="s">
        <v>450</v>
      </c>
      <c r="H906" s="28">
        <v>18237</v>
      </c>
      <c r="I906" s="72">
        <v>85</v>
      </c>
      <c r="J906" s="13">
        <v>18239</v>
      </c>
    </row>
    <row r="907" spans="1:13" x14ac:dyDescent="0.2">
      <c r="A907" s="2">
        <v>5</v>
      </c>
      <c r="B907" s="2">
        <v>20</v>
      </c>
      <c r="C907" s="2">
        <v>1</v>
      </c>
      <c r="D907" s="3" t="s">
        <v>149</v>
      </c>
      <c r="E907" s="10" t="s">
        <v>2679</v>
      </c>
      <c r="G907" s="25"/>
      <c r="H907" s="28"/>
    </row>
    <row r="908" spans="1:13" x14ac:dyDescent="0.2">
      <c r="A908" s="2">
        <v>5</v>
      </c>
      <c r="B908" s="2">
        <v>20</v>
      </c>
      <c r="C908" s="2">
        <v>2</v>
      </c>
      <c r="D908" t="s">
        <v>149</v>
      </c>
      <c r="E908" s="10" t="s">
        <v>2679</v>
      </c>
      <c r="G908" s="25" t="s">
        <v>2680</v>
      </c>
      <c r="H908" s="28">
        <v>16800</v>
      </c>
      <c r="I908" s="72">
        <v>72</v>
      </c>
      <c r="J908" s="13">
        <v>16804</v>
      </c>
    </row>
    <row r="909" spans="1:13" x14ac:dyDescent="0.2">
      <c r="A909" s="2">
        <v>5</v>
      </c>
      <c r="B909" s="2">
        <v>20</v>
      </c>
      <c r="C909" s="2">
        <v>3</v>
      </c>
      <c r="D909" s="3" t="s">
        <v>149</v>
      </c>
      <c r="E909" s="29" t="s">
        <v>2679</v>
      </c>
      <c r="F909" s="11"/>
      <c r="G909" s="25"/>
      <c r="H909" s="28"/>
    </row>
    <row r="910" spans="1:13" x14ac:dyDescent="0.2">
      <c r="A910" s="2">
        <v>5</v>
      </c>
      <c r="B910" s="2">
        <v>20</v>
      </c>
      <c r="C910" s="2">
        <v>4</v>
      </c>
      <c r="D910" t="s">
        <v>149</v>
      </c>
      <c r="E910" s="10" t="s">
        <v>2679</v>
      </c>
      <c r="G910" s="25"/>
      <c r="H910" s="28"/>
    </row>
    <row r="911" spans="1:13" x14ac:dyDescent="0.2">
      <c r="A911" s="2">
        <v>5</v>
      </c>
      <c r="B911" s="2">
        <v>20</v>
      </c>
      <c r="C911" s="2">
        <v>5</v>
      </c>
      <c r="D911" s="3" t="s">
        <v>149</v>
      </c>
      <c r="E911" s="29" t="s">
        <v>2679</v>
      </c>
      <c r="F911" s="11"/>
      <c r="G911" s="39"/>
      <c r="H911" s="77"/>
      <c r="I911" s="73"/>
      <c r="J911" s="30"/>
      <c r="K911" s="73"/>
    </row>
    <row r="912" spans="1:13" x14ac:dyDescent="0.2">
      <c r="A912" s="2">
        <v>5</v>
      </c>
      <c r="B912" s="2">
        <v>20</v>
      </c>
      <c r="C912" s="2">
        <v>6</v>
      </c>
      <c r="D912" s="3" t="s">
        <v>149</v>
      </c>
      <c r="E912" s="10" t="s">
        <v>2679</v>
      </c>
      <c r="G912" s="25" t="s">
        <v>2681</v>
      </c>
      <c r="H912" s="14">
        <v>15965</v>
      </c>
      <c r="I912" s="72">
        <v>69</v>
      </c>
      <c r="J912" s="14">
        <v>15969</v>
      </c>
      <c r="K912" s="53"/>
    </row>
    <row r="913" spans="1:14" x14ac:dyDescent="0.2">
      <c r="A913" s="2">
        <v>5</v>
      </c>
      <c r="B913" s="2">
        <v>20</v>
      </c>
      <c r="C913" s="2">
        <v>7</v>
      </c>
      <c r="D913" t="s">
        <v>149</v>
      </c>
      <c r="E913" s="10" t="s">
        <v>2679</v>
      </c>
      <c r="G913" s="25" t="s">
        <v>2679</v>
      </c>
      <c r="H913" s="14" t="s">
        <v>1061</v>
      </c>
      <c r="I913" s="72">
        <v>64</v>
      </c>
      <c r="J913" s="14" t="s">
        <v>1061</v>
      </c>
      <c r="K913" s="53"/>
    </row>
    <row r="914" spans="1:14" x14ac:dyDescent="0.2">
      <c r="A914" s="2">
        <v>5</v>
      </c>
      <c r="B914" s="2">
        <v>20</v>
      </c>
      <c r="C914" s="2">
        <v>8</v>
      </c>
      <c r="D914" t="s">
        <v>149</v>
      </c>
      <c r="E914" s="10" t="s">
        <v>2679</v>
      </c>
      <c r="G914" s="25"/>
      <c r="H914" s="28"/>
    </row>
    <row r="915" spans="1:14" x14ac:dyDescent="0.2">
      <c r="A915" s="2" t="s">
        <v>2682</v>
      </c>
      <c r="B915" s="2">
        <v>11</v>
      </c>
      <c r="C915" s="2">
        <v>1</v>
      </c>
      <c r="D915" t="s">
        <v>2683</v>
      </c>
      <c r="E915" s="10" t="s">
        <v>92</v>
      </c>
      <c r="F915" s="2">
        <v>307</v>
      </c>
      <c r="G915" s="10" t="s">
        <v>2684</v>
      </c>
      <c r="H915" s="28">
        <v>35784</v>
      </c>
      <c r="I915" s="72">
        <v>82</v>
      </c>
      <c r="J915" s="13">
        <v>35787</v>
      </c>
      <c r="K915" s="72">
        <v>789</v>
      </c>
    </row>
    <row r="916" spans="1:14" x14ac:dyDescent="0.2">
      <c r="A916" s="2" t="s">
        <v>2682</v>
      </c>
      <c r="B916" s="2">
        <v>11</v>
      </c>
      <c r="C916" s="2">
        <v>2</v>
      </c>
      <c r="D916" t="s">
        <v>2683</v>
      </c>
      <c r="E916" s="10" t="s">
        <v>92</v>
      </c>
      <c r="F916" s="2">
        <v>307</v>
      </c>
      <c r="G916" s="10" t="s">
        <v>2685</v>
      </c>
      <c r="H916" s="28">
        <v>42759</v>
      </c>
      <c r="I916" s="72">
        <v>94</v>
      </c>
      <c r="J916" s="13">
        <v>42763</v>
      </c>
      <c r="K916" s="72">
        <v>488</v>
      </c>
    </row>
    <row r="917" spans="1:14" x14ac:dyDescent="0.2">
      <c r="A917" s="2" t="s">
        <v>2682</v>
      </c>
      <c r="B917" s="2">
        <v>11</v>
      </c>
      <c r="C917" s="2">
        <v>3</v>
      </c>
      <c r="D917" s="3" t="s">
        <v>2686</v>
      </c>
      <c r="E917" s="10" t="s">
        <v>2687</v>
      </c>
      <c r="F917" s="2">
        <v>304</v>
      </c>
      <c r="G917" s="39" t="s">
        <v>2688</v>
      </c>
      <c r="H917" s="28">
        <v>31060</v>
      </c>
      <c r="I917" s="72">
        <v>78</v>
      </c>
      <c r="J917" s="13" t="s">
        <v>2689</v>
      </c>
      <c r="K917" s="72">
        <v>505</v>
      </c>
    </row>
    <row r="918" spans="1:14" x14ac:dyDescent="0.2">
      <c r="A918" s="2" t="s">
        <v>2682</v>
      </c>
      <c r="B918" s="2">
        <v>11</v>
      </c>
      <c r="C918" s="2">
        <v>4</v>
      </c>
      <c r="D918" t="s">
        <v>2686</v>
      </c>
      <c r="E918" s="10" t="s">
        <v>2687</v>
      </c>
      <c r="F918" s="2">
        <v>304</v>
      </c>
      <c r="G918" s="39" t="s">
        <v>1594</v>
      </c>
      <c r="H918" s="28">
        <v>29542</v>
      </c>
      <c r="I918" s="72">
        <v>77</v>
      </c>
      <c r="J918" s="13">
        <v>29545</v>
      </c>
      <c r="K918" s="72">
        <v>399</v>
      </c>
    </row>
    <row r="919" spans="1:14" x14ac:dyDescent="0.2">
      <c r="A919" s="2" t="s">
        <v>2682</v>
      </c>
      <c r="B919" s="2">
        <v>12</v>
      </c>
      <c r="C919" s="2">
        <v>1</v>
      </c>
      <c r="D919" s="3" t="s">
        <v>2690</v>
      </c>
      <c r="E919" s="10" t="s">
        <v>2691</v>
      </c>
      <c r="F919" s="2">
        <v>306</v>
      </c>
      <c r="G919" s="25" t="s">
        <v>686</v>
      </c>
      <c r="H919" s="28">
        <v>38264</v>
      </c>
      <c r="I919" s="72">
        <v>99</v>
      </c>
      <c r="J919" s="13">
        <v>38268</v>
      </c>
      <c r="K919" s="72">
        <v>156</v>
      </c>
      <c r="N919" s="122" t="s">
        <v>2258</v>
      </c>
    </row>
    <row r="920" spans="1:14" x14ac:dyDescent="0.2">
      <c r="A920" s="2" t="s">
        <v>2682</v>
      </c>
      <c r="B920" s="2">
        <v>12</v>
      </c>
      <c r="C920" s="2">
        <v>2</v>
      </c>
      <c r="D920" t="s">
        <v>2690</v>
      </c>
      <c r="E920" s="10" t="s">
        <v>2691</v>
      </c>
      <c r="F920" s="2">
        <v>306</v>
      </c>
      <c r="G920" s="25" t="s">
        <v>2330</v>
      </c>
      <c r="H920" s="28">
        <v>40805</v>
      </c>
      <c r="I920" s="72">
        <v>95</v>
      </c>
      <c r="J920" s="13">
        <v>40809</v>
      </c>
      <c r="K920" s="72">
        <v>349</v>
      </c>
      <c r="N920" s="122"/>
    </row>
    <row r="921" spans="1:14" x14ac:dyDescent="0.2">
      <c r="A921" s="2" t="s">
        <v>2682</v>
      </c>
      <c r="B921" s="2">
        <v>12</v>
      </c>
      <c r="C921" s="2">
        <v>3</v>
      </c>
      <c r="D921" s="3" t="s">
        <v>2692</v>
      </c>
      <c r="E921" s="10" t="s">
        <v>2693</v>
      </c>
      <c r="F921" s="2">
        <v>312</v>
      </c>
      <c r="G921" s="25" t="s">
        <v>2694</v>
      </c>
      <c r="H921" s="28">
        <v>33635</v>
      </c>
      <c r="I921" s="72">
        <v>81</v>
      </c>
      <c r="J921" s="13">
        <v>33639</v>
      </c>
      <c r="K921" s="72">
        <v>657</v>
      </c>
    </row>
    <row r="922" spans="1:14" x14ac:dyDescent="0.2">
      <c r="A922" s="2" t="s">
        <v>2682</v>
      </c>
      <c r="B922" s="2">
        <v>12</v>
      </c>
      <c r="C922" s="2">
        <v>4</v>
      </c>
      <c r="D922" t="s">
        <v>2692</v>
      </c>
      <c r="E922" s="10" t="s">
        <v>2693</v>
      </c>
      <c r="F922" s="2">
        <v>312</v>
      </c>
      <c r="G922" s="25" t="s">
        <v>47</v>
      </c>
      <c r="H922" s="28">
        <v>37921</v>
      </c>
      <c r="I922" s="72">
        <v>87</v>
      </c>
      <c r="J922" s="13">
        <v>37924</v>
      </c>
      <c r="K922" s="72">
        <v>137</v>
      </c>
    </row>
    <row r="923" spans="1:14" x14ac:dyDescent="0.2">
      <c r="A923" s="2" t="s">
        <v>2682</v>
      </c>
      <c r="B923" s="2">
        <v>13</v>
      </c>
      <c r="C923" s="2">
        <v>1</v>
      </c>
      <c r="D923" t="s">
        <v>2695</v>
      </c>
      <c r="E923" s="10" t="s">
        <v>2696</v>
      </c>
      <c r="F923" s="2">
        <v>320</v>
      </c>
      <c r="G923" s="25"/>
      <c r="H923" s="28"/>
    </row>
    <row r="924" spans="1:14" x14ac:dyDescent="0.2">
      <c r="A924" s="2" t="s">
        <v>2682</v>
      </c>
      <c r="B924" s="2">
        <v>13</v>
      </c>
      <c r="C924" s="2">
        <v>2</v>
      </c>
      <c r="D924" t="s">
        <v>2695</v>
      </c>
      <c r="E924" s="10" t="s">
        <v>2696</v>
      </c>
      <c r="F924" s="2">
        <v>320</v>
      </c>
      <c r="G924" s="25"/>
      <c r="H924" s="28"/>
    </row>
    <row r="925" spans="1:14" x14ac:dyDescent="0.2">
      <c r="A925" s="2" t="s">
        <v>2682</v>
      </c>
      <c r="B925" s="2">
        <v>13</v>
      </c>
      <c r="C925" s="2">
        <v>3</v>
      </c>
      <c r="D925" t="s">
        <v>2695</v>
      </c>
      <c r="E925" s="10" t="s">
        <v>2696</v>
      </c>
      <c r="F925" s="2">
        <v>320</v>
      </c>
      <c r="G925" s="25" t="s">
        <v>2697</v>
      </c>
      <c r="H925" s="28">
        <v>40537</v>
      </c>
      <c r="I925" s="72">
        <v>88</v>
      </c>
      <c r="J925" s="13">
        <v>40542</v>
      </c>
      <c r="K925" s="72">
        <v>330</v>
      </c>
    </row>
    <row r="926" spans="1:14" x14ac:dyDescent="0.2">
      <c r="A926" s="2" t="s">
        <v>2682</v>
      </c>
      <c r="B926" s="2">
        <v>13</v>
      </c>
      <c r="C926" s="2">
        <v>4</v>
      </c>
      <c r="D926" s="3" t="s">
        <v>2695</v>
      </c>
      <c r="E926" s="10" t="s">
        <v>2696</v>
      </c>
      <c r="F926" s="2">
        <v>320</v>
      </c>
      <c r="G926" s="39" t="s">
        <v>2698</v>
      </c>
      <c r="H926" s="28">
        <v>33786</v>
      </c>
      <c r="I926" s="72">
        <v>73</v>
      </c>
      <c r="J926" s="13">
        <v>33788</v>
      </c>
      <c r="K926" s="72">
        <v>670</v>
      </c>
    </row>
    <row r="927" spans="1:14" x14ac:dyDescent="0.2">
      <c r="A927" s="2" t="s">
        <v>2682</v>
      </c>
      <c r="B927" s="2">
        <v>14</v>
      </c>
      <c r="C927" s="2">
        <v>1</v>
      </c>
      <c r="D927" s="3" t="s">
        <v>2699</v>
      </c>
      <c r="E927" s="10" t="s">
        <v>2700</v>
      </c>
      <c r="F927" s="2">
        <v>322</v>
      </c>
      <c r="G927" s="25" t="s">
        <v>2701</v>
      </c>
      <c r="H927" s="28">
        <v>42438</v>
      </c>
      <c r="I927" s="72">
        <v>93</v>
      </c>
      <c r="J927" s="13">
        <v>42443</v>
      </c>
      <c r="K927" s="72">
        <v>462</v>
      </c>
      <c r="N927" s="122" t="s">
        <v>1884</v>
      </c>
    </row>
    <row r="928" spans="1:14" x14ac:dyDescent="0.2">
      <c r="A928" s="2" t="s">
        <v>2682</v>
      </c>
      <c r="B928" s="2">
        <v>14</v>
      </c>
      <c r="C928" s="2">
        <v>2</v>
      </c>
      <c r="D928" s="3" t="s">
        <v>2699</v>
      </c>
      <c r="E928" s="10" t="s">
        <v>2700</v>
      </c>
      <c r="F928" s="2">
        <v>322</v>
      </c>
      <c r="G928" s="10" t="s">
        <v>1991</v>
      </c>
      <c r="H928" s="28">
        <v>39729</v>
      </c>
      <c r="I928" s="72">
        <v>86</v>
      </c>
      <c r="J928" s="13">
        <v>39732</v>
      </c>
      <c r="K928" s="72">
        <v>242</v>
      </c>
      <c r="L928" s="2" t="s">
        <v>236</v>
      </c>
      <c r="N928" s="122"/>
    </row>
    <row r="929" spans="1:14" x14ac:dyDescent="0.2">
      <c r="A929" s="2" t="s">
        <v>2682</v>
      </c>
      <c r="B929" s="2">
        <v>14</v>
      </c>
      <c r="C929" s="2">
        <v>3</v>
      </c>
      <c r="D929" s="3" t="s">
        <v>2702</v>
      </c>
      <c r="E929" s="10" t="s">
        <v>2703</v>
      </c>
      <c r="F929" s="2">
        <v>269</v>
      </c>
      <c r="G929" s="25" t="s">
        <v>2704</v>
      </c>
      <c r="H929" s="28">
        <v>44460</v>
      </c>
      <c r="I929" s="72">
        <v>80</v>
      </c>
      <c r="J929" s="13" t="s">
        <v>2705</v>
      </c>
      <c r="K929" s="72">
        <v>665</v>
      </c>
      <c r="N929" t="s">
        <v>2706</v>
      </c>
    </row>
    <row r="930" spans="1:14" x14ac:dyDescent="0.2">
      <c r="A930" s="2" t="s">
        <v>2682</v>
      </c>
      <c r="B930" s="2">
        <v>14</v>
      </c>
      <c r="C930" s="2">
        <v>4</v>
      </c>
      <c r="D930" s="3" t="s">
        <v>2707</v>
      </c>
      <c r="E930" s="10" t="s">
        <v>684</v>
      </c>
      <c r="F930" s="2">
        <v>330</v>
      </c>
      <c r="G930" s="25"/>
      <c r="H930" s="28"/>
    </row>
    <row r="931" spans="1:14" x14ac:dyDescent="0.2">
      <c r="A931" s="2" t="s">
        <v>2682</v>
      </c>
      <c r="B931" s="2">
        <v>15</v>
      </c>
      <c r="C931" s="2">
        <v>1</v>
      </c>
      <c r="D931" s="3" t="s">
        <v>2530</v>
      </c>
      <c r="E931" s="10" t="s">
        <v>2708</v>
      </c>
      <c r="F931" s="2">
        <v>338</v>
      </c>
      <c r="G931" s="25" t="s">
        <v>2709</v>
      </c>
      <c r="H931" s="28">
        <v>34190</v>
      </c>
      <c r="I931" s="72">
        <v>42</v>
      </c>
      <c r="J931" s="13">
        <v>34193</v>
      </c>
      <c r="K931" s="72">
        <v>694</v>
      </c>
    </row>
    <row r="932" spans="1:14" x14ac:dyDescent="0.2">
      <c r="A932" s="2" t="s">
        <v>2682</v>
      </c>
      <c r="B932" s="2">
        <v>15</v>
      </c>
      <c r="C932" s="2">
        <v>2</v>
      </c>
      <c r="D932" s="3" t="s">
        <v>2530</v>
      </c>
      <c r="E932" s="10" t="s">
        <v>2708</v>
      </c>
      <c r="F932" s="2">
        <v>338</v>
      </c>
      <c r="G932" s="25"/>
      <c r="H932" s="28"/>
    </row>
    <row r="933" spans="1:14" x14ac:dyDescent="0.2">
      <c r="A933" s="2" t="s">
        <v>2682</v>
      </c>
      <c r="B933" s="2">
        <v>15</v>
      </c>
      <c r="C933" s="2">
        <v>3</v>
      </c>
      <c r="D933" s="3" t="s">
        <v>799</v>
      </c>
      <c r="E933" s="10" t="s">
        <v>2710</v>
      </c>
      <c r="F933" s="2">
        <v>313</v>
      </c>
      <c r="G933" s="25" t="s">
        <v>2711</v>
      </c>
      <c r="H933" s="28">
        <v>43046</v>
      </c>
      <c r="I933" s="72">
        <v>83</v>
      </c>
      <c r="J933" s="13">
        <v>43123</v>
      </c>
      <c r="K933" s="72">
        <v>509</v>
      </c>
      <c r="M933" s="10" t="s">
        <v>244</v>
      </c>
    </row>
    <row r="934" spans="1:14" x14ac:dyDescent="0.2">
      <c r="A934" s="2" t="s">
        <v>2682</v>
      </c>
      <c r="B934" s="2">
        <v>15</v>
      </c>
      <c r="C934" s="2">
        <v>4</v>
      </c>
      <c r="D934" s="3" t="s">
        <v>799</v>
      </c>
      <c r="E934" s="10" t="s">
        <v>2710</v>
      </c>
      <c r="F934" s="2">
        <v>313</v>
      </c>
      <c r="G934" s="25" t="s">
        <v>206</v>
      </c>
      <c r="H934" s="28">
        <v>32081</v>
      </c>
      <c r="I934" s="72">
        <v>56</v>
      </c>
      <c r="J934" s="13">
        <v>32084</v>
      </c>
      <c r="K934" s="72">
        <v>557</v>
      </c>
    </row>
    <row r="935" spans="1:14" x14ac:dyDescent="0.2">
      <c r="A935" s="2" t="s">
        <v>2682</v>
      </c>
      <c r="B935" s="2">
        <v>16</v>
      </c>
      <c r="C935" s="2">
        <v>1</v>
      </c>
      <c r="D935" s="3" t="s">
        <v>2712</v>
      </c>
      <c r="E935" s="10" t="s">
        <v>1293</v>
      </c>
      <c r="F935" s="2">
        <v>330</v>
      </c>
      <c r="G935" s="25" t="s">
        <v>80</v>
      </c>
      <c r="H935" s="28">
        <v>39886</v>
      </c>
      <c r="I935" s="72">
        <v>82</v>
      </c>
      <c r="J935" s="13">
        <v>39893</v>
      </c>
      <c r="K935" s="72">
        <v>249</v>
      </c>
      <c r="N935" s="122" t="s">
        <v>2140</v>
      </c>
    </row>
    <row r="936" spans="1:14" x14ac:dyDescent="0.2">
      <c r="A936" s="2" t="s">
        <v>2682</v>
      </c>
      <c r="B936" s="2">
        <v>16</v>
      </c>
      <c r="C936" s="2">
        <v>2</v>
      </c>
      <c r="D936" s="3" t="s">
        <v>2712</v>
      </c>
      <c r="E936" s="10" t="s">
        <v>1293</v>
      </c>
      <c r="F936" s="2">
        <v>330</v>
      </c>
      <c r="G936" s="25" t="s">
        <v>206</v>
      </c>
      <c r="H936" s="28">
        <v>39574</v>
      </c>
      <c r="I936" s="72">
        <v>82</v>
      </c>
      <c r="J936" s="13">
        <v>39578</v>
      </c>
      <c r="K936" s="72">
        <v>231</v>
      </c>
      <c r="L936" s="2" t="s">
        <v>236</v>
      </c>
      <c r="N936" s="122"/>
    </row>
    <row r="937" spans="1:14" x14ac:dyDescent="0.2">
      <c r="A937" s="2" t="s">
        <v>2682</v>
      </c>
      <c r="B937" s="2">
        <v>16</v>
      </c>
      <c r="C937" s="2">
        <v>3</v>
      </c>
      <c r="D937" s="3" t="s">
        <v>2530</v>
      </c>
      <c r="E937" s="10" t="s">
        <v>2708</v>
      </c>
      <c r="F937" s="2">
        <v>344</v>
      </c>
      <c r="G937" s="25" t="s">
        <v>2713</v>
      </c>
      <c r="H937" s="28">
        <v>34471</v>
      </c>
      <c r="I937" s="72">
        <v>82</v>
      </c>
      <c r="J937" s="13">
        <v>34475</v>
      </c>
      <c r="K937" s="72">
        <v>713</v>
      </c>
    </row>
    <row r="938" spans="1:14" x14ac:dyDescent="0.2">
      <c r="A938" s="2" t="s">
        <v>2682</v>
      </c>
      <c r="B938" s="2">
        <v>16</v>
      </c>
      <c r="C938" s="2">
        <v>4</v>
      </c>
      <c r="D938" s="3" t="s">
        <v>2530</v>
      </c>
      <c r="E938" s="10" t="s">
        <v>2708</v>
      </c>
      <c r="F938" s="2">
        <v>344</v>
      </c>
      <c r="G938" s="45" t="s">
        <v>2714</v>
      </c>
      <c r="H938" s="34" t="s">
        <v>2715</v>
      </c>
      <c r="I938" s="73">
        <v>93</v>
      </c>
      <c r="J938" s="27" t="s">
        <v>2716</v>
      </c>
      <c r="K938" s="73">
        <v>259</v>
      </c>
    </row>
    <row r="939" spans="1:14" x14ac:dyDescent="0.2">
      <c r="A939" s="2" t="s">
        <v>2682</v>
      </c>
      <c r="B939" s="2">
        <v>17</v>
      </c>
      <c r="C939" s="2">
        <v>1</v>
      </c>
      <c r="D939" s="3" t="s">
        <v>2284</v>
      </c>
      <c r="E939" s="10" t="s">
        <v>551</v>
      </c>
      <c r="F939" s="2">
        <v>308</v>
      </c>
      <c r="G939" s="45" t="s">
        <v>2717</v>
      </c>
      <c r="H939" s="34"/>
      <c r="I939" s="73"/>
      <c r="J939" s="27"/>
      <c r="K939" s="73"/>
    </row>
    <row r="940" spans="1:14" x14ac:dyDescent="0.2">
      <c r="A940" s="2" t="s">
        <v>2682</v>
      </c>
      <c r="B940" s="2">
        <v>17</v>
      </c>
      <c r="C940" s="2">
        <v>2</v>
      </c>
      <c r="D940" s="3" t="s">
        <v>2284</v>
      </c>
      <c r="E940" s="10" t="s">
        <v>551</v>
      </c>
      <c r="F940" s="2">
        <v>308</v>
      </c>
      <c r="G940" s="45" t="s">
        <v>2717</v>
      </c>
      <c r="H940" s="34"/>
      <c r="I940" s="73"/>
      <c r="J940" s="27"/>
      <c r="K940" s="73"/>
    </row>
    <row r="941" spans="1:14" x14ac:dyDescent="0.2">
      <c r="A941" s="2" t="s">
        <v>2682</v>
      </c>
      <c r="B941" s="2">
        <v>17</v>
      </c>
      <c r="C941" s="2">
        <v>3</v>
      </c>
      <c r="D941" s="3" t="s">
        <v>88</v>
      </c>
      <c r="E941" s="10" t="s">
        <v>2718</v>
      </c>
      <c r="F941" s="2">
        <v>303</v>
      </c>
      <c r="G941" s="25" t="s">
        <v>2719</v>
      </c>
      <c r="H941" s="28">
        <v>36911</v>
      </c>
      <c r="I941" s="72">
        <v>75</v>
      </c>
      <c r="J941" s="13">
        <v>37026</v>
      </c>
      <c r="K941" s="72">
        <v>573</v>
      </c>
      <c r="M941" s="10" t="s">
        <v>255</v>
      </c>
      <c r="N941" s="122" t="s">
        <v>2720</v>
      </c>
    </row>
    <row r="942" spans="1:14" x14ac:dyDescent="0.2">
      <c r="A942" s="2" t="s">
        <v>2682</v>
      </c>
      <c r="B942" s="2">
        <v>17</v>
      </c>
      <c r="C942" s="2">
        <v>4</v>
      </c>
      <c r="D942" s="3" t="s">
        <v>88</v>
      </c>
      <c r="E942" s="10" t="s">
        <v>2718</v>
      </c>
      <c r="F942" s="2">
        <v>303</v>
      </c>
      <c r="G942" s="25" t="s">
        <v>240</v>
      </c>
      <c r="H942" s="28">
        <v>29409</v>
      </c>
      <c r="I942" s="72">
        <v>57</v>
      </c>
      <c r="J942" s="13">
        <v>29411</v>
      </c>
      <c r="K942" s="72">
        <v>394</v>
      </c>
      <c r="N942" s="122"/>
    </row>
    <row r="943" spans="1:14" x14ac:dyDescent="0.2">
      <c r="A943" s="2" t="s">
        <v>2682</v>
      </c>
      <c r="B943" s="2">
        <v>18</v>
      </c>
      <c r="C943" s="2">
        <v>1</v>
      </c>
      <c r="D943" t="s">
        <v>37</v>
      </c>
      <c r="E943" s="10" t="s">
        <v>2721</v>
      </c>
      <c r="F943" s="2">
        <v>221</v>
      </c>
      <c r="G943" s="25" t="s">
        <v>47</v>
      </c>
      <c r="H943" s="28">
        <v>24922</v>
      </c>
      <c r="I943" s="72">
        <v>76</v>
      </c>
      <c r="J943" s="13">
        <v>24925</v>
      </c>
      <c r="K943" s="72">
        <v>134</v>
      </c>
    </row>
    <row r="944" spans="1:14" x14ac:dyDescent="0.2">
      <c r="A944" s="2" t="s">
        <v>2682</v>
      </c>
      <c r="B944" s="2">
        <v>18</v>
      </c>
      <c r="C944" s="2">
        <v>2</v>
      </c>
      <c r="D944" t="s">
        <v>37</v>
      </c>
      <c r="E944" s="10" t="s">
        <v>117</v>
      </c>
      <c r="F944" s="2">
        <v>221</v>
      </c>
      <c r="G944" s="25" t="s">
        <v>117</v>
      </c>
      <c r="H944" s="28">
        <v>31281</v>
      </c>
      <c r="I944" s="72">
        <v>87</v>
      </c>
      <c r="J944" s="13">
        <v>31285</v>
      </c>
      <c r="K944" s="72">
        <v>515</v>
      </c>
    </row>
    <row r="945" spans="1:14" x14ac:dyDescent="0.2">
      <c r="A945" s="2" t="s">
        <v>2682</v>
      </c>
      <c r="B945" s="2">
        <v>18</v>
      </c>
      <c r="C945" s="2">
        <v>3</v>
      </c>
      <c r="D945" t="s">
        <v>2284</v>
      </c>
      <c r="E945" s="10" t="s">
        <v>2722</v>
      </c>
      <c r="F945" s="2">
        <v>290</v>
      </c>
      <c r="G945" s="25" t="s">
        <v>556</v>
      </c>
      <c r="H945" s="28">
        <v>37257</v>
      </c>
      <c r="I945" s="72">
        <v>91</v>
      </c>
      <c r="J945" s="13">
        <v>37263</v>
      </c>
      <c r="K945" s="53" t="s">
        <v>2723</v>
      </c>
    </row>
    <row r="946" spans="1:14" x14ac:dyDescent="0.2">
      <c r="A946" s="2" t="s">
        <v>2682</v>
      </c>
      <c r="B946" s="2">
        <v>18</v>
      </c>
      <c r="C946" s="2">
        <v>4</v>
      </c>
      <c r="D946" t="s">
        <v>2284</v>
      </c>
      <c r="E946" s="10" t="s">
        <v>2722</v>
      </c>
      <c r="F946" s="2">
        <v>290</v>
      </c>
      <c r="G946" s="39" t="s">
        <v>2724</v>
      </c>
      <c r="H946" s="28">
        <v>39008</v>
      </c>
      <c r="I946" s="72">
        <v>101</v>
      </c>
      <c r="J946" s="13">
        <v>39011</v>
      </c>
      <c r="K946" s="72">
        <v>192</v>
      </c>
    </row>
    <row r="947" spans="1:14" x14ac:dyDescent="0.2">
      <c r="A947" s="2" t="s">
        <v>2682</v>
      </c>
      <c r="B947" s="2">
        <v>19</v>
      </c>
      <c r="C947" s="2">
        <v>1</v>
      </c>
      <c r="D947" t="s">
        <v>2725</v>
      </c>
      <c r="E947" s="10" t="s">
        <v>2726</v>
      </c>
      <c r="F947" s="2">
        <v>274</v>
      </c>
      <c r="G947" s="45" t="s">
        <v>499</v>
      </c>
      <c r="H947" s="34" t="s">
        <v>2727</v>
      </c>
      <c r="I947" s="73">
        <v>26</v>
      </c>
      <c r="J947" s="27" t="s">
        <v>2728</v>
      </c>
      <c r="K947" s="73">
        <v>289</v>
      </c>
    </row>
    <row r="948" spans="1:14" x14ac:dyDescent="0.2">
      <c r="A948" s="2" t="s">
        <v>2682</v>
      </c>
      <c r="B948" s="2">
        <v>19</v>
      </c>
      <c r="C948" s="2">
        <v>2</v>
      </c>
      <c r="D948" t="s">
        <v>2725</v>
      </c>
      <c r="E948" s="10" t="s">
        <v>1644</v>
      </c>
      <c r="F948" s="2">
        <v>274</v>
      </c>
      <c r="G948" s="25"/>
      <c r="H948" s="28"/>
    </row>
    <row r="949" spans="1:14" x14ac:dyDescent="0.2">
      <c r="A949" s="11" t="s">
        <v>2682</v>
      </c>
      <c r="B949" s="2">
        <v>19</v>
      </c>
      <c r="C949" s="2">
        <v>3</v>
      </c>
      <c r="D949" t="s">
        <v>37</v>
      </c>
      <c r="E949" s="10" t="s">
        <v>2729</v>
      </c>
      <c r="G949" s="25"/>
      <c r="H949" s="28"/>
    </row>
    <row r="950" spans="1:14" x14ac:dyDescent="0.2">
      <c r="A950" s="2" t="s">
        <v>2682</v>
      </c>
      <c r="B950" s="11">
        <v>19</v>
      </c>
      <c r="C950" s="2">
        <v>4</v>
      </c>
      <c r="D950" s="3" t="s">
        <v>37</v>
      </c>
      <c r="E950" s="10" t="s">
        <v>2729</v>
      </c>
      <c r="G950" s="25" t="s">
        <v>2729</v>
      </c>
      <c r="H950" s="17" t="s">
        <v>1110</v>
      </c>
      <c r="I950" s="72">
        <v>53</v>
      </c>
      <c r="J950" s="17" t="s">
        <v>1110</v>
      </c>
      <c r="K950" s="53"/>
    </row>
    <row r="951" spans="1:14" x14ac:dyDescent="0.2">
      <c r="A951" s="2" t="s">
        <v>2682</v>
      </c>
      <c r="B951" s="2">
        <v>20</v>
      </c>
      <c r="C951" s="2">
        <v>1</v>
      </c>
      <c r="D951" t="s">
        <v>2730</v>
      </c>
      <c r="E951" s="10" t="s">
        <v>92</v>
      </c>
      <c r="G951" s="25" t="s">
        <v>92</v>
      </c>
      <c r="H951" s="28">
        <v>23812</v>
      </c>
      <c r="I951" s="72">
        <v>72</v>
      </c>
      <c r="J951" s="13">
        <v>23813</v>
      </c>
    </row>
    <row r="952" spans="1:14" x14ac:dyDescent="0.2">
      <c r="A952" s="2" t="s">
        <v>2682</v>
      </c>
      <c r="B952" s="2">
        <v>20</v>
      </c>
      <c r="C952" s="2">
        <v>2</v>
      </c>
      <c r="D952" t="s">
        <v>2731</v>
      </c>
      <c r="E952" s="10" t="s">
        <v>2732</v>
      </c>
      <c r="G952" s="25" t="s">
        <v>1876</v>
      </c>
      <c r="H952" s="28">
        <v>24153</v>
      </c>
      <c r="I952" s="72">
        <v>46</v>
      </c>
      <c r="J952" s="13">
        <v>24156</v>
      </c>
    </row>
    <row r="953" spans="1:14" x14ac:dyDescent="0.2">
      <c r="A953" s="2" t="s">
        <v>2682</v>
      </c>
      <c r="B953" s="11">
        <v>20</v>
      </c>
      <c r="C953" s="2">
        <v>3</v>
      </c>
      <c r="D953" t="s">
        <v>2733</v>
      </c>
      <c r="E953" s="10" t="s">
        <v>2734</v>
      </c>
      <c r="F953" s="2">
        <v>212</v>
      </c>
      <c r="G953" s="25" t="s">
        <v>337</v>
      </c>
      <c r="H953" s="28">
        <v>29597</v>
      </c>
      <c r="I953" s="72">
        <v>68</v>
      </c>
      <c r="J953" s="13">
        <v>29600</v>
      </c>
      <c r="K953" s="72">
        <v>405</v>
      </c>
      <c r="N953" s="124" t="s">
        <v>2735</v>
      </c>
    </row>
    <row r="954" spans="1:14" x14ac:dyDescent="0.2">
      <c r="A954" s="2" t="s">
        <v>2682</v>
      </c>
      <c r="B954" s="2">
        <v>20</v>
      </c>
      <c r="C954" s="2">
        <v>4</v>
      </c>
      <c r="D954" t="s">
        <v>2733</v>
      </c>
      <c r="E954" s="10" t="s">
        <v>337</v>
      </c>
      <c r="F954" s="2">
        <v>212</v>
      </c>
      <c r="G954" s="25" t="s">
        <v>1618</v>
      </c>
      <c r="H954" s="28">
        <v>24797</v>
      </c>
      <c r="I954" s="72">
        <v>59</v>
      </c>
      <c r="J954" s="13">
        <v>24801</v>
      </c>
      <c r="K954" s="72">
        <v>126</v>
      </c>
      <c r="N954" s="124"/>
    </row>
    <row r="955" spans="1:14" x14ac:dyDescent="0.2">
      <c r="A955" s="2">
        <v>6</v>
      </c>
      <c r="B955" s="2">
        <v>1</v>
      </c>
      <c r="C955" s="2">
        <v>1</v>
      </c>
      <c r="D955" t="s">
        <v>2736</v>
      </c>
      <c r="E955" s="10" t="s">
        <v>92</v>
      </c>
      <c r="G955" s="25"/>
      <c r="H955" s="28"/>
      <c r="N955" s="23"/>
    </row>
    <row r="956" spans="1:14" x14ac:dyDescent="0.2">
      <c r="A956" s="2">
        <v>6</v>
      </c>
      <c r="B956" s="2">
        <v>1</v>
      </c>
      <c r="C956" s="2">
        <v>2</v>
      </c>
      <c r="D956" t="s">
        <v>2736</v>
      </c>
      <c r="E956" s="10" t="s">
        <v>92</v>
      </c>
      <c r="G956" s="25"/>
      <c r="H956" s="28"/>
    </row>
    <row r="957" spans="1:14" x14ac:dyDescent="0.2">
      <c r="A957" s="2">
        <v>6</v>
      </c>
      <c r="B957" s="2">
        <v>1</v>
      </c>
      <c r="C957" s="2">
        <v>3</v>
      </c>
      <c r="D957" s="3" t="s">
        <v>2176</v>
      </c>
      <c r="E957" s="10" t="s">
        <v>30</v>
      </c>
      <c r="G957" s="25" t="s">
        <v>2737</v>
      </c>
      <c r="H957" s="28">
        <v>20952</v>
      </c>
      <c r="I957" s="72">
        <v>83</v>
      </c>
      <c r="J957" s="13">
        <v>20954</v>
      </c>
    </row>
    <row r="958" spans="1:14" x14ac:dyDescent="0.2">
      <c r="A958" s="2">
        <v>6</v>
      </c>
      <c r="B958" s="2">
        <v>1</v>
      </c>
      <c r="C958" s="2">
        <v>4</v>
      </c>
      <c r="D958" s="3" t="s">
        <v>2176</v>
      </c>
      <c r="E958" s="10" t="s">
        <v>30</v>
      </c>
      <c r="G958" s="25" t="s">
        <v>2738</v>
      </c>
      <c r="H958" s="28">
        <v>33869</v>
      </c>
      <c r="I958" s="72">
        <v>101</v>
      </c>
      <c r="J958" s="13">
        <v>33872</v>
      </c>
      <c r="K958" s="72">
        <v>674</v>
      </c>
    </row>
    <row r="959" spans="1:14" x14ac:dyDescent="0.2">
      <c r="A959" s="2">
        <v>6</v>
      </c>
      <c r="B959" s="2">
        <v>1</v>
      </c>
      <c r="C959" s="2">
        <v>5</v>
      </c>
      <c r="D959" s="3" t="s">
        <v>2176</v>
      </c>
      <c r="E959" s="10" t="s">
        <v>30</v>
      </c>
      <c r="G959" s="25" t="s">
        <v>684</v>
      </c>
      <c r="H959" s="28">
        <v>15603</v>
      </c>
      <c r="I959" s="72">
        <v>81</v>
      </c>
      <c r="J959" s="14">
        <v>15605</v>
      </c>
      <c r="K959" s="53"/>
    </row>
    <row r="960" spans="1:14" x14ac:dyDescent="0.2">
      <c r="A960" s="2">
        <v>6</v>
      </c>
      <c r="B960" s="2">
        <v>1</v>
      </c>
      <c r="C960" s="2">
        <v>6</v>
      </c>
      <c r="D960" s="3" t="s">
        <v>2176</v>
      </c>
      <c r="E960" s="10" t="s">
        <v>30</v>
      </c>
      <c r="G960" s="25" t="s">
        <v>30</v>
      </c>
      <c r="H960" s="14" t="s">
        <v>2173</v>
      </c>
      <c r="I960" s="72">
        <v>72</v>
      </c>
      <c r="J960" s="14" t="s">
        <v>2173</v>
      </c>
      <c r="K960" s="53"/>
    </row>
    <row r="961" spans="1:14" x14ac:dyDescent="0.2">
      <c r="A961" s="2">
        <v>6</v>
      </c>
      <c r="B961" s="2">
        <v>1</v>
      </c>
      <c r="C961" s="2">
        <v>7</v>
      </c>
      <c r="D961" t="s">
        <v>2736</v>
      </c>
      <c r="E961" s="10" t="s">
        <v>92</v>
      </c>
      <c r="G961" s="25"/>
      <c r="H961" s="28"/>
    </row>
    <row r="962" spans="1:14" x14ac:dyDescent="0.2">
      <c r="A962" s="2">
        <v>6</v>
      </c>
      <c r="B962" s="2">
        <v>1</v>
      </c>
      <c r="C962" s="2">
        <v>8</v>
      </c>
      <c r="D962" t="s">
        <v>2736</v>
      </c>
      <c r="E962" s="10" t="s">
        <v>92</v>
      </c>
      <c r="G962" s="25"/>
      <c r="H962" s="28"/>
    </row>
    <row r="963" spans="1:14" x14ac:dyDescent="0.2">
      <c r="A963" s="2">
        <v>6</v>
      </c>
      <c r="B963" s="2">
        <v>2</v>
      </c>
      <c r="C963" s="2">
        <v>1</v>
      </c>
      <c r="D963" t="s">
        <v>2739</v>
      </c>
      <c r="E963" s="10" t="s">
        <v>2740</v>
      </c>
      <c r="G963" s="25" t="s">
        <v>686</v>
      </c>
      <c r="H963" s="28">
        <v>28780</v>
      </c>
      <c r="I963" s="72">
        <v>66</v>
      </c>
      <c r="J963" s="13">
        <v>28784</v>
      </c>
      <c r="K963" s="72">
        <v>346</v>
      </c>
      <c r="M963" s="10" t="s">
        <v>2627</v>
      </c>
    </row>
    <row r="964" spans="1:14" x14ac:dyDescent="0.2">
      <c r="A964" s="2">
        <v>6</v>
      </c>
      <c r="B964" s="2">
        <v>2</v>
      </c>
      <c r="C964" s="2">
        <v>2</v>
      </c>
      <c r="D964" t="s">
        <v>2739</v>
      </c>
      <c r="E964" s="10" t="s">
        <v>325</v>
      </c>
      <c r="G964" s="25" t="s">
        <v>2741</v>
      </c>
      <c r="H964" s="41">
        <v>42371</v>
      </c>
      <c r="I964" s="72">
        <v>101</v>
      </c>
      <c r="J964" s="13">
        <v>42377</v>
      </c>
      <c r="K964" s="72">
        <v>454</v>
      </c>
    </row>
    <row r="965" spans="1:14" x14ac:dyDescent="0.2">
      <c r="A965" s="2">
        <v>6</v>
      </c>
      <c r="B965" s="2">
        <v>2</v>
      </c>
      <c r="C965" s="2">
        <v>3</v>
      </c>
      <c r="D965" t="s">
        <v>2739</v>
      </c>
      <c r="E965" s="10" t="s">
        <v>325</v>
      </c>
      <c r="G965" s="25" t="s">
        <v>2742</v>
      </c>
      <c r="H965" s="93" t="s">
        <v>1252</v>
      </c>
      <c r="I965" s="72">
        <v>18</v>
      </c>
      <c r="J965" s="14" t="s">
        <v>1252</v>
      </c>
      <c r="K965" s="53"/>
    </row>
    <row r="966" spans="1:14" x14ac:dyDescent="0.2">
      <c r="A966" s="2">
        <v>6</v>
      </c>
      <c r="B966" s="2">
        <v>2</v>
      </c>
      <c r="C966" s="2">
        <v>4</v>
      </c>
      <c r="D966" t="s">
        <v>2739</v>
      </c>
      <c r="E966" s="10" t="s">
        <v>325</v>
      </c>
      <c r="G966" s="25" t="s">
        <v>2743</v>
      </c>
      <c r="H966" s="28">
        <v>41106</v>
      </c>
      <c r="I966" s="72">
        <v>72</v>
      </c>
      <c r="J966" s="13">
        <v>41114</v>
      </c>
      <c r="K966" s="72">
        <v>365</v>
      </c>
      <c r="L966" s="2" t="s">
        <v>236</v>
      </c>
      <c r="M966" s="10" t="s">
        <v>244</v>
      </c>
      <c r="N966" t="s">
        <v>2744</v>
      </c>
    </row>
    <row r="967" spans="1:14" x14ac:dyDescent="0.2">
      <c r="A967" s="2">
        <v>6</v>
      </c>
      <c r="B967" s="2">
        <v>2</v>
      </c>
      <c r="C967" s="2">
        <v>5</v>
      </c>
      <c r="D967" t="s">
        <v>138</v>
      </c>
      <c r="E967" s="10" t="s">
        <v>41</v>
      </c>
      <c r="G967" s="25" t="s">
        <v>47</v>
      </c>
      <c r="H967" s="93" t="s">
        <v>1110</v>
      </c>
      <c r="I967" s="72">
        <v>68</v>
      </c>
      <c r="J967" s="14" t="s">
        <v>1110</v>
      </c>
      <c r="K967" s="53"/>
    </row>
    <row r="968" spans="1:14" x14ac:dyDescent="0.2">
      <c r="A968" s="2">
        <v>6</v>
      </c>
      <c r="B968" s="2">
        <v>2</v>
      </c>
      <c r="C968" s="2">
        <v>5</v>
      </c>
      <c r="D968" t="s">
        <v>138</v>
      </c>
      <c r="E968" s="10" t="s">
        <v>41</v>
      </c>
      <c r="G968" s="39" t="s">
        <v>2745</v>
      </c>
      <c r="H968" s="28">
        <v>35465</v>
      </c>
      <c r="I968" s="72">
        <v>49</v>
      </c>
      <c r="J968" s="14">
        <v>35472</v>
      </c>
      <c r="K968" s="53">
        <v>780</v>
      </c>
      <c r="M968" s="10" t="s">
        <v>255</v>
      </c>
    </row>
    <row r="969" spans="1:14" x14ac:dyDescent="0.2">
      <c r="A969" s="2">
        <v>6</v>
      </c>
      <c r="B969" s="2">
        <v>2</v>
      </c>
      <c r="C969" s="2">
        <v>6</v>
      </c>
      <c r="D969" t="s">
        <v>138</v>
      </c>
      <c r="E969" s="10" t="s">
        <v>41</v>
      </c>
      <c r="G969" s="25" t="s">
        <v>2746</v>
      </c>
      <c r="H969" s="28"/>
    </row>
    <row r="970" spans="1:14" x14ac:dyDescent="0.2">
      <c r="A970" s="2">
        <v>6</v>
      </c>
      <c r="B970" s="2">
        <v>2</v>
      </c>
      <c r="C970" s="2">
        <v>7</v>
      </c>
      <c r="D970" t="s">
        <v>138</v>
      </c>
      <c r="E970" s="10" t="s">
        <v>41</v>
      </c>
      <c r="G970" s="25" t="s">
        <v>41</v>
      </c>
      <c r="H970" s="93" t="s">
        <v>178</v>
      </c>
      <c r="I970" s="72">
        <v>64</v>
      </c>
      <c r="J970" s="14" t="s">
        <v>178</v>
      </c>
      <c r="K970" s="53"/>
    </row>
    <row r="971" spans="1:14" x14ac:dyDescent="0.2">
      <c r="A971" s="2">
        <v>6</v>
      </c>
      <c r="B971" s="2">
        <v>2</v>
      </c>
      <c r="C971" s="2">
        <v>8</v>
      </c>
      <c r="D971" t="s">
        <v>138</v>
      </c>
      <c r="E971" s="10" t="s">
        <v>41</v>
      </c>
      <c r="G971" s="25" t="s">
        <v>1188</v>
      </c>
      <c r="H971" s="28">
        <v>20978</v>
      </c>
      <c r="I971" s="72">
        <v>86</v>
      </c>
      <c r="J971" s="13">
        <v>20982</v>
      </c>
    </row>
    <row r="972" spans="1:14" x14ac:dyDescent="0.2">
      <c r="A972" s="2">
        <v>6</v>
      </c>
      <c r="B972" s="2">
        <v>3</v>
      </c>
      <c r="C972" s="2">
        <v>1</v>
      </c>
      <c r="D972" s="3" t="s">
        <v>2098</v>
      </c>
      <c r="E972" s="10" t="s">
        <v>2169</v>
      </c>
      <c r="G972" s="25"/>
      <c r="H972" s="28"/>
    </row>
    <row r="973" spans="1:14" x14ac:dyDescent="0.2">
      <c r="A973" s="2">
        <v>6</v>
      </c>
      <c r="B973" s="2">
        <v>3</v>
      </c>
      <c r="C973" s="2">
        <v>2</v>
      </c>
      <c r="D973" s="3" t="s">
        <v>2098</v>
      </c>
      <c r="E973" s="29" t="s">
        <v>2169</v>
      </c>
      <c r="F973" s="11"/>
      <c r="G973" s="25" t="s">
        <v>2747</v>
      </c>
      <c r="H973" s="28">
        <v>27847</v>
      </c>
      <c r="I973" s="72">
        <v>69</v>
      </c>
      <c r="J973" s="13">
        <v>27850</v>
      </c>
      <c r="K973" s="72">
        <v>295</v>
      </c>
    </row>
    <row r="974" spans="1:14" x14ac:dyDescent="0.2">
      <c r="A974" s="2">
        <v>6</v>
      </c>
      <c r="B974" s="2">
        <v>3</v>
      </c>
      <c r="C974" s="2">
        <v>3</v>
      </c>
      <c r="D974" s="3" t="s">
        <v>2098</v>
      </c>
      <c r="E974" s="29" t="s">
        <v>2169</v>
      </c>
      <c r="F974" s="11"/>
      <c r="G974" s="25" t="s">
        <v>2748</v>
      </c>
      <c r="H974" s="28">
        <v>25428</v>
      </c>
      <c r="I974" s="72">
        <v>62</v>
      </c>
      <c r="J974" s="13">
        <v>25430</v>
      </c>
      <c r="K974" s="72">
        <v>164</v>
      </c>
    </row>
    <row r="975" spans="1:14" x14ac:dyDescent="0.2">
      <c r="A975" s="2">
        <v>6</v>
      </c>
      <c r="B975" s="2">
        <v>3</v>
      </c>
      <c r="C975" s="2">
        <v>4</v>
      </c>
      <c r="D975" s="3" t="s">
        <v>2098</v>
      </c>
      <c r="E975" s="10" t="s">
        <v>2169</v>
      </c>
      <c r="G975" s="25"/>
      <c r="H975" s="28"/>
    </row>
    <row r="976" spans="1:14" x14ac:dyDescent="0.2">
      <c r="A976" s="2">
        <v>6</v>
      </c>
      <c r="B976" s="2">
        <v>3</v>
      </c>
      <c r="C976" s="2">
        <v>5</v>
      </c>
      <c r="D976" s="3" t="s">
        <v>2098</v>
      </c>
      <c r="E976" s="10" t="s">
        <v>2169</v>
      </c>
      <c r="G976" s="25"/>
      <c r="H976" s="28"/>
    </row>
    <row r="977" spans="1:14" x14ac:dyDescent="0.2">
      <c r="A977" s="2">
        <v>6</v>
      </c>
      <c r="B977" s="2">
        <v>3</v>
      </c>
      <c r="C977" s="2">
        <v>6</v>
      </c>
      <c r="D977" s="3" t="s">
        <v>2098</v>
      </c>
      <c r="E977" s="29" t="s">
        <v>2169</v>
      </c>
      <c r="F977" s="11"/>
      <c r="G977" s="25" t="s">
        <v>20</v>
      </c>
      <c r="H977" s="28">
        <v>24524</v>
      </c>
      <c r="I977" s="72">
        <v>85</v>
      </c>
      <c r="J977" s="13">
        <v>24527</v>
      </c>
      <c r="K977" s="72">
        <v>110</v>
      </c>
    </row>
    <row r="978" spans="1:14" x14ac:dyDescent="0.2">
      <c r="A978" s="2">
        <v>6</v>
      </c>
      <c r="B978" s="2">
        <v>3</v>
      </c>
      <c r="C978" s="2">
        <v>7</v>
      </c>
      <c r="D978" s="3" t="s">
        <v>2098</v>
      </c>
      <c r="E978" s="29" t="s">
        <v>2169</v>
      </c>
      <c r="F978" s="11"/>
      <c r="G978" s="25" t="s">
        <v>2169</v>
      </c>
      <c r="H978" s="14" t="s">
        <v>713</v>
      </c>
      <c r="I978" s="72">
        <v>43</v>
      </c>
      <c r="J978" s="14" t="s">
        <v>713</v>
      </c>
      <c r="K978" s="53"/>
    </row>
    <row r="979" spans="1:14" x14ac:dyDescent="0.2">
      <c r="A979" s="2">
        <v>6</v>
      </c>
      <c r="B979" s="2">
        <v>3</v>
      </c>
      <c r="C979" s="2">
        <v>8</v>
      </c>
      <c r="D979" s="3" t="s">
        <v>2098</v>
      </c>
      <c r="E979" s="29" t="s">
        <v>2169</v>
      </c>
      <c r="F979" s="11"/>
      <c r="G979" s="25"/>
      <c r="H979" s="28"/>
    </row>
    <row r="980" spans="1:14" x14ac:dyDescent="0.2">
      <c r="A980" s="2">
        <v>6</v>
      </c>
      <c r="B980" s="2">
        <v>4</v>
      </c>
      <c r="C980" s="2">
        <v>1</v>
      </c>
      <c r="D980" s="3" t="s">
        <v>88</v>
      </c>
      <c r="E980" s="29" t="s">
        <v>2749</v>
      </c>
      <c r="F980" s="11"/>
      <c r="G980" s="45" t="s">
        <v>2749</v>
      </c>
      <c r="H980" s="34" t="s">
        <v>2750</v>
      </c>
      <c r="I980" s="73">
        <v>76</v>
      </c>
      <c r="J980" s="27" t="s">
        <v>2751</v>
      </c>
      <c r="K980" s="73"/>
      <c r="N980" t="s">
        <v>2752</v>
      </c>
    </row>
    <row r="981" spans="1:14" x14ac:dyDescent="0.2">
      <c r="A981" s="2">
        <v>6</v>
      </c>
      <c r="B981" s="2">
        <v>4</v>
      </c>
      <c r="C981" s="2">
        <v>2</v>
      </c>
      <c r="D981" s="3" t="s">
        <v>88</v>
      </c>
      <c r="E981" s="29" t="s">
        <v>2749</v>
      </c>
      <c r="F981" s="11"/>
      <c r="G981" s="25" t="s">
        <v>2753</v>
      </c>
      <c r="H981" s="28"/>
      <c r="J981" s="13">
        <v>38626</v>
      </c>
      <c r="M981" s="10" t="s">
        <v>2754</v>
      </c>
      <c r="N981" t="s">
        <v>2752</v>
      </c>
    </row>
    <row r="982" spans="1:14" x14ac:dyDescent="0.2">
      <c r="A982" s="2">
        <v>6</v>
      </c>
      <c r="B982" s="2">
        <v>4</v>
      </c>
      <c r="C982" s="2">
        <v>3</v>
      </c>
      <c r="D982" s="3" t="s">
        <v>88</v>
      </c>
      <c r="E982" s="29" t="s">
        <v>2749</v>
      </c>
      <c r="F982" s="11"/>
      <c r="G982" s="25" t="s">
        <v>2755</v>
      </c>
      <c r="H982" s="28">
        <v>40915</v>
      </c>
      <c r="I982" s="72">
        <v>80</v>
      </c>
      <c r="J982" s="13">
        <v>40920</v>
      </c>
      <c r="K982" s="72">
        <v>355</v>
      </c>
      <c r="M982" s="10" t="s">
        <v>244</v>
      </c>
    </row>
    <row r="983" spans="1:14" x14ac:dyDescent="0.2">
      <c r="A983" s="2">
        <v>6</v>
      </c>
      <c r="B983" s="2">
        <v>4</v>
      </c>
      <c r="C983" s="2">
        <v>4</v>
      </c>
      <c r="D983" s="3" t="s">
        <v>88</v>
      </c>
      <c r="E983" s="29" t="s">
        <v>2749</v>
      </c>
      <c r="F983" s="11"/>
      <c r="G983" s="25" t="s">
        <v>993</v>
      </c>
      <c r="H983" s="28">
        <v>9273</v>
      </c>
      <c r="I983" s="72">
        <v>1</v>
      </c>
      <c r="J983" s="14">
        <v>9274</v>
      </c>
      <c r="K983" s="53"/>
      <c r="N983" t="s">
        <v>2756</v>
      </c>
    </row>
    <row r="984" spans="1:14" x14ac:dyDescent="0.2">
      <c r="A984" s="2">
        <v>6</v>
      </c>
      <c r="B984" s="2">
        <v>4</v>
      </c>
      <c r="C984" s="2">
        <v>4</v>
      </c>
      <c r="D984" s="3" t="s">
        <v>88</v>
      </c>
      <c r="E984" s="29" t="s">
        <v>2749</v>
      </c>
      <c r="F984" s="11"/>
      <c r="G984" s="25" t="s">
        <v>856</v>
      </c>
      <c r="H984" s="41" t="s">
        <v>1204</v>
      </c>
      <c r="I984" s="72">
        <v>1</v>
      </c>
      <c r="J984" s="14" t="s">
        <v>1204</v>
      </c>
      <c r="K984" s="53"/>
      <c r="N984" t="s">
        <v>2756</v>
      </c>
    </row>
    <row r="985" spans="1:14" x14ac:dyDescent="0.2">
      <c r="A985" s="2">
        <v>6</v>
      </c>
      <c r="B985" s="2">
        <v>4</v>
      </c>
      <c r="C985" s="2">
        <v>4</v>
      </c>
      <c r="D985" s="3" t="s">
        <v>88</v>
      </c>
      <c r="E985" s="29" t="s">
        <v>2749</v>
      </c>
      <c r="F985" s="11"/>
      <c r="G985" s="25" t="s">
        <v>481</v>
      </c>
      <c r="H985" s="28">
        <v>26371</v>
      </c>
      <c r="I985" s="72">
        <v>19</v>
      </c>
      <c r="J985" s="13">
        <v>26374</v>
      </c>
      <c r="K985" s="72">
        <v>232</v>
      </c>
    </row>
    <row r="986" spans="1:14" x14ac:dyDescent="0.2">
      <c r="A986" s="2">
        <v>6</v>
      </c>
      <c r="B986" s="2">
        <v>4</v>
      </c>
      <c r="C986" s="2">
        <v>5</v>
      </c>
      <c r="D986" s="3" t="s">
        <v>88</v>
      </c>
      <c r="E986" s="29" t="s">
        <v>2757</v>
      </c>
      <c r="F986" s="11"/>
      <c r="G986" s="25" t="s">
        <v>170</v>
      </c>
      <c r="H986" s="14" t="s">
        <v>1038</v>
      </c>
      <c r="I986" s="72">
        <v>70</v>
      </c>
      <c r="J986" s="14" t="s">
        <v>1038</v>
      </c>
      <c r="K986" s="53"/>
    </row>
    <row r="987" spans="1:14" x14ac:dyDescent="0.2">
      <c r="A987" s="2">
        <v>6</v>
      </c>
      <c r="B987" s="2">
        <v>4</v>
      </c>
      <c r="C987" s="2">
        <v>6</v>
      </c>
      <c r="D987" s="3" t="s">
        <v>88</v>
      </c>
      <c r="E987" s="29" t="s">
        <v>2757</v>
      </c>
      <c r="F987" s="11"/>
      <c r="G987" s="25" t="s">
        <v>2758</v>
      </c>
      <c r="H987" s="28">
        <v>30763</v>
      </c>
      <c r="I987" s="72">
        <v>92</v>
      </c>
      <c r="J987" s="13">
        <v>30769</v>
      </c>
      <c r="K987" s="72">
        <v>480</v>
      </c>
    </row>
    <row r="988" spans="1:14" x14ac:dyDescent="0.2">
      <c r="A988" s="2">
        <v>6</v>
      </c>
      <c r="B988" s="2">
        <v>4</v>
      </c>
      <c r="C988" s="2">
        <v>7</v>
      </c>
      <c r="D988" s="3" t="s">
        <v>88</v>
      </c>
      <c r="E988" s="29" t="s">
        <v>2757</v>
      </c>
      <c r="F988" s="11"/>
      <c r="G988" s="25" t="s">
        <v>2757</v>
      </c>
      <c r="H988" s="14" t="s">
        <v>713</v>
      </c>
      <c r="I988" s="72">
        <v>63</v>
      </c>
      <c r="J988" s="14" t="s">
        <v>713</v>
      </c>
      <c r="K988" s="53"/>
    </row>
    <row r="989" spans="1:14" x14ac:dyDescent="0.2">
      <c r="A989" s="2">
        <v>6</v>
      </c>
      <c r="B989" s="2">
        <v>4</v>
      </c>
      <c r="C989" s="2">
        <v>8</v>
      </c>
      <c r="D989" s="3" t="s">
        <v>88</v>
      </c>
      <c r="E989" s="29" t="s">
        <v>2757</v>
      </c>
      <c r="F989" s="11"/>
      <c r="G989" s="25" t="s">
        <v>2297</v>
      </c>
      <c r="H989" s="28">
        <v>16561</v>
      </c>
      <c r="I989" s="72">
        <v>82</v>
      </c>
      <c r="J989" s="13">
        <v>16562</v>
      </c>
    </row>
    <row r="990" spans="1:14" x14ac:dyDescent="0.2">
      <c r="A990" s="2">
        <v>6</v>
      </c>
      <c r="B990" s="11">
        <v>5</v>
      </c>
      <c r="C990" s="2">
        <v>1</v>
      </c>
      <c r="D990" s="3" t="s">
        <v>2759</v>
      </c>
      <c r="E990" s="29" t="s">
        <v>2760</v>
      </c>
      <c r="F990" s="11">
        <v>267</v>
      </c>
      <c r="G990" s="25" t="s">
        <v>541</v>
      </c>
      <c r="H990" s="28">
        <v>29872</v>
      </c>
      <c r="I990" s="72">
        <v>72</v>
      </c>
      <c r="J990" s="13">
        <v>29875</v>
      </c>
      <c r="K990" s="72">
        <v>422</v>
      </c>
    </row>
    <row r="991" spans="1:14" x14ac:dyDescent="0.2">
      <c r="A991" s="2">
        <v>6</v>
      </c>
      <c r="B991" s="11">
        <v>5</v>
      </c>
      <c r="C991" s="2">
        <v>2</v>
      </c>
      <c r="D991" s="3" t="s">
        <v>2759</v>
      </c>
      <c r="E991" s="29" t="s">
        <v>2760</v>
      </c>
      <c r="F991" s="11">
        <v>267</v>
      </c>
      <c r="G991" s="25" t="s">
        <v>2761</v>
      </c>
      <c r="H991" s="28">
        <v>29213</v>
      </c>
      <c r="I991" s="72">
        <v>75</v>
      </c>
      <c r="J991" s="13">
        <v>29217</v>
      </c>
      <c r="K991" s="72">
        <v>379</v>
      </c>
    </row>
    <row r="992" spans="1:14" x14ac:dyDescent="0.2">
      <c r="A992" s="2">
        <v>6</v>
      </c>
      <c r="B992" s="11">
        <v>5</v>
      </c>
      <c r="C992" s="2">
        <v>3</v>
      </c>
      <c r="D992" s="3" t="s">
        <v>2762</v>
      </c>
      <c r="E992" s="29" t="s">
        <v>2763</v>
      </c>
      <c r="F992" s="11"/>
      <c r="G992" s="25"/>
      <c r="H992" s="28"/>
    </row>
    <row r="993" spans="1:14" x14ac:dyDescent="0.2">
      <c r="A993" s="2">
        <v>6</v>
      </c>
      <c r="B993" s="11">
        <v>5</v>
      </c>
      <c r="C993" s="2">
        <v>4</v>
      </c>
      <c r="D993" s="3" t="s">
        <v>2762</v>
      </c>
      <c r="E993" s="29" t="s">
        <v>2763</v>
      </c>
      <c r="F993" s="11"/>
      <c r="G993" s="25"/>
      <c r="H993" s="28"/>
    </row>
    <row r="994" spans="1:14" x14ac:dyDescent="0.2">
      <c r="A994" s="2">
        <v>6</v>
      </c>
      <c r="B994" s="11">
        <v>5</v>
      </c>
      <c r="C994" s="2">
        <v>5</v>
      </c>
      <c r="D994" s="3" t="s">
        <v>2762</v>
      </c>
      <c r="E994" s="29" t="s">
        <v>2763</v>
      </c>
      <c r="F994" s="11"/>
      <c r="G994" s="25" t="s">
        <v>2764</v>
      </c>
      <c r="H994" s="14" t="s">
        <v>843</v>
      </c>
      <c r="I994" s="72">
        <v>24</v>
      </c>
      <c r="J994" s="14" t="s">
        <v>843</v>
      </c>
      <c r="K994" s="53"/>
    </row>
    <row r="995" spans="1:14" x14ac:dyDescent="0.2">
      <c r="A995" s="2">
        <v>6</v>
      </c>
      <c r="B995" s="11">
        <v>5</v>
      </c>
      <c r="C995" s="2">
        <v>6</v>
      </c>
      <c r="D995" s="3" t="s">
        <v>2762</v>
      </c>
      <c r="E995" s="10" t="s">
        <v>2763</v>
      </c>
      <c r="G995" s="25" t="s">
        <v>2765</v>
      </c>
      <c r="H995" s="28">
        <v>24217</v>
      </c>
      <c r="I995" s="72">
        <v>73</v>
      </c>
      <c r="J995" s="13">
        <v>24220</v>
      </c>
    </row>
    <row r="996" spans="1:14" x14ac:dyDescent="0.2">
      <c r="A996" s="2">
        <v>6</v>
      </c>
      <c r="B996" s="2">
        <v>5</v>
      </c>
      <c r="C996" s="2">
        <v>7</v>
      </c>
      <c r="D996" s="3" t="s">
        <v>50</v>
      </c>
      <c r="E996" s="10" t="s">
        <v>2766</v>
      </c>
      <c r="G996" s="25"/>
      <c r="H996" s="28"/>
    </row>
    <row r="997" spans="1:14" x14ac:dyDescent="0.2">
      <c r="A997" s="2">
        <v>6</v>
      </c>
      <c r="B997" s="2">
        <v>5</v>
      </c>
      <c r="C997" s="2">
        <v>8</v>
      </c>
      <c r="D997" s="3" t="s">
        <v>50</v>
      </c>
      <c r="E997" s="10" t="s">
        <v>2766</v>
      </c>
      <c r="G997" s="25" t="s">
        <v>155</v>
      </c>
      <c r="H997" s="28">
        <v>13862</v>
      </c>
      <c r="I997" s="72">
        <v>32</v>
      </c>
      <c r="J997" s="14">
        <v>13865</v>
      </c>
      <c r="K997" s="53"/>
    </row>
    <row r="998" spans="1:14" x14ac:dyDescent="0.2">
      <c r="A998" s="2">
        <v>6</v>
      </c>
      <c r="B998" s="2">
        <v>6</v>
      </c>
      <c r="C998" s="2">
        <v>1</v>
      </c>
      <c r="D998" s="3" t="s">
        <v>2767</v>
      </c>
      <c r="E998" s="10" t="s">
        <v>2768</v>
      </c>
      <c r="G998" s="25" t="s">
        <v>539</v>
      </c>
      <c r="H998" s="14" t="s">
        <v>1038</v>
      </c>
      <c r="J998" s="14" t="s">
        <v>1038</v>
      </c>
      <c r="K998" s="53"/>
      <c r="M998" s="10" t="s">
        <v>512</v>
      </c>
      <c r="N998" s="122" t="s">
        <v>1884</v>
      </c>
    </row>
    <row r="999" spans="1:14" x14ac:dyDescent="0.2">
      <c r="A999" s="2">
        <v>6</v>
      </c>
      <c r="B999" s="2">
        <v>6</v>
      </c>
      <c r="C999" s="2">
        <v>2</v>
      </c>
      <c r="D999" s="3" t="s">
        <v>2767</v>
      </c>
      <c r="E999" s="10" t="s">
        <v>2768</v>
      </c>
      <c r="G999" s="25" t="s">
        <v>206</v>
      </c>
      <c r="H999" s="28">
        <v>37927</v>
      </c>
      <c r="I999" s="72">
        <v>76</v>
      </c>
      <c r="J999" s="13">
        <v>37932</v>
      </c>
      <c r="K999" s="72">
        <v>136</v>
      </c>
      <c r="N999" s="122"/>
    </row>
    <row r="1000" spans="1:14" x14ac:dyDescent="0.2">
      <c r="A1000" s="2">
        <v>6</v>
      </c>
      <c r="B1000" s="2">
        <v>6</v>
      </c>
      <c r="C1000" s="2">
        <v>3</v>
      </c>
      <c r="D1000" s="3" t="s">
        <v>2769</v>
      </c>
      <c r="E1000" s="10" t="s">
        <v>686</v>
      </c>
      <c r="G1000" s="25"/>
      <c r="H1000" s="28"/>
    </row>
    <row r="1001" spans="1:14" x14ac:dyDescent="0.2">
      <c r="A1001" s="2">
        <v>6</v>
      </c>
      <c r="B1001" s="2">
        <v>6</v>
      </c>
      <c r="C1001" s="2">
        <v>4</v>
      </c>
      <c r="D1001" s="3" t="s">
        <v>2769</v>
      </c>
      <c r="E1001" s="10" t="s">
        <v>686</v>
      </c>
      <c r="G1001" s="25"/>
      <c r="H1001" s="28"/>
    </row>
    <row r="1002" spans="1:14" x14ac:dyDescent="0.2">
      <c r="A1002" s="2">
        <v>6</v>
      </c>
      <c r="B1002" s="2">
        <v>6</v>
      </c>
      <c r="C1002" s="2">
        <v>5</v>
      </c>
      <c r="D1002" s="3" t="s">
        <v>2769</v>
      </c>
      <c r="E1002" s="10" t="s">
        <v>686</v>
      </c>
      <c r="G1002" s="25"/>
      <c r="H1002" s="28"/>
    </row>
    <row r="1003" spans="1:14" x14ac:dyDescent="0.2">
      <c r="A1003" s="2">
        <v>6</v>
      </c>
      <c r="B1003" s="2">
        <v>6</v>
      </c>
      <c r="C1003" s="2">
        <v>6</v>
      </c>
      <c r="D1003" s="3" t="s">
        <v>2769</v>
      </c>
      <c r="E1003" s="10" t="s">
        <v>686</v>
      </c>
      <c r="G1003" s="50"/>
      <c r="H1003" s="38"/>
      <c r="J1003" s="36"/>
    </row>
    <row r="1004" spans="1:14" x14ac:dyDescent="0.2">
      <c r="A1004" s="2">
        <v>6</v>
      </c>
      <c r="B1004" s="2">
        <v>6</v>
      </c>
      <c r="C1004" s="2">
        <v>7</v>
      </c>
      <c r="D1004" s="3" t="s">
        <v>2767</v>
      </c>
      <c r="E1004" s="10" t="s">
        <v>2768</v>
      </c>
      <c r="G1004" s="25" t="s">
        <v>2770</v>
      </c>
      <c r="H1004" s="28">
        <v>30958</v>
      </c>
      <c r="I1004" s="72">
        <v>86</v>
      </c>
      <c r="J1004" s="13">
        <v>30960</v>
      </c>
      <c r="K1004" s="72">
        <v>496</v>
      </c>
      <c r="N1004" s="122" t="s">
        <v>2771</v>
      </c>
    </row>
    <row r="1005" spans="1:14" x14ac:dyDescent="0.2">
      <c r="A1005" s="2">
        <v>6</v>
      </c>
      <c r="B1005" s="2">
        <v>6</v>
      </c>
      <c r="C1005" s="2">
        <v>8</v>
      </c>
      <c r="D1005" s="3" t="s">
        <v>2767</v>
      </c>
      <c r="E1005" s="10" t="s">
        <v>2768</v>
      </c>
      <c r="G1005" s="25" t="s">
        <v>2581</v>
      </c>
      <c r="H1005" s="28">
        <v>17363</v>
      </c>
      <c r="I1005" s="72">
        <v>53</v>
      </c>
      <c r="J1005" s="13">
        <v>17366</v>
      </c>
      <c r="N1005" s="122"/>
    </row>
    <row r="1006" spans="1:14" x14ac:dyDescent="0.2">
      <c r="A1006" s="2">
        <v>6</v>
      </c>
      <c r="B1006" s="2">
        <v>7</v>
      </c>
      <c r="C1006" s="2">
        <v>1</v>
      </c>
      <c r="D1006" s="3" t="s">
        <v>2769</v>
      </c>
      <c r="E1006" s="10" t="s">
        <v>41</v>
      </c>
      <c r="F1006" s="2">
        <v>207</v>
      </c>
      <c r="G1006" s="25" t="s">
        <v>686</v>
      </c>
      <c r="H1006" s="28">
        <v>13605</v>
      </c>
      <c r="J1006" s="14">
        <v>13608</v>
      </c>
      <c r="K1006" s="53"/>
    </row>
    <row r="1007" spans="1:14" x14ac:dyDescent="0.2">
      <c r="A1007" s="2">
        <v>6</v>
      </c>
      <c r="B1007" s="2">
        <v>7</v>
      </c>
      <c r="C1007" s="2">
        <v>2</v>
      </c>
      <c r="D1007" s="3" t="s">
        <v>2769</v>
      </c>
      <c r="E1007" s="10" t="s">
        <v>41</v>
      </c>
      <c r="F1007" s="2">
        <v>207</v>
      </c>
      <c r="G1007" s="25" t="s">
        <v>47</v>
      </c>
      <c r="H1007" s="28">
        <v>24214</v>
      </c>
      <c r="I1007" s="72">
        <v>67</v>
      </c>
      <c r="J1007" s="13">
        <v>24217</v>
      </c>
      <c r="M1007" s="10" t="s">
        <v>2627</v>
      </c>
    </row>
    <row r="1008" spans="1:14" x14ac:dyDescent="0.2">
      <c r="A1008" s="2">
        <v>6</v>
      </c>
      <c r="B1008" s="2">
        <v>7</v>
      </c>
      <c r="C1008" s="2">
        <v>3</v>
      </c>
      <c r="D1008" s="3" t="s">
        <v>2772</v>
      </c>
      <c r="E1008" s="10" t="s">
        <v>41</v>
      </c>
      <c r="G1008" s="25" t="s">
        <v>2773</v>
      </c>
      <c r="H1008" s="28">
        <v>29673</v>
      </c>
      <c r="I1008" s="72">
        <v>83</v>
      </c>
      <c r="J1008" s="13">
        <v>29677</v>
      </c>
      <c r="K1008" s="72">
        <v>411</v>
      </c>
      <c r="M1008" s="10" t="s">
        <v>2627</v>
      </c>
    </row>
    <row r="1009" spans="1:13" x14ac:dyDescent="0.2">
      <c r="A1009" s="2">
        <v>6</v>
      </c>
      <c r="B1009" s="2">
        <v>7</v>
      </c>
      <c r="C1009" s="2">
        <v>4</v>
      </c>
      <c r="D1009" s="3" t="s">
        <v>2769</v>
      </c>
      <c r="E1009" s="10" t="s">
        <v>41</v>
      </c>
      <c r="G1009" s="25"/>
      <c r="H1009" s="28"/>
    </row>
    <row r="1010" spans="1:13" x14ac:dyDescent="0.2">
      <c r="A1010" s="2">
        <v>6</v>
      </c>
      <c r="B1010" s="2">
        <v>7</v>
      </c>
      <c r="C1010" s="2">
        <v>5</v>
      </c>
      <c r="D1010" s="3" t="s">
        <v>2769</v>
      </c>
      <c r="E1010" s="10" t="s">
        <v>41</v>
      </c>
      <c r="G1010" s="25" t="s">
        <v>80</v>
      </c>
      <c r="H1010" s="13" t="s">
        <v>147</v>
      </c>
      <c r="J1010" s="13" t="s">
        <v>147</v>
      </c>
      <c r="M1010" s="10" t="s">
        <v>2627</v>
      </c>
    </row>
    <row r="1011" spans="1:13" x14ac:dyDescent="0.2">
      <c r="A1011" s="2">
        <v>6</v>
      </c>
      <c r="B1011" s="2">
        <v>7</v>
      </c>
      <c r="C1011" s="2">
        <v>6</v>
      </c>
      <c r="D1011" s="3" t="s">
        <v>2769</v>
      </c>
      <c r="E1011" s="10" t="s">
        <v>41</v>
      </c>
      <c r="G1011" s="25" t="s">
        <v>684</v>
      </c>
      <c r="H1011" s="28">
        <v>14038</v>
      </c>
      <c r="J1011" s="13">
        <v>14042</v>
      </c>
      <c r="M1011" s="10" t="s">
        <v>2627</v>
      </c>
    </row>
    <row r="1012" spans="1:13" x14ac:dyDescent="0.2">
      <c r="A1012" s="2">
        <v>6</v>
      </c>
      <c r="B1012" s="2">
        <v>7</v>
      </c>
      <c r="C1012" s="2">
        <v>7</v>
      </c>
      <c r="D1012" s="3" t="s">
        <v>2769</v>
      </c>
      <c r="E1012" s="10" t="s">
        <v>41</v>
      </c>
      <c r="G1012" s="25" t="s">
        <v>2774</v>
      </c>
      <c r="H1012" s="14" t="s">
        <v>1038</v>
      </c>
      <c r="J1012" s="14" t="s">
        <v>1038</v>
      </c>
      <c r="K1012" s="53"/>
    </row>
    <row r="1013" spans="1:13" x14ac:dyDescent="0.2">
      <c r="A1013" s="2">
        <v>6</v>
      </c>
      <c r="B1013" s="2">
        <v>7</v>
      </c>
      <c r="C1013" s="2">
        <v>8</v>
      </c>
      <c r="D1013" s="3" t="s">
        <v>2769</v>
      </c>
      <c r="E1013" s="10" t="s">
        <v>41</v>
      </c>
      <c r="G1013" s="25" t="s">
        <v>2775</v>
      </c>
      <c r="H1013" s="14" t="s">
        <v>2173</v>
      </c>
      <c r="J1013" s="14" t="s">
        <v>2173</v>
      </c>
      <c r="K1013" s="53"/>
    </row>
    <row r="1014" spans="1:13" x14ac:dyDescent="0.2">
      <c r="A1014" s="2">
        <v>6</v>
      </c>
      <c r="B1014" s="2">
        <v>8</v>
      </c>
      <c r="C1014" s="2">
        <v>1</v>
      </c>
      <c r="D1014" s="3" t="s">
        <v>2037</v>
      </c>
      <c r="E1014" s="10" t="s">
        <v>41</v>
      </c>
      <c r="G1014" s="25"/>
      <c r="H1014" s="28"/>
    </row>
    <row r="1015" spans="1:13" x14ac:dyDescent="0.2">
      <c r="A1015" s="2">
        <v>6</v>
      </c>
      <c r="B1015" s="2">
        <v>8</v>
      </c>
      <c r="C1015" s="2">
        <v>2</v>
      </c>
      <c r="D1015" s="3" t="s">
        <v>2037</v>
      </c>
      <c r="E1015" s="10" t="s">
        <v>41</v>
      </c>
      <c r="G1015" s="25"/>
      <c r="H1015" s="28"/>
    </row>
    <row r="1016" spans="1:13" x14ac:dyDescent="0.2">
      <c r="A1016" s="2">
        <v>6</v>
      </c>
      <c r="B1016" s="2">
        <v>8</v>
      </c>
      <c r="C1016" s="2">
        <v>3</v>
      </c>
      <c r="D1016" s="3" t="s">
        <v>2037</v>
      </c>
      <c r="E1016" s="10" t="s">
        <v>41</v>
      </c>
      <c r="G1016" s="25" t="s">
        <v>2050</v>
      </c>
      <c r="H1016" s="28">
        <v>26776</v>
      </c>
      <c r="I1016" s="72">
        <v>78</v>
      </c>
      <c r="J1016" s="14" t="s">
        <v>1110</v>
      </c>
      <c r="K1016" s="53"/>
    </row>
    <row r="1017" spans="1:13" x14ac:dyDescent="0.2">
      <c r="A1017" s="2">
        <v>6</v>
      </c>
      <c r="B1017" s="2">
        <v>8</v>
      </c>
      <c r="C1017" s="2">
        <v>4</v>
      </c>
      <c r="D1017" s="3" t="s">
        <v>2037</v>
      </c>
      <c r="E1017" s="10" t="s">
        <v>41</v>
      </c>
      <c r="G1017" s="25" t="s">
        <v>2776</v>
      </c>
      <c r="H1017" s="28">
        <v>25582</v>
      </c>
      <c r="I1017" s="72">
        <v>60</v>
      </c>
      <c r="J1017" s="13">
        <v>25585</v>
      </c>
      <c r="K1017" s="72">
        <v>176</v>
      </c>
    </row>
    <row r="1018" spans="1:13" x14ac:dyDescent="0.2">
      <c r="A1018" s="2">
        <v>6</v>
      </c>
      <c r="B1018" s="2">
        <v>8</v>
      </c>
      <c r="C1018" s="2">
        <v>5</v>
      </c>
      <c r="D1018" s="3" t="s">
        <v>2037</v>
      </c>
      <c r="E1018" s="10" t="s">
        <v>41</v>
      </c>
      <c r="G1018" s="25" t="s">
        <v>2777</v>
      </c>
      <c r="H1018" s="28">
        <v>34173</v>
      </c>
      <c r="I1018" s="72">
        <v>94</v>
      </c>
      <c r="J1018" s="14">
        <v>34177</v>
      </c>
      <c r="K1018" s="53">
        <v>693</v>
      </c>
    </row>
    <row r="1019" spans="1:13" x14ac:dyDescent="0.2">
      <c r="A1019" s="2">
        <v>6</v>
      </c>
      <c r="B1019" s="2">
        <v>8</v>
      </c>
      <c r="C1019" s="2">
        <v>6</v>
      </c>
      <c r="D1019" s="3" t="s">
        <v>2037</v>
      </c>
      <c r="E1019" s="10" t="s">
        <v>41</v>
      </c>
      <c r="G1019" s="25" t="s">
        <v>608</v>
      </c>
      <c r="H1019" s="28">
        <v>16370</v>
      </c>
      <c r="I1019" s="72">
        <v>70</v>
      </c>
      <c r="J1019" s="13">
        <v>16372</v>
      </c>
    </row>
    <row r="1020" spans="1:13" x14ac:dyDescent="0.2">
      <c r="A1020" s="2">
        <v>6</v>
      </c>
      <c r="B1020" s="2">
        <v>8</v>
      </c>
      <c r="C1020" s="2">
        <v>7</v>
      </c>
      <c r="D1020" s="3" t="s">
        <v>2037</v>
      </c>
      <c r="E1020" s="10" t="s">
        <v>41</v>
      </c>
      <c r="G1020" s="50" t="s">
        <v>41</v>
      </c>
      <c r="H1020" s="55" t="s">
        <v>843</v>
      </c>
      <c r="I1020" s="72">
        <v>59</v>
      </c>
      <c r="J1020" s="55" t="s">
        <v>843</v>
      </c>
      <c r="K1020" s="53"/>
    </row>
    <row r="1021" spans="1:13" x14ac:dyDescent="0.2">
      <c r="A1021" s="2">
        <v>6</v>
      </c>
      <c r="B1021" s="2">
        <v>8</v>
      </c>
      <c r="C1021" s="2">
        <v>8</v>
      </c>
      <c r="D1021" s="3" t="s">
        <v>2037</v>
      </c>
      <c r="E1021" s="10" t="s">
        <v>41</v>
      </c>
      <c r="G1021" s="50" t="s">
        <v>2778</v>
      </c>
      <c r="H1021" s="38" t="s">
        <v>2779</v>
      </c>
      <c r="I1021" s="72">
        <v>78</v>
      </c>
      <c r="J1021" s="36" t="s">
        <v>2780</v>
      </c>
      <c r="K1021" s="72">
        <v>398</v>
      </c>
    </row>
    <row r="1022" spans="1:13" x14ac:dyDescent="0.2">
      <c r="A1022" s="2">
        <v>6</v>
      </c>
      <c r="B1022" s="2">
        <v>9</v>
      </c>
      <c r="C1022" s="2">
        <v>1</v>
      </c>
      <c r="D1022" s="3" t="s">
        <v>29</v>
      </c>
      <c r="E1022" s="10" t="s">
        <v>686</v>
      </c>
      <c r="G1022" s="50" t="s">
        <v>2781</v>
      </c>
      <c r="H1022" s="38" t="s">
        <v>2782</v>
      </c>
      <c r="I1022" s="72">
        <v>70</v>
      </c>
      <c r="J1022" s="36" t="s">
        <v>2783</v>
      </c>
      <c r="K1022" s="72">
        <v>624</v>
      </c>
      <c r="L1022" s="37"/>
    </row>
    <row r="1023" spans="1:13" x14ac:dyDescent="0.2">
      <c r="A1023" s="2">
        <v>6</v>
      </c>
      <c r="B1023" s="2">
        <v>9</v>
      </c>
      <c r="C1023" s="2">
        <v>2</v>
      </c>
      <c r="D1023" s="3" t="s">
        <v>29</v>
      </c>
      <c r="E1023" s="10" t="s">
        <v>686</v>
      </c>
      <c r="G1023" s="25" t="s">
        <v>2784</v>
      </c>
      <c r="H1023" s="28">
        <v>19235</v>
      </c>
      <c r="I1023" s="72">
        <v>68</v>
      </c>
      <c r="J1023" s="14">
        <v>19239</v>
      </c>
      <c r="K1023" s="53"/>
    </row>
    <row r="1024" spans="1:13" x14ac:dyDescent="0.2">
      <c r="A1024" s="2">
        <v>6</v>
      </c>
      <c r="B1024" s="2">
        <v>9</v>
      </c>
      <c r="C1024" s="2">
        <v>3</v>
      </c>
      <c r="D1024" s="3" t="s">
        <v>127</v>
      </c>
      <c r="E1024" s="10" t="s">
        <v>2048</v>
      </c>
      <c r="G1024" s="25" t="s">
        <v>17</v>
      </c>
      <c r="H1024" s="28">
        <v>33619</v>
      </c>
      <c r="I1024" s="72">
        <v>74</v>
      </c>
      <c r="J1024" s="13">
        <v>33621</v>
      </c>
      <c r="K1024" s="72">
        <v>656</v>
      </c>
    </row>
    <row r="1025" spans="1:13" x14ac:dyDescent="0.2">
      <c r="A1025" s="2">
        <v>6</v>
      </c>
      <c r="B1025" s="2">
        <v>9</v>
      </c>
      <c r="C1025" s="2">
        <v>4</v>
      </c>
      <c r="D1025" s="3" t="s">
        <v>127</v>
      </c>
      <c r="E1025" s="10" t="s">
        <v>2048</v>
      </c>
      <c r="G1025" s="25" t="s">
        <v>2785</v>
      </c>
      <c r="H1025" s="28">
        <v>20503</v>
      </c>
      <c r="I1025" s="72">
        <v>77</v>
      </c>
      <c r="J1025" s="13">
        <v>20507</v>
      </c>
    </row>
    <row r="1026" spans="1:13" x14ac:dyDescent="0.2">
      <c r="A1026" s="2">
        <v>6</v>
      </c>
      <c r="B1026" s="2">
        <v>9</v>
      </c>
      <c r="C1026" s="2">
        <v>5</v>
      </c>
      <c r="D1026" s="3" t="s">
        <v>127</v>
      </c>
      <c r="E1026" s="10" t="s">
        <v>2048</v>
      </c>
      <c r="G1026" s="25" t="s">
        <v>2786</v>
      </c>
      <c r="H1026" s="28">
        <v>17084</v>
      </c>
      <c r="I1026" s="72">
        <v>64</v>
      </c>
      <c r="J1026" s="13">
        <v>17086</v>
      </c>
    </row>
    <row r="1027" spans="1:13" x14ac:dyDescent="0.2">
      <c r="A1027" s="2">
        <v>6</v>
      </c>
      <c r="B1027" s="2">
        <v>9</v>
      </c>
      <c r="C1027" s="2">
        <v>6</v>
      </c>
      <c r="D1027" s="3" t="s">
        <v>127</v>
      </c>
      <c r="E1027" s="10" t="s">
        <v>2048</v>
      </c>
      <c r="G1027" s="25" t="s">
        <v>2787</v>
      </c>
      <c r="H1027" s="55" t="s">
        <v>2788</v>
      </c>
      <c r="I1027" s="72">
        <v>50</v>
      </c>
      <c r="J1027" s="55" t="s">
        <v>713</v>
      </c>
      <c r="K1027" s="53"/>
    </row>
    <row r="1028" spans="1:13" x14ac:dyDescent="0.2">
      <c r="A1028" s="2">
        <v>6</v>
      </c>
      <c r="B1028" s="2">
        <v>9</v>
      </c>
      <c r="C1028" s="2">
        <v>7</v>
      </c>
      <c r="D1028" s="3" t="s">
        <v>29</v>
      </c>
      <c r="E1028" s="10" t="s">
        <v>686</v>
      </c>
      <c r="G1028" s="25" t="s">
        <v>80</v>
      </c>
      <c r="H1028" s="28">
        <v>14884</v>
      </c>
      <c r="I1028" s="72">
        <v>86</v>
      </c>
      <c r="J1028" s="13">
        <v>14886</v>
      </c>
    </row>
    <row r="1029" spans="1:13" x14ac:dyDescent="0.2">
      <c r="A1029" s="2">
        <v>6</v>
      </c>
      <c r="B1029" s="2">
        <v>9</v>
      </c>
      <c r="C1029" s="2">
        <v>8</v>
      </c>
      <c r="D1029" s="3" t="s">
        <v>29</v>
      </c>
      <c r="E1029" s="10" t="s">
        <v>686</v>
      </c>
      <c r="G1029" s="25" t="s">
        <v>686</v>
      </c>
      <c r="H1029" s="14">
        <v>9268</v>
      </c>
      <c r="I1029" s="72">
        <v>68</v>
      </c>
      <c r="J1029" s="14" t="s">
        <v>231</v>
      </c>
      <c r="K1029" s="53"/>
    </row>
    <row r="1030" spans="1:13" x14ac:dyDescent="0.2">
      <c r="A1030" s="2">
        <v>6</v>
      </c>
      <c r="B1030" s="2">
        <v>10</v>
      </c>
      <c r="C1030" s="2">
        <v>1</v>
      </c>
      <c r="D1030" s="3" t="s">
        <v>2789</v>
      </c>
      <c r="E1030" s="10" t="s">
        <v>2199</v>
      </c>
      <c r="G1030" s="24" t="s">
        <v>2581</v>
      </c>
      <c r="H1030" s="22" t="s">
        <v>373</v>
      </c>
      <c r="I1030" s="71">
        <v>1</v>
      </c>
      <c r="J1030" s="22" t="s">
        <v>373</v>
      </c>
      <c r="K1030" s="82"/>
    </row>
    <row r="1031" spans="1:13" x14ac:dyDescent="0.2">
      <c r="A1031" s="2">
        <v>6</v>
      </c>
      <c r="B1031" s="2">
        <v>10</v>
      </c>
      <c r="C1031" s="2">
        <v>2</v>
      </c>
      <c r="D1031" s="3" t="s">
        <v>2789</v>
      </c>
      <c r="E1031" s="10" t="s">
        <v>2199</v>
      </c>
      <c r="G1031" s="10" t="s">
        <v>320</v>
      </c>
      <c r="H1031" s="12" t="s">
        <v>1867</v>
      </c>
      <c r="I1031" s="72">
        <v>43</v>
      </c>
      <c r="J1031" s="12" t="s">
        <v>1867</v>
      </c>
      <c r="K1031" s="53"/>
    </row>
    <row r="1032" spans="1:13" x14ac:dyDescent="0.2">
      <c r="A1032" s="2">
        <v>6</v>
      </c>
      <c r="B1032" s="2">
        <v>10</v>
      </c>
      <c r="C1032" s="2">
        <v>3</v>
      </c>
      <c r="D1032" s="3" t="s">
        <v>2789</v>
      </c>
      <c r="E1032" s="10" t="s">
        <v>2199</v>
      </c>
      <c r="G1032" s="25" t="s">
        <v>1039</v>
      </c>
      <c r="H1032" s="14" t="s">
        <v>1289</v>
      </c>
      <c r="I1032" s="72">
        <v>46</v>
      </c>
      <c r="J1032" s="14" t="s">
        <v>1289</v>
      </c>
      <c r="K1032" s="53"/>
    </row>
    <row r="1033" spans="1:13" x14ac:dyDescent="0.2">
      <c r="A1033" s="2">
        <v>6</v>
      </c>
      <c r="B1033" s="2">
        <v>10</v>
      </c>
      <c r="C1033" s="2">
        <v>4</v>
      </c>
      <c r="D1033" s="3" t="s">
        <v>2789</v>
      </c>
      <c r="E1033" s="10" t="s">
        <v>2199</v>
      </c>
      <c r="G1033" s="25" t="s">
        <v>556</v>
      </c>
      <c r="H1033" s="28">
        <v>17376</v>
      </c>
      <c r="I1033" s="72">
        <v>26</v>
      </c>
      <c r="J1033" s="13">
        <v>17378</v>
      </c>
    </row>
    <row r="1034" spans="1:13" x14ac:dyDescent="0.2">
      <c r="A1034" s="2">
        <v>6</v>
      </c>
      <c r="B1034" s="2">
        <v>10</v>
      </c>
      <c r="C1034" s="2">
        <v>5</v>
      </c>
      <c r="D1034" s="3" t="s">
        <v>2789</v>
      </c>
      <c r="E1034" s="10" t="s">
        <v>2199</v>
      </c>
      <c r="G1034" s="25" t="s">
        <v>2245</v>
      </c>
      <c r="H1034" s="28">
        <v>23332</v>
      </c>
      <c r="I1034" s="72">
        <v>65</v>
      </c>
      <c r="J1034" s="13">
        <v>23336</v>
      </c>
      <c r="M1034" s="10" t="s">
        <v>2627</v>
      </c>
    </row>
    <row r="1035" spans="1:13" x14ac:dyDescent="0.2">
      <c r="A1035" s="2">
        <v>6</v>
      </c>
      <c r="B1035" s="2">
        <v>10</v>
      </c>
      <c r="C1035" s="2">
        <v>6</v>
      </c>
      <c r="D1035" s="3" t="s">
        <v>2789</v>
      </c>
      <c r="E1035" s="10" t="s">
        <v>2199</v>
      </c>
      <c r="G1035" s="10" t="s">
        <v>13</v>
      </c>
      <c r="H1035" s="28">
        <v>19098</v>
      </c>
      <c r="I1035" s="72">
        <v>98</v>
      </c>
      <c r="J1035" s="13">
        <v>19100</v>
      </c>
    </row>
    <row r="1036" spans="1:13" x14ac:dyDescent="0.2">
      <c r="A1036" s="2">
        <v>6</v>
      </c>
      <c r="B1036" s="2">
        <v>10</v>
      </c>
      <c r="C1036" s="2">
        <v>7</v>
      </c>
      <c r="D1036" s="3" t="s">
        <v>2789</v>
      </c>
      <c r="E1036" s="10" t="s">
        <v>2199</v>
      </c>
      <c r="G1036" s="25" t="s">
        <v>2199</v>
      </c>
      <c r="H1036" s="14" t="s">
        <v>844</v>
      </c>
      <c r="I1036" s="72">
        <v>81</v>
      </c>
      <c r="J1036" s="14" t="s">
        <v>844</v>
      </c>
      <c r="K1036" s="53"/>
    </row>
    <row r="1037" spans="1:13" x14ac:dyDescent="0.2">
      <c r="A1037" s="2">
        <v>6</v>
      </c>
      <c r="B1037" s="2">
        <v>10</v>
      </c>
      <c r="C1037" s="2">
        <v>8</v>
      </c>
      <c r="D1037" s="3" t="s">
        <v>2789</v>
      </c>
      <c r="E1037" s="10" t="s">
        <v>2199</v>
      </c>
      <c r="G1037" s="25"/>
      <c r="H1037" s="28"/>
    </row>
    <row r="1038" spans="1:13" x14ac:dyDescent="0.2">
      <c r="A1038" s="2">
        <v>6</v>
      </c>
      <c r="B1038" s="2">
        <v>11</v>
      </c>
      <c r="C1038" s="2">
        <v>1</v>
      </c>
      <c r="D1038" s="3" t="s">
        <v>2790</v>
      </c>
      <c r="E1038" s="10" t="s">
        <v>2791</v>
      </c>
      <c r="G1038" s="25" t="s">
        <v>2792</v>
      </c>
      <c r="H1038" s="28">
        <v>25977</v>
      </c>
      <c r="I1038" s="72">
        <v>55</v>
      </c>
      <c r="J1038" s="13">
        <v>25980</v>
      </c>
      <c r="K1038" s="72">
        <v>206</v>
      </c>
    </row>
    <row r="1039" spans="1:13" x14ac:dyDescent="0.2">
      <c r="A1039" s="2">
        <v>6</v>
      </c>
      <c r="B1039" s="2">
        <v>11</v>
      </c>
      <c r="C1039" s="2">
        <v>2</v>
      </c>
      <c r="D1039" s="3" t="s">
        <v>2790</v>
      </c>
      <c r="E1039" s="10" t="s">
        <v>2791</v>
      </c>
      <c r="G1039" s="25" t="s">
        <v>2167</v>
      </c>
      <c r="H1039" s="28">
        <v>21735</v>
      </c>
      <c r="I1039" s="72">
        <v>73</v>
      </c>
      <c r="J1039" s="14">
        <v>21739</v>
      </c>
      <c r="K1039" s="53"/>
    </row>
    <row r="1040" spans="1:13" x14ac:dyDescent="0.2">
      <c r="A1040" s="2">
        <v>6</v>
      </c>
      <c r="B1040" s="2">
        <v>11</v>
      </c>
      <c r="C1040" s="2">
        <v>3</v>
      </c>
      <c r="D1040" s="3" t="s">
        <v>2790</v>
      </c>
      <c r="E1040" s="10" t="s">
        <v>2791</v>
      </c>
      <c r="G1040" s="25" t="s">
        <v>137</v>
      </c>
      <c r="H1040" s="28">
        <v>21016</v>
      </c>
      <c r="I1040" s="72">
        <v>69</v>
      </c>
      <c r="J1040" s="13">
        <v>21019</v>
      </c>
    </row>
    <row r="1041" spans="1:14" x14ac:dyDescent="0.2">
      <c r="A1041" s="2">
        <v>6</v>
      </c>
      <c r="B1041" s="2">
        <v>11</v>
      </c>
      <c r="C1041" s="2">
        <v>4</v>
      </c>
      <c r="D1041" s="3" t="s">
        <v>2790</v>
      </c>
      <c r="E1041" s="10" t="s">
        <v>2791</v>
      </c>
      <c r="G1041" s="39" t="s">
        <v>2505</v>
      </c>
      <c r="H1041" s="28">
        <v>33307</v>
      </c>
      <c r="I1041" s="72">
        <v>62</v>
      </c>
      <c r="J1041" s="13">
        <v>33310</v>
      </c>
      <c r="K1041" s="72">
        <v>631</v>
      </c>
    </row>
    <row r="1042" spans="1:14" x14ac:dyDescent="0.2">
      <c r="A1042" s="2">
        <v>6</v>
      </c>
      <c r="B1042" s="2">
        <v>11</v>
      </c>
      <c r="C1042" s="2">
        <v>5</v>
      </c>
      <c r="D1042" s="3" t="s">
        <v>2790</v>
      </c>
      <c r="E1042" s="10" t="s">
        <v>2791</v>
      </c>
      <c r="G1042" s="25"/>
      <c r="H1042" s="28"/>
    </row>
    <row r="1043" spans="1:14" x14ac:dyDescent="0.2">
      <c r="A1043" s="2">
        <v>6</v>
      </c>
      <c r="B1043" s="2">
        <v>11</v>
      </c>
      <c r="C1043" s="2">
        <v>6</v>
      </c>
      <c r="D1043" s="3" t="s">
        <v>2790</v>
      </c>
      <c r="E1043" s="10" t="s">
        <v>2791</v>
      </c>
      <c r="G1043" s="25" t="s">
        <v>1021</v>
      </c>
      <c r="H1043" s="28">
        <v>8411</v>
      </c>
      <c r="I1043" s="72">
        <v>70</v>
      </c>
      <c r="J1043" s="14" t="s">
        <v>1204</v>
      </c>
      <c r="K1043" s="53"/>
    </row>
    <row r="1044" spans="1:14" x14ac:dyDescent="0.2">
      <c r="A1044" s="2">
        <v>6</v>
      </c>
      <c r="B1044" s="2">
        <v>11</v>
      </c>
      <c r="C1044" s="2">
        <v>7</v>
      </c>
      <c r="D1044" s="3" t="s">
        <v>2790</v>
      </c>
      <c r="E1044" s="10" t="s">
        <v>2791</v>
      </c>
      <c r="G1044" s="25" t="s">
        <v>2048</v>
      </c>
      <c r="H1044" s="28">
        <v>12417</v>
      </c>
      <c r="I1044" s="72">
        <v>83</v>
      </c>
      <c r="J1044" s="13">
        <v>12431</v>
      </c>
    </row>
    <row r="1045" spans="1:14" x14ac:dyDescent="0.2">
      <c r="A1045" s="2">
        <v>6</v>
      </c>
      <c r="B1045" s="2">
        <v>11</v>
      </c>
      <c r="C1045" s="2">
        <v>8</v>
      </c>
      <c r="D1045" s="3" t="s">
        <v>2790</v>
      </c>
      <c r="E1045" s="10" t="s">
        <v>2791</v>
      </c>
      <c r="G1045" s="25"/>
      <c r="H1045" s="28"/>
    </row>
    <row r="1046" spans="1:14" x14ac:dyDescent="0.2">
      <c r="A1046" s="2">
        <v>6</v>
      </c>
      <c r="B1046" s="2">
        <v>12</v>
      </c>
      <c r="C1046" s="2">
        <v>1</v>
      </c>
      <c r="D1046" s="3" t="s">
        <v>2793</v>
      </c>
      <c r="E1046" s="10" t="s">
        <v>1969</v>
      </c>
      <c r="G1046" s="25"/>
      <c r="H1046" s="28"/>
    </row>
    <row r="1047" spans="1:14" x14ac:dyDescent="0.2">
      <c r="A1047" s="2">
        <v>6</v>
      </c>
      <c r="B1047" s="2">
        <v>12</v>
      </c>
      <c r="C1047" s="2">
        <v>2</v>
      </c>
      <c r="D1047" s="3" t="s">
        <v>2793</v>
      </c>
      <c r="E1047" s="10" t="s">
        <v>1969</v>
      </c>
      <c r="G1047" s="25"/>
      <c r="H1047" s="28"/>
    </row>
    <row r="1048" spans="1:14" x14ac:dyDescent="0.2">
      <c r="A1048" s="2">
        <v>6</v>
      </c>
      <c r="B1048" s="2">
        <v>12</v>
      </c>
      <c r="C1048" s="2">
        <v>3</v>
      </c>
      <c r="D1048" s="3" t="s">
        <v>2793</v>
      </c>
      <c r="E1048" s="10" t="s">
        <v>1969</v>
      </c>
      <c r="G1048" s="50"/>
      <c r="H1048" s="38"/>
      <c r="J1048" s="36"/>
    </row>
    <row r="1049" spans="1:14" x14ac:dyDescent="0.2">
      <c r="A1049" s="2">
        <v>6</v>
      </c>
      <c r="B1049" s="2">
        <v>12</v>
      </c>
      <c r="C1049" s="2">
        <v>4</v>
      </c>
      <c r="D1049" s="3" t="s">
        <v>2793</v>
      </c>
      <c r="E1049" s="10" t="s">
        <v>1969</v>
      </c>
      <c r="G1049" s="50"/>
      <c r="H1049" s="38"/>
      <c r="J1049" s="36"/>
    </row>
    <row r="1050" spans="1:14" x14ac:dyDescent="0.2">
      <c r="A1050" s="2">
        <v>6</v>
      </c>
      <c r="B1050" s="2">
        <v>12</v>
      </c>
      <c r="C1050" s="2">
        <v>5</v>
      </c>
      <c r="D1050" s="3" t="s">
        <v>91</v>
      </c>
      <c r="E1050" s="10" t="s">
        <v>2794</v>
      </c>
      <c r="G1050" s="25"/>
      <c r="H1050" s="28"/>
    </row>
    <row r="1051" spans="1:14" x14ac:dyDescent="0.2">
      <c r="A1051" s="2">
        <v>6</v>
      </c>
      <c r="B1051" s="2">
        <v>12</v>
      </c>
      <c r="C1051" s="2">
        <v>6</v>
      </c>
      <c r="D1051" s="3" t="s">
        <v>91</v>
      </c>
      <c r="E1051" s="10" t="s">
        <v>2794</v>
      </c>
      <c r="G1051" s="25" t="s">
        <v>2795</v>
      </c>
      <c r="H1051" s="14" t="s">
        <v>1110</v>
      </c>
      <c r="I1051" s="72">
        <v>78</v>
      </c>
      <c r="J1051" s="14" t="s">
        <v>1110</v>
      </c>
      <c r="K1051" s="53"/>
    </row>
    <row r="1052" spans="1:14" x14ac:dyDescent="0.2">
      <c r="A1052" s="2">
        <v>6</v>
      </c>
      <c r="B1052" s="2">
        <v>12</v>
      </c>
      <c r="C1052" s="2">
        <v>7</v>
      </c>
      <c r="D1052" s="3" t="s">
        <v>91</v>
      </c>
      <c r="E1052" s="10" t="s">
        <v>2794</v>
      </c>
      <c r="G1052" s="25" t="s">
        <v>453</v>
      </c>
      <c r="H1052" s="14" t="s">
        <v>231</v>
      </c>
      <c r="I1052" s="72">
        <v>37</v>
      </c>
      <c r="J1052" s="14" t="s">
        <v>231</v>
      </c>
      <c r="K1052" s="53"/>
    </row>
    <row r="1053" spans="1:14" x14ac:dyDescent="0.2">
      <c r="A1053" s="2">
        <v>6</v>
      </c>
      <c r="B1053" s="2">
        <v>12</v>
      </c>
      <c r="C1053" s="2">
        <v>8</v>
      </c>
      <c r="D1053" s="3" t="s">
        <v>91</v>
      </c>
      <c r="E1053" s="10" t="s">
        <v>2794</v>
      </c>
      <c r="G1053" s="25" t="s">
        <v>206</v>
      </c>
      <c r="H1053" s="28">
        <v>36225</v>
      </c>
      <c r="I1053" s="72">
        <v>73</v>
      </c>
      <c r="J1053" s="13">
        <v>36230</v>
      </c>
      <c r="K1053" s="72">
        <v>831</v>
      </c>
      <c r="N1053" s="122" t="s">
        <v>306</v>
      </c>
    </row>
    <row r="1054" spans="1:14" x14ac:dyDescent="0.2">
      <c r="A1054" s="2">
        <v>6</v>
      </c>
      <c r="B1054" s="2">
        <v>12</v>
      </c>
      <c r="C1054" s="2">
        <v>8</v>
      </c>
      <c r="D1054" s="3" t="s">
        <v>91</v>
      </c>
      <c r="E1054" s="10" t="s">
        <v>2794</v>
      </c>
      <c r="G1054" s="25" t="s">
        <v>2796</v>
      </c>
      <c r="H1054" s="28">
        <v>40731</v>
      </c>
      <c r="I1054" s="72">
        <v>83</v>
      </c>
      <c r="J1054" s="13">
        <v>41167</v>
      </c>
      <c r="K1054" s="72">
        <v>377</v>
      </c>
      <c r="M1054" s="10" t="s">
        <v>244</v>
      </c>
      <c r="N1054" s="122"/>
    </row>
    <row r="1055" spans="1:14" x14ac:dyDescent="0.2">
      <c r="A1055" s="2">
        <v>6</v>
      </c>
      <c r="B1055" s="2">
        <v>13</v>
      </c>
      <c r="C1055" s="2">
        <v>1</v>
      </c>
      <c r="D1055" s="3" t="s">
        <v>2318</v>
      </c>
      <c r="E1055" s="10" t="s">
        <v>30</v>
      </c>
      <c r="G1055" s="50"/>
      <c r="H1055" s="38"/>
      <c r="J1055" s="36"/>
    </row>
    <row r="1056" spans="1:14" x14ac:dyDescent="0.2">
      <c r="A1056" s="2">
        <v>6</v>
      </c>
      <c r="B1056" s="2">
        <v>13</v>
      </c>
      <c r="C1056" s="2">
        <v>2</v>
      </c>
      <c r="D1056" s="3" t="s">
        <v>2318</v>
      </c>
      <c r="E1056" s="10" t="s">
        <v>30</v>
      </c>
      <c r="G1056" s="25" t="s">
        <v>2797</v>
      </c>
      <c r="H1056" s="28">
        <v>45104</v>
      </c>
      <c r="I1056" s="72">
        <v>41</v>
      </c>
      <c r="J1056" s="13">
        <v>45117</v>
      </c>
      <c r="K1056" s="72">
        <v>716</v>
      </c>
      <c r="N1056" s="122" t="s">
        <v>2129</v>
      </c>
    </row>
    <row r="1057" spans="1:14" x14ac:dyDescent="0.2">
      <c r="A1057" s="2">
        <v>6</v>
      </c>
      <c r="B1057" s="2">
        <v>13</v>
      </c>
      <c r="C1057" s="2">
        <v>3</v>
      </c>
      <c r="D1057" s="3" t="s">
        <v>2318</v>
      </c>
      <c r="E1057" s="10" t="s">
        <v>30</v>
      </c>
      <c r="G1057" s="25" t="s">
        <v>2798</v>
      </c>
      <c r="H1057" s="28">
        <v>16004</v>
      </c>
      <c r="I1057" s="72" t="s">
        <v>72</v>
      </c>
      <c r="J1057" s="13">
        <v>16005</v>
      </c>
      <c r="M1057" s="10" t="s">
        <v>2799</v>
      </c>
      <c r="N1057" s="122"/>
    </row>
    <row r="1058" spans="1:14" x14ac:dyDescent="0.2">
      <c r="A1058" s="2">
        <v>6</v>
      </c>
      <c r="B1058" s="2">
        <v>13</v>
      </c>
      <c r="C1058" s="2">
        <v>4</v>
      </c>
      <c r="D1058" s="3" t="s">
        <v>2318</v>
      </c>
      <c r="E1058" s="10" t="s">
        <v>30</v>
      </c>
      <c r="G1058" s="25" t="s">
        <v>2800</v>
      </c>
      <c r="H1058" s="28">
        <v>24815</v>
      </c>
      <c r="I1058" s="72">
        <v>72</v>
      </c>
      <c r="J1058" s="13">
        <v>24817</v>
      </c>
    </row>
    <row r="1059" spans="1:14" x14ac:dyDescent="0.2">
      <c r="A1059" s="2">
        <v>6</v>
      </c>
      <c r="B1059" s="2">
        <v>13</v>
      </c>
      <c r="C1059" s="2">
        <v>5</v>
      </c>
      <c r="D1059" s="3" t="s">
        <v>2318</v>
      </c>
      <c r="E1059" s="10" t="s">
        <v>30</v>
      </c>
      <c r="G1059" s="25" t="s">
        <v>2801</v>
      </c>
      <c r="H1059" s="28">
        <v>23850</v>
      </c>
      <c r="I1059" s="72">
        <v>67</v>
      </c>
      <c r="J1059" s="14">
        <v>23851</v>
      </c>
      <c r="K1059" s="53"/>
    </row>
    <row r="1060" spans="1:14" x14ac:dyDescent="0.2">
      <c r="A1060" s="2">
        <v>6</v>
      </c>
      <c r="B1060" s="2">
        <v>13</v>
      </c>
      <c r="C1060" s="2">
        <v>6</v>
      </c>
      <c r="D1060" s="3" t="s">
        <v>2318</v>
      </c>
      <c r="E1060" s="10" t="s">
        <v>30</v>
      </c>
      <c r="G1060" s="50" t="s">
        <v>166</v>
      </c>
      <c r="H1060" s="38" t="s">
        <v>2802</v>
      </c>
      <c r="I1060" s="72">
        <v>81</v>
      </c>
      <c r="J1060" s="40" t="s">
        <v>2803</v>
      </c>
      <c r="K1060" s="53"/>
    </row>
    <row r="1061" spans="1:14" x14ac:dyDescent="0.2">
      <c r="A1061" s="2">
        <v>6</v>
      </c>
      <c r="B1061" s="2">
        <v>13</v>
      </c>
      <c r="C1061" s="2">
        <v>7</v>
      </c>
      <c r="D1061" s="3" t="s">
        <v>2318</v>
      </c>
      <c r="E1061" s="10" t="s">
        <v>30</v>
      </c>
      <c r="G1061" s="50" t="s">
        <v>30</v>
      </c>
      <c r="H1061" s="38" t="s">
        <v>2804</v>
      </c>
      <c r="I1061" s="72">
        <v>82</v>
      </c>
      <c r="J1061" s="40" t="s">
        <v>2805</v>
      </c>
      <c r="K1061" s="53"/>
    </row>
    <row r="1062" spans="1:14" x14ac:dyDescent="0.2">
      <c r="A1062" s="2">
        <v>6</v>
      </c>
      <c r="B1062" s="2">
        <v>13</v>
      </c>
      <c r="C1062" s="2">
        <v>8</v>
      </c>
      <c r="D1062" s="3" t="s">
        <v>2318</v>
      </c>
      <c r="E1062" s="10" t="s">
        <v>30</v>
      </c>
      <c r="G1062" s="25" t="s">
        <v>92</v>
      </c>
      <c r="H1062" s="14" t="s">
        <v>1163</v>
      </c>
      <c r="I1062" s="72">
        <v>71</v>
      </c>
      <c r="J1062" s="14" t="s">
        <v>1163</v>
      </c>
      <c r="K1062" s="53"/>
    </row>
    <row r="1063" spans="1:14" x14ac:dyDescent="0.2">
      <c r="A1063" s="2">
        <v>6</v>
      </c>
      <c r="B1063" s="2">
        <v>14</v>
      </c>
      <c r="C1063" s="2">
        <v>1</v>
      </c>
      <c r="D1063" s="3" t="s">
        <v>2806</v>
      </c>
      <c r="E1063" s="10" t="s">
        <v>92</v>
      </c>
      <c r="G1063" s="25" t="s">
        <v>993</v>
      </c>
      <c r="H1063" s="28"/>
      <c r="J1063" s="14" t="s">
        <v>147</v>
      </c>
      <c r="K1063" s="53"/>
    </row>
    <row r="1064" spans="1:14" x14ac:dyDescent="0.2">
      <c r="A1064" s="2">
        <v>6</v>
      </c>
      <c r="B1064" s="2">
        <v>14</v>
      </c>
      <c r="C1064" s="2">
        <v>2</v>
      </c>
      <c r="D1064" s="3" t="s">
        <v>2806</v>
      </c>
      <c r="E1064" s="10" t="s">
        <v>92</v>
      </c>
      <c r="G1064" s="25" t="s">
        <v>993</v>
      </c>
      <c r="H1064" s="28"/>
      <c r="J1064" s="14" t="s">
        <v>147</v>
      </c>
      <c r="K1064" s="53"/>
    </row>
    <row r="1065" spans="1:14" x14ac:dyDescent="0.2">
      <c r="A1065" s="2">
        <v>6</v>
      </c>
      <c r="B1065" s="2">
        <v>14</v>
      </c>
      <c r="C1065" s="2">
        <v>3</v>
      </c>
      <c r="D1065" s="3" t="s">
        <v>2806</v>
      </c>
      <c r="E1065" s="10" t="s">
        <v>92</v>
      </c>
      <c r="G1065" s="25" t="s">
        <v>2807</v>
      </c>
      <c r="H1065" s="28">
        <v>30026</v>
      </c>
      <c r="I1065" s="72">
        <v>91</v>
      </c>
      <c r="J1065" s="14">
        <v>30028</v>
      </c>
      <c r="K1065" s="53">
        <v>432</v>
      </c>
    </row>
    <row r="1066" spans="1:14" x14ac:dyDescent="0.2">
      <c r="A1066" s="2">
        <v>6</v>
      </c>
      <c r="B1066" s="2">
        <v>14</v>
      </c>
      <c r="C1066" s="2">
        <v>4</v>
      </c>
      <c r="D1066" s="3" t="s">
        <v>2806</v>
      </c>
      <c r="E1066" s="10" t="s">
        <v>92</v>
      </c>
      <c r="G1066" s="25" t="s">
        <v>92</v>
      </c>
      <c r="H1066" s="28">
        <v>23857</v>
      </c>
      <c r="I1066" s="72">
        <v>78</v>
      </c>
      <c r="J1066" s="14">
        <v>23858</v>
      </c>
      <c r="K1066" s="53"/>
    </row>
    <row r="1067" spans="1:14" x14ac:dyDescent="0.2">
      <c r="A1067" s="2">
        <v>6</v>
      </c>
      <c r="B1067" s="2">
        <v>14</v>
      </c>
      <c r="C1067" s="2">
        <v>5</v>
      </c>
      <c r="D1067" s="3" t="s">
        <v>2806</v>
      </c>
      <c r="E1067" s="10" t="s">
        <v>92</v>
      </c>
      <c r="G1067" s="25" t="s">
        <v>2808</v>
      </c>
      <c r="H1067" s="28"/>
    </row>
    <row r="1068" spans="1:14" x14ac:dyDescent="0.2">
      <c r="A1068" s="2">
        <v>6</v>
      </c>
      <c r="B1068" s="2">
        <v>14</v>
      </c>
      <c r="C1068" s="2">
        <v>6</v>
      </c>
      <c r="D1068" s="3" t="s">
        <v>2806</v>
      </c>
      <c r="E1068" s="10" t="s">
        <v>92</v>
      </c>
      <c r="G1068" s="25" t="s">
        <v>2808</v>
      </c>
      <c r="H1068" s="28"/>
    </row>
    <row r="1069" spans="1:14" x14ac:dyDescent="0.2">
      <c r="A1069" s="2">
        <v>6</v>
      </c>
      <c r="B1069" s="2">
        <v>14</v>
      </c>
      <c r="C1069" s="2">
        <v>7</v>
      </c>
      <c r="D1069" s="3" t="s">
        <v>2809</v>
      </c>
      <c r="E1069" s="10" t="s">
        <v>92</v>
      </c>
      <c r="G1069" s="25" t="s">
        <v>2810</v>
      </c>
      <c r="H1069" s="28"/>
    </row>
    <row r="1070" spans="1:14" x14ac:dyDescent="0.2">
      <c r="A1070" s="2">
        <v>6</v>
      </c>
      <c r="B1070" s="2">
        <v>14</v>
      </c>
      <c r="C1070" s="2">
        <v>8</v>
      </c>
      <c r="D1070" s="3" t="s">
        <v>2806</v>
      </c>
      <c r="E1070" s="10" t="s">
        <v>92</v>
      </c>
      <c r="G1070" s="25" t="s">
        <v>2810</v>
      </c>
      <c r="H1070" s="28"/>
    </row>
    <row r="1071" spans="1:14" x14ac:dyDescent="0.2">
      <c r="A1071" s="2">
        <v>6</v>
      </c>
      <c r="B1071" s="2">
        <v>15</v>
      </c>
      <c r="C1071" s="2">
        <v>1</v>
      </c>
      <c r="D1071" s="3" t="s">
        <v>2373</v>
      </c>
      <c r="E1071" s="10" t="s">
        <v>2048</v>
      </c>
      <c r="G1071" s="25" t="s">
        <v>47</v>
      </c>
      <c r="H1071" s="14" t="s">
        <v>1110</v>
      </c>
      <c r="I1071" s="72">
        <v>83</v>
      </c>
      <c r="J1071" s="14" t="s">
        <v>1110</v>
      </c>
      <c r="K1071" s="53"/>
    </row>
    <row r="1072" spans="1:14" x14ac:dyDescent="0.2">
      <c r="A1072" s="2">
        <v>6</v>
      </c>
      <c r="B1072" s="2">
        <v>15</v>
      </c>
      <c r="C1072" s="2">
        <v>2</v>
      </c>
      <c r="D1072" s="3" t="s">
        <v>2373</v>
      </c>
      <c r="E1072" s="10" t="s">
        <v>2048</v>
      </c>
      <c r="G1072" s="25"/>
      <c r="H1072" s="28"/>
    </row>
    <row r="1073" spans="1:11" x14ac:dyDescent="0.2">
      <c r="A1073" s="2">
        <v>6</v>
      </c>
      <c r="B1073" s="2">
        <v>15</v>
      </c>
      <c r="C1073" s="2">
        <v>3</v>
      </c>
      <c r="D1073" s="3" t="s">
        <v>2811</v>
      </c>
      <c r="E1073" s="10" t="s">
        <v>684</v>
      </c>
      <c r="G1073" s="39" t="s">
        <v>2812</v>
      </c>
      <c r="H1073" s="77">
        <v>22915</v>
      </c>
      <c r="I1073" s="73">
        <v>82</v>
      </c>
      <c r="J1073" s="14">
        <v>22917</v>
      </c>
      <c r="K1073" s="53"/>
    </row>
    <row r="1074" spans="1:11" x14ac:dyDescent="0.2">
      <c r="A1074" s="2">
        <v>6</v>
      </c>
      <c r="B1074" s="2">
        <v>15</v>
      </c>
      <c r="C1074" s="2">
        <v>4</v>
      </c>
      <c r="D1074" s="3" t="s">
        <v>2811</v>
      </c>
      <c r="E1074" s="10" t="s">
        <v>684</v>
      </c>
      <c r="J1074" s="36"/>
    </row>
    <row r="1075" spans="1:11" x14ac:dyDescent="0.2">
      <c r="A1075" s="2">
        <v>6</v>
      </c>
      <c r="B1075" s="2">
        <v>15</v>
      </c>
      <c r="C1075" s="2">
        <v>5</v>
      </c>
      <c r="D1075" s="3" t="s">
        <v>2811</v>
      </c>
      <c r="E1075" s="10" t="s">
        <v>684</v>
      </c>
      <c r="G1075" s="50" t="s">
        <v>684</v>
      </c>
      <c r="H1075" s="14" t="s">
        <v>761</v>
      </c>
      <c r="I1075" s="72">
        <v>62</v>
      </c>
      <c r="J1075" s="14" t="s">
        <v>761</v>
      </c>
      <c r="K1075" s="53"/>
    </row>
    <row r="1076" spans="1:11" x14ac:dyDescent="0.2">
      <c r="A1076" s="2">
        <v>6</v>
      </c>
      <c r="B1076" s="2">
        <v>15</v>
      </c>
      <c r="C1076" s="2">
        <v>6</v>
      </c>
      <c r="D1076" s="3" t="s">
        <v>2811</v>
      </c>
      <c r="E1076" s="10" t="s">
        <v>684</v>
      </c>
      <c r="G1076" s="25" t="s">
        <v>2813</v>
      </c>
      <c r="H1076" s="14" t="s">
        <v>2173</v>
      </c>
      <c r="I1076" s="72">
        <v>66</v>
      </c>
      <c r="J1076" s="14" t="s">
        <v>2173</v>
      </c>
      <c r="K1076" s="53"/>
    </row>
    <row r="1077" spans="1:11" x14ac:dyDescent="0.2">
      <c r="A1077" s="2">
        <v>6</v>
      </c>
      <c r="B1077" s="2">
        <v>15</v>
      </c>
      <c r="C1077" s="2">
        <v>7</v>
      </c>
      <c r="D1077" s="3" t="s">
        <v>2373</v>
      </c>
      <c r="E1077" s="10" t="s">
        <v>2048</v>
      </c>
      <c r="G1077" s="50" t="s">
        <v>80</v>
      </c>
      <c r="H1077" s="55" t="s">
        <v>2814</v>
      </c>
      <c r="I1077" s="72">
        <v>72</v>
      </c>
      <c r="J1077" s="55" t="s">
        <v>1038</v>
      </c>
      <c r="K1077" s="53"/>
    </row>
    <row r="1078" spans="1:11" x14ac:dyDescent="0.2">
      <c r="A1078" s="2">
        <v>6</v>
      </c>
      <c r="B1078" s="2">
        <v>15</v>
      </c>
      <c r="C1078" s="2">
        <v>8</v>
      </c>
      <c r="D1078" s="3" t="s">
        <v>2373</v>
      </c>
      <c r="E1078" s="10" t="s">
        <v>2048</v>
      </c>
      <c r="G1078" s="25" t="s">
        <v>2048</v>
      </c>
      <c r="H1078" s="28">
        <v>14369</v>
      </c>
      <c r="I1078" s="72">
        <v>81</v>
      </c>
      <c r="J1078" s="13">
        <v>14373</v>
      </c>
    </row>
    <row r="1079" spans="1:11" x14ac:dyDescent="0.2">
      <c r="A1079" s="2">
        <v>6</v>
      </c>
      <c r="B1079" s="2">
        <v>16</v>
      </c>
      <c r="C1079" s="2">
        <v>1</v>
      </c>
      <c r="D1079" s="3" t="s">
        <v>127</v>
      </c>
      <c r="E1079" s="10" t="s">
        <v>2815</v>
      </c>
      <c r="G1079" s="50" t="s">
        <v>258</v>
      </c>
      <c r="H1079" s="38" t="s">
        <v>2816</v>
      </c>
      <c r="I1079" s="72">
        <v>90</v>
      </c>
      <c r="J1079" s="36" t="s">
        <v>2817</v>
      </c>
      <c r="K1079" s="72">
        <v>558</v>
      </c>
    </row>
    <row r="1080" spans="1:11" x14ac:dyDescent="0.2">
      <c r="A1080" s="2">
        <v>6</v>
      </c>
      <c r="B1080" s="2">
        <v>16</v>
      </c>
      <c r="C1080" s="2">
        <v>2</v>
      </c>
      <c r="D1080" s="3" t="s">
        <v>127</v>
      </c>
      <c r="E1080" s="10" t="s">
        <v>258</v>
      </c>
      <c r="G1080" s="39" t="s">
        <v>2818</v>
      </c>
      <c r="H1080" s="28">
        <v>35877</v>
      </c>
      <c r="I1080" s="72">
        <v>96</v>
      </c>
      <c r="J1080" s="13">
        <v>35881</v>
      </c>
      <c r="K1080" s="72">
        <v>799</v>
      </c>
    </row>
    <row r="1081" spans="1:11" x14ac:dyDescent="0.2">
      <c r="A1081" s="2">
        <v>6</v>
      </c>
      <c r="B1081" s="2">
        <v>16</v>
      </c>
      <c r="C1081" s="2">
        <v>3</v>
      </c>
      <c r="D1081" s="3" t="s">
        <v>127</v>
      </c>
      <c r="E1081" s="10" t="s">
        <v>2819</v>
      </c>
      <c r="G1081" s="25" t="s">
        <v>1570</v>
      </c>
      <c r="H1081" s="28">
        <v>28775</v>
      </c>
      <c r="I1081" s="72">
        <v>82</v>
      </c>
      <c r="J1081" s="13">
        <v>28777</v>
      </c>
      <c r="K1081" s="72">
        <v>345</v>
      </c>
    </row>
    <row r="1082" spans="1:11" x14ac:dyDescent="0.2">
      <c r="A1082" s="2">
        <v>6</v>
      </c>
      <c r="B1082" s="2">
        <v>16</v>
      </c>
      <c r="C1082" s="2">
        <v>4</v>
      </c>
      <c r="D1082" s="3" t="s">
        <v>127</v>
      </c>
      <c r="E1082" s="10" t="s">
        <v>2819</v>
      </c>
      <c r="G1082" s="25" t="s">
        <v>2776</v>
      </c>
      <c r="H1082" s="28">
        <v>27647</v>
      </c>
      <c r="I1082" s="72">
        <v>80</v>
      </c>
      <c r="J1082" s="13">
        <v>27649</v>
      </c>
      <c r="K1082" s="72">
        <v>286</v>
      </c>
    </row>
    <row r="1083" spans="1:11" x14ac:dyDescent="0.2">
      <c r="A1083" s="2">
        <v>6</v>
      </c>
      <c r="B1083" s="2">
        <v>16</v>
      </c>
      <c r="C1083" s="2">
        <v>5</v>
      </c>
      <c r="D1083" s="3" t="s">
        <v>2820</v>
      </c>
      <c r="E1083" s="10" t="s">
        <v>2821</v>
      </c>
      <c r="G1083" s="25"/>
      <c r="H1083" s="28"/>
    </row>
    <row r="1084" spans="1:11" x14ac:dyDescent="0.2">
      <c r="A1084" s="2">
        <v>6</v>
      </c>
      <c r="B1084" s="2">
        <v>16</v>
      </c>
      <c r="C1084" s="2">
        <v>6</v>
      </c>
      <c r="D1084" s="3" t="s">
        <v>2820</v>
      </c>
      <c r="E1084" s="10" t="s">
        <v>2821</v>
      </c>
      <c r="G1084" s="25" t="s">
        <v>469</v>
      </c>
      <c r="H1084" s="28">
        <v>30886</v>
      </c>
      <c r="I1084" s="72">
        <v>90</v>
      </c>
      <c r="J1084" s="13">
        <v>30889</v>
      </c>
      <c r="K1084" s="72">
        <v>491</v>
      </c>
    </row>
    <row r="1085" spans="1:11" x14ac:dyDescent="0.2">
      <c r="A1085" s="2">
        <v>6</v>
      </c>
      <c r="B1085" s="2">
        <v>16</v>
      </c>
      <c r="C1085" s="2">
        <v>7</v>
      </c>
      <c r="D1085" s="3" t="s">
        <v>127</v>
      </c>
      <c r="E1085" s="29" t="s">
        <v>2822</v>
      </c>
      <c r="G1085" s="10" t="s">
        <v>2823</v>
      </c>
      <c r="H1085" s="92" t="s">
        <v>1289</v>
      </c>
      <c r="I1085" s="72">
        <v>64</v>
      </c>
      <c r="J1085" s="14" t="s">
        <v>1289</v>
      </c>
      <c r="K1085" s="53"/>
    </row>
    <row r="1086" spans="1:11" x14ac:dyDescent="0.2">
      <c r="A1086" s="2">
        <v>6</v>
      </c>
      <c r="B1086" s="2">
        <v>16</v>
      </c>
      <c r="C1086" s="2">
        <v>8</v>
      </c>
      <c r="D1086" s="3" t="s">
        <v>127</v>
      </c>
      <c r="E1086" s="29" t="s">
        <v>2822</v>
      </c>
      <c r="G1086" s="39" t="s">
        <v>320</v>
      </c>
      <c r="H1086" s="93" t="s">
        <v>844</v>
      </c>
      <c r="I1086" s="73" t="s">
        <v>2824</v>
      </c>
      <c r="J1086" s="14" t="s">
        <v>844</v>
      </c>
      <c r="K1086" s="53"/>
    </row>
    <row r="1087" spans="1:11" x14ac:dyDescent="0.2">
      <c r="A1087" s="2">
        <v>6</v>
      </c>
      <c r="B1087" s="2">
        <v>17</v>
      </c>
      <c r="C1087" s="2">
        <v>1</v>
      </c>
      <c r="D1087" s="3" t="s">
        <v>2533</v>
      </c>
      <c r="E1087" s="10" t="s">
        <v>2825</v>
      </c>
      <c r="G1087" s="50"/>
      <c r="H1087" s="38"/>
      <c r="J1087" s="36"/>
    </row>
    <row r="1088" spans="1:11" x14ac:dyDescent="0.2">
      <c r="A1088" s="2">
        <v>6</v>
      </c>
      <c r="B1088" s="2">
        <v>17</v>
      </c>
      <c r="C1088" s="2">
        <v>2</v>
      </c>
      <c r="D1088" s="3" t="s">
        <v>2533</v>
      </c>
      <c r="E1088" s="10" t="s">
        <v>2825</v>
      </c>
      <c r="G1088" s="25"/>
      <c r="H1088" s="28"/>
    </row>
    <row r="1089" spans="1:11" x14ac:dyDescent="0.2">
      <c r="A1089" s="2">
        <v>6</v>
      </c>
      <c r="B1089" s="2">
        <v>17</v>
      </c>
      <c r="C1089" s="2">
        <v>3</v>
      </c>
      <c r="D1089" s="3" t="s">
        <v>2826</v>
      </c>
      <c r="E1089" s="10" t="s">
        <v>92</v>
      </c>
      <c r="G1089" s="25" t="s">
        <v>92</v>
      </c>
      <c r="H1089" s="28">
        <v>23850</v>
      </c>
      <c r="I1089" s="72">
        <v>56</v>
      </c>
      <c r="J1089" s="14">
        <v>23851</v>
      </c>
      <c r="K1089" s="53"/>
    </row>
    <row r="1090" spans="1:11" x14ac:dyDescent="0.2">
      <c r="A1090" s="2">
        <v>6</v>
      </c>
      <c r="B1090" s="2">
        <v>17</v>
      </c>
      <c r="C1090" s="2">
        <v>4</v>
      </c>
      <c r="D1090" s="3" t="s">
        <v>2826</v>
      </c>
      <c r="E1090" s="10" t="s">
        <v>92</v>
      </c>
      <c r="G1090" s="25" t="s">
        <v>2827</v>
      </c>
      <c r="H1090" s="28">
        <v>36951</v>
      </c>
      <c r="I1090" s="72">
        <v>90</v>
      </c>
      <c r="J1090" s="13">
        <v>36955</v>
      </c>
      <c r="K1090" s="53" t="s">
        <v>2828</v>
      </c>
    </row>
    <row r="1091" spans="1:11" x14ac:dyDescent="0.2">
      <c r="A1091" s="2">
        <v>6</v>
      </c>
      <c r="B1091" s="2">
        <v>17</v>
      </c>
      <c r="C1091" s="2">
        <v>5</v>
      </c>
      <c r="D1091" s="3" t="s">
        <v>2533</v>
      </c>
      <c r="E1091" s="10" t="s">
        <v>2825</v>
      </c>
      <c r="G1091" s="25" t="s">
        <v>13</v>
      </c>
      <c r="H1091" s="28">
        <v>22534</v>
      </c>
      <c r="I1091" s="72">
        <v>73</v>
      </c>
      <c r="J1091" s="13">
        <v>22537</v>
      </c>
    </row>
    <row r="1092" spans="1:11" x14ac:dyDescent="0.2">
      <c r="A1092" s="2">
        <v>6</v>
      </c>
      <c r="B1092" s="2">
        <v>17</v>
      </c>
      <c r="C1092" s="2">
        <v>6</v>
      </c>
      <c r="D1092" s="3" t="s">
        <v>2533</v>
      </c>
      <c r="E1092" s="10" t="s">
        <v>2825</v>
      </c>
      <c r="G1092" s="25" t="s">
        <v>329</v>
      </c>
      <c r="H1092" s="28">
        <v>26099</v>
      </c>
      <c r="I1092" s="72">
        <v>86</v>
      </c>
      <c r="J1092" s="13">
        <v>26103</v>
      </c>
      <c r="K1092" s="72">
        <v>219</v>
      </c>
    </row>
    <row r="1093" spans="1:11" x14ac:dyDescent="0.2">
      <c r="A1093" s="2">
        <v>6</v>
      </c>
      <c r="B1093" s="2">
        <v>17</v>
      </c>
      <c r="C1093" s="2">
        <v>7</v>
      </c>
      <c r="D1093" s="3" t="s">
        <v>2533</v>
      </c>
      <c r="E1093" s="10" t="s">
        <v>2825</v>
      </c>
      <c r="G1093" s="25" t="s">
        <v>2829</v>
      </c>
      <c r="H1093" s="28">
        <v>32685</v>
      </c>
      <c r="I1093" s="72">
        <v>70</v>
      </c>
      <c r="J1093" s="13">
        <v>32689</v>
      </c>
      <c r="K1093" s="72">
        <v>593</v>
      </c>
    </row>
    <row r="1094" spans="1:11" x14ac:dyDescent="0.2">
      <c r="A1094" s="2">
        <v>6</v>
      </c>
      <c r="B1094" s="2">
        <v>17</v>
      </c>
      <c r="C1094" s="2">
        <v>8</v>
      </c>
      <c r="D1094" s="3" t="s">
        <v>2533</v>
      </c>
      <c r="E1094" s="10" t="s">
        <v>2825</v>
      </c>
      <c r="G1094" s="25" t="s">
        <v>687</v>
      </c>
      <c r="H1094" s="14" t="s">
        <v>1163</v>
      </c>
      <c r="I1094" s="72">
        <v>47</v>
      </c>
      <c r="J1094" s="14" t="s">
        <v>1163</v>
      </c>
      <c r="K1094" s="53"/>
    </row>
    <row r="1095" spans="1:11" x14ac:dyDescent="0.2">
      <c r="A1095" s="2">
        <v>6</v>
      </c>
      <c r="B1095" s="2">
        <v>18</v>
      </c>
      <c r="C1095" s="2">
        <v>1</v>
      </c>
      <c r="D1095" s="3" t="s">
        <v>50</v>
      </c>
      <c r="E1095" s="10" t="s">
        <v>2830</v>
      </c>
      <c r="G1095" s="10" t="s">
        <v>2831</v>
      </c>
      <c r="H1095" s="55" t="s">
        <v>228</v>
      </c>
      <c r="J1095" s="55" t="s">
        <v>228</v>
      </c>
      <c r="K1095" s="53"/>
    </row>
    <row r="1096" spans="1:11" x14ac:dyDescent="0.2">
      <c r="A1096" s="2">
        <v>6</v>
      </c>
      <c r="B1096" s="2">
        <v>18</v>
      </c>
      <c r="C1096" s="2">
        <v>2</v>
      </c>
      <c r="D1096" s="3" t="s">
        <v>50</v>
      </c>
      <c r="E1096" s="10" t="s">
        <v>2830</v>
      </c>
      <c r="G1096" s="50" t="s">
        <v>2832</v>
      </c>
      <c r="H1096" s="38"/>
      <c r="J1096" s="36"/>
    </row>
    <row r="1097" spans="1:11" x14ac:dyDescent="0.2">
      <c r="A1097" s="2">
        <v>6</v>
      </c>
      <c r="B1097" s="2">
        <v>18</v>
      </c>
      <c r="C1097" s="2">
        <v>3</v>
      </c>
      <c r="D1097" s="3" t="s">
        <v>50</v>
      </c>
      <c r="E1097" s="10" t="s">
        <v>2830</v>
      </c>
      <c r="G1097" s="50" t="s">
        <v>2832</v>
      </c>
      <c r="H1097" s="38"/>
      <c r="J1097" s="36"/>
    </row>
    <row r="1098" spans="1:11" x14ac:dyDescent="0.2">
      <c r="A1098" s="2">
        <v>6</v>
      </c>
      <c r="B1098" s="2">
        <v>18</v>
      </c>
      <c r="C1098" s="2">
        <v>4</v>
      </c>
      <c r="D1098" s="3" t="s">
        <v>2833</v>
      </c>
      <c r="E1098" s="10" t="s">
        <v>2830</v>
      </c>
      <c r="G1098" s="25" t="s">
        <v>144</v>
      </c>
      <c r="H1098" s="14" t="s">
        <v>231</v>
      </c>
      <c r="J1098" s="14" t="s">
        <v>231</v>
      </c>
      <c r="K1098" s="53"/>
    </row>
    <row r="1099" spans="1:11" x14ac:dyDescent="0.2">
      <c r="A1099" s="2">
        <v>6</v>
      </c>
      <c r="B1099" s="2">
        <v>18</v>
      </c>
      <c r="C1099" s="2">
        <v>5</v>
      </c>
      <c r="D1099" s="3" t="s">
        <v>50</v>
      </c>
      <c r="E1099" s="10" t="s">
        <v>2830</v>
      </c>
      <c r="G1099" s="50" t="s">
        <v>2834</v>
      </c>
      <c r="H1099" s="38" t="s">
        <v>2835</v>
      </c>
      <c r="I1099" s="72">
        <v>67</v>
      </c>
      <c r="J1099" s="36" t="s">
        <v>2836</v>
      </c>
    </row>
    <row r="1100" spans="1:11" x14ac:dyDescent="0.2">
      <c r="A1100" s="2">
        <v>6</v>
      </c>
      <c r="B1100" s="2">
        <v>18</v>
      </c>
      <c r="C1100" s="2">
        <v>6</v>
      </c>
      <c r="D1100" s="3" t="s">
        <v>50</v>
      </c>
      <c r="E1100" s="10" t="s">
        <v>2830</v>
      </c>
      <c r="G1100" s="50" t="s">
        <v>47</v>
      </c>
      <c r="H1100" s="38" t="s">
        <v>2837</v>
      </c>
      <c r="I1100" s="72">
        <v>78</v>
      </c>
      <c r="J1100" s="27" t="s">
        <v>2838</v>
      </c>
      <c r="K1100" s="72">
        <v>298</v>
      </c>
    </row>
    <row r="1101" spans="1:11" x14ac:dyDescent="0.2">
      <c r="A1101" s="2">
        <v>6</v>
      </c>
      <c r="B1101" s="2">
        <v>18</v>
      </c>
      <c r="C1101" s="2">
        <v>7</v>
      </c>
      <c r="D1101" s="3" t="s">
        <v>50</v>
      </c>
      <c r="E1101" s="10" t="s">
        <v>2830</v>
      </c>
      <c r="G1101" s="50" t="s">
        <v>80</v>
      </c>
      <c r="H1101" s="55" t="s">
        <v>685</v>
      </c>
      <c r="J1101" s="55" t="s">
        <v>685</v>
      </c>
      <c r="K1101" s="53"/>
    </row>
    <row r="1102" spans="1:11" x14ac:dyDescent="0.2">
      <c r="A1102" s="2">
        <v>6</v>
      </c>
      <c r="B1102" s="2">
        <v>18</v>
      </c>
      <c r="C1102" s="2">
        <v>8</v>
      </c>
      <c r="D1102" s="3" t="s">
        <v>50</v>
      </c>
      <c r="E1102" s="10" t="s">
        <v>2830</v>
      </c>
      <c r="G1102" s="25" t="s">
        <v>686</v>
      </c>
      <c r="H1102" s="14" t="s">
        <v>1038</v>
      </c>
      <c r="J1102" s="14" t="s">
        <v>1038</v>
      </c>
      <c r="K1102" s="53"/>
    </row>
    <row r="1103" spans="1:11" x14ac:dyDescent="0.2">
      <c r="A1103" s="2">
        <v>6</v>
      </c>
      <c r="B1103" s="2">
        <v>19</v>
      </c>
      <c r="C1103" s="2">
        <v>1</v>
      </c>
      <c r="D1103" t="s">
        <v>1113</v>
      </c>
      <c r="E1103" s="10" t="s">
        <v>2839</v>
      </c>
      <c r="G1103" s="25" t="s">
        <v>955</v>
      </c>
      <c r="H1103" s="28">
        <v>24274</v>
      </c>
      <c r="I1103" s="72">
        <v>71</v>
      </c>
      <c r="J1103" s="14">
        <v>24276</v>
      </c>
      <c r="K1103" s="53"/>
    </row>
    <row r="1104" spans="1:11" x14ac:dyDescent="0.2">
      <c r="A1104" s="2">
        <v>6</v>
      </c>
      <c r="B1104" s="2">
        <v>19</v>
      </c>
      <c r="C1104" s="2">
        <v>2</v>
      </c>
      <c r="D1104" t="s">
        <v>1113</v>
      </c>
      <c r="E1104" s="10" t="s">
        <v>2839</v>
      </c>
      <c r="G1104" s="50" t="s">
        <v>2840</v>
      </c>
      <c r="H1104" s="38" t="s">
        <v>2841</v>
      </c>
      <c r="I1104" s="72">
        <v>91</v>
      </c>
      <c r="J1104" s="36" t="s">
        <v>2842</v>
      </c>
      <c r="K1104" s="72">
        <v>730</v>
      </c>
    </row>
    <row r="1105" spans="1:14" x14ac:dyDescent="0.2">
      <c r="A1105" s="2">
        <v>6</v>
      </c>
      <c r="B1105" s="2">
        <v>19</v>
      </c>
      <c r="C1105" s="2">
        <v>3</v>
      </c>
      <c r="D1105" t="s">
        <v>2843</v>
      </c>
      <c r="E1105" s="10" t="s">
        <v>2839</v>
      </c>
      <c r="G1105" s="25" t="s">
        <v>41</v>
      </c>
      <c r="H1105" s="28">
        <v>25987</v>
      </c>
      <c r="I1105" s="72">
        <v>84</v>
      </c>
      <c r="J1105" s="13">
        <v>25989</v>
      </c>
      <c r="K1105" s="72">
        <v>205</v>
      </c>
    </row>
    <row r="1106" spans="1:14" x14ac:dyDescent="0.2">
      <c r="A1106" s="2">
        <v>6</v>
      </c>
      <c r="B1106" s="2">
        <v>19</v>
      </c>
      <c r="C1106" s="2">
        <v>4</v>
      </c>
      <c r="D1106" t="s">
        <v>1113</v>
      </c>
      <c r="E1106" s="10" t="s">
        <v>2839</v>
      </c>
      <c r="G1106" s="25" t="s">
        <v>80</v>
      </c>
      <c r="H1106" s="28">
        <v>21493</v>
      </c>
      <c r="I1106" s="72">
        <v>65</v>
      </c>
      <c r="J1106" s="14">
        <v>21497</v>
      </c>
      <c r="K1106" s="53"/>
    </row>
    <row r="1107" spans="1:14" x14ac:dyDescent="0.2">
      <c r="A1107" s="2">
        <v>6</v>
      </c>
      <c r="B1107" s="2">
        <v>19</v>
      </c>
      <c r="C1107" s="2">
        <v>5</v>
      </c>
      <c r="D1107" t="s">
        <v>2844</v>
      </c>
      <c r="E1107" s="10" t="s">
        <v>2839</v>
      </c>
      <c r="G1107" s="50"/>
      <c r="H1107" s="38"/>
      <c r="J1107" s="36"/>
    </row>
    <row r="1108" spans="1:14" x14ac:dyDescent="0.2">
      <c r="A1108" s="2">
        <v>6</v>
      </c>
      <c r="B1108" s="2">
        <v>19</v>
      </c>
      <c r="C1108" s="2">
        <v>6</v>
      </c>
      <c r="D1108" t="s">
        <v>1113</v>
      </c>
      <c r="E1108" s="10" t="s">
        <v>2839</v>
      </c>
      <c r="G1108" s="25" t="s">
        <v>2845</v>
      </c>
      <c r="H1108" s="28">
        <v>15759</v>
      </c>
      <c r="I1108" s="72">
        <v>81</v>
      </c>
      <c r="J1108" s="13">
        <v>15762</v>
      </c>
    </row>
    <row r="1109" spans="1:14" x14ac:dyDescent="0.2">
      <c r="A1109" s="2">
        <v>6</v>
      </c>
      <c r="B1109" s="2">
        <v>19</v>
      </c>
      <c r="C1109" s="2">
        <v>7</v>
      </c>
      <c r="D1109" t="s">
        <v>1113</v>
      </c>
      <c r="E1109" s="10" t="s">
        <v>2839</v>
      </c>
      <c r="G1109" s="25" t="s">
        <v>41</v>
      </c>
      <c r="H1109" s="14" t="s">
        <v>1038</v>
      </c>
      <c r="I1109" s="72">
        <v>70</v>
      </c>
      <c r="J1109" s="14" t="s">
        <v>1038</v>
      </c>
      <c r="K1109" s="53"/>
    </row>
    <row r="1110" spans="1:14" x14ac:dyDescent="0.2">
      <c r="A1110" s="2">
        <v>6</v>
      </c>
      <c r="B1110" s="2">
        <v>19</v>
      </c>
      <c r="C1110" s="2">
        <v>8</v>
      </c>
      <c r="D1110" t="s">
        <v>2843</v>
      </c>
      <c r="E1110" s="10" t="s">
        <v>2839</v>
      </c>
      <c r="G1110" s="25" t="s">
        <v>431</v>
      </c>
      <c r="H1110" s="28">
        <v>40174</v>
      </c>
      <c r="I1110" s="72">
        <v>73</v>
      </c>
      <c r="J1110" s="13">
        <v>40186</v>
      </c>
      <c r="K1110" s="72">
        <v>305</v>
      </c>
      <c r="L1110" s="2" t="s">
        <v>236</v>
      </c>
      <c r="N1110" t="s">
        <v>2744</v>
      </c>
    </row>
    <row r="1111" spans="1:14" x14ac:dyDescent="0.2">
      <c r="A1111" s="2">
        <v>6</v>
      </c>
      <c r="B1111" s="2">
        <v>20</v>
      </c>
      <c r="C1111" s="2">
        <v>1</v>
      </c>
      <c r="D1111" t="s">
        <v>50</v>
      </c>
      <c r="E1111" s="10" t="s">
        <v>2846</v>
      </c>
      <c r="G1111" s="50" t="s">
        <v>30</v>
      </c>
      <c r="H1111" s="38" t="s">
        <v>2847</v>
      </c>
      <c r="I1111" s="72">
        <v>89</v>
      </c>
      <c r="J1111" s="40" t="s">
        <v>2848</v>
      </c>
      <c r="K1111" s="53"/>
    </row>
    <row r="1112" spans="1:14" x14ac:dyDescent="0.2">
      <c r="A1112" s="2">
        <v>6</v>
      </c>
      <c r="B1112" s="2">
        <v>20</v>
      </c>
      <c r="C1112" s="2">
        <v>2</v>
      </c>
      <c r="D1112" t="s">
        <v>50</v>
      </c>
      <c r="E1112" s="10" t="s">
        <v>2846</v>
      </c>
      <c r="G1112" s="50" t="s">
        <v>945</v>
      </c>
      <c r="H1112" s="38" t="s">
        <v>2849</v>
      </c>
      <c r="I1112" s="72">
        <v>71</v>
      </c>
      <c r="J1112" s="55" t="s">
        <v>2850</v>
      </c>
      <c r="K1112" s="53"/>
    </row>
    <row r="1113" spans="1:14" x14ac:dyDescent="0.2">
      <c r="A1113" s="2">
        <v>6</v>
      </c>
      <c r="B1113" s="2">
        <v>20</v>
      </c>
      <c r="C1113" s="2">
        <v>3</v>
      </c>
      <c r="D1113" t="s">
        <v>50</v>
      </c>
      <c r="E1113" s="10" t="s">
        <v>2851</v>
      </c>
      <c r="G1113" s="25" t="s">
        <v>2852</v>
      </c>
      <c r="H1113" s="28">
        <v>35712</v>
      </c>
      <c r="I1113" s="72">
        <v>65</v>
      </c>
      <c r="J1113" s="13">
        <v>35716</v>
      </c>
      <c r="K1113" s="72">
        <v>787</v>
      </c>
      <c r="M1113" s="10" t="s">
        <v>255</v>
      </c>
    </row>
    <row r="1114" spans="1:14" x14ac:dyDescent="0.2">
      <c r="A1114" s="2">
        <v>6</v>
      </c>
      <c r="B1114" s="2">
        <v>20</v>
      </c>
      <c r="C1114" s="2">
        <v>3</v>
      </c>
      <c r="D1114" t="s">
        <v>50</v>
      </c>
      <c r="E1114" s="10" t="s">
        <v>2851</v>
      </c>
      <c r="G1114" s="39" t="s">
        <v>2853</v>
      </c>
      <c r="H1114" s="28">
        <v>38721</v>
      </c>
      <c r="I1114" s="72">
        <v>73</v>
      </c>
      <c r="J1114" s="13">
        <v>38731</v>
      </c>
      <c r="K1114" s="72">
        <v>184</v>
      </c>
      <c r="M1114" s="10" t="s">
        <v>255</v>
      </c>
    </row>
    <row r="1115" spans="1:14" x14ac:dyDescent="0.2">
      <c r="A1115" s="2">
        <v>6</v>
      </c>
      <c r="B1115" s="2">
        <v>20</v>
      </c>
      <c r="C1115" s="2">
        <v>4</v>
      </c>
      <c r="D1115" t="s">
        <v>50</v>
      </c>
      <c r="E1115" s="10" t="s">
        <v>2851</v>
      </c>
      <c r="G1115" s="25"/>
      <c r="H1115" s="28"/>
    </row>
    <row r="1116" spans="1:14" x14ac:dyDescent="0.2">
      <c r="A1116" s="2">
        <v>6</v>
      </c>
      <c r="B1116" s="2">
        <v>20</v>
      </c>
      <c r="C1116" s="2">
        <v>5</v>
      </c>
      <c r="D1116" t="s">
        <v>50</v>
      </c>
      <c r="E1116" s="10" t="s">
        <v>2846</v>
      </c>
      <c r="G1116" s="25" t="s">
        <v>1668</v>
      </c>
      <c r="H1116" s="28">
        <v>17478</v>
      </c>
      <c r="I1116" s="72">
        <v>84</v>
      </c>
      <c r="J1116" s="14">
        <v>17481</v>
      </c>
      <c r="K1116" s="53"/>
    </row>
    <row r="1117" spans="1:14" x14ac:dyDescent="0.2">
      <c r="A1117" s="2">
        <v>6</v>
      </c>
      <c r="B1117" s="2">
        <v>20</v>
      </c>
      <c r="C1117" s="2">
        <v>6</v>
      </c>
      <c r="D1117" t="s">
        <v>50</v>
      </c>
      <c r="E1117" s="10" t="s">
        <v>2846</v>
      </c>
      <c r="G1117" s="25" t="s">
        <v>80</v>
      </c>
      <c r="H1117" s="28">
        <v>14705</v>
      </c>
      <c r="I1117" s="72">
        <v>78</v>
      </c>
      <c r="J1117" s="14">
        <v>14708</v>
      </c>
      <c r="K1117" s="53"/>
    </row>
    <row r="1118" spans="1:14" x14ac:dyDescent="0.2">
      <c r="A1118" s="2">
        <v>6</v>
      </c>
      <c r="B1118" s="2">
        <v>20</v>
      </c>
      <c r="C1118" s="2">
        <v>7</v>
      </c>
      <c r="D1118" t="s">
        <v>50</v>
      </c>
      <c r="E1118" s="10" t="s">
        <v>2846</v>
      </c>
      <c r="G1118" s="25" t="s">
        <v>1188</v>
      </c>
      <c r="H1118" s="14" t="s">
        <v>1172</v>
      </c>
      <c r="I1118" s="72">
        <v>74</v>
      </c>
      <c r="J1118" s="14" t="s">
        <v>1172</v>
      </c>
      <c r="K1118" s="53"/>
    </row>
    <row r="1119" spans="1:14" x14ac:dyDescent="0.2">
      <c r="A1119" s="2">
        <v>6</v>
      </c>
      <c r="B1119" s="2">
        <v>20</v>
      </c>
      <c r="C1119" s="2">
        <v>8</v>
      </c>
      <c r="D1119" t="s">
        <v>50</v>
      </c>
      <c r="E1119" s="10" t="s">
        <v>2846</v>
      </c>
      <c r="G1119" s="25" t="s">
        <v>2516</v>
      </c>
      <c r="H1119" s="28">
        <v>14294</v>
      </c>
      <c r="I1119" s="72">
        <v>75</v>
      </c>
      <c r="J1119" s="13">
        <v>14297</v>
      </c>
    </row>
    <row r="1120" spans="1:14" x14ac:dyDescent="0.2">
      <c r="A1120" s="2" t="s">
        <v>2854</v>
      </c>
      <c r="B1120" s="2">
        <v>11</v>
      </c>
      <c r="C1120" s="2">
        <v>1</v>
      </c>
      <c r="D1120" t="s">
        <v>2855</v>
      </c>
      <c r="E1120" s="10" t="s">
        <v>2856</v>
      </c>
      <c r="F1120" s="2">
        <v>232</v>
      </c>
      <c r="G1120" s="25" t="s">
        <v>144</v>
      </c>
      <c r="H1120" s="28">
        <v>28397</v>
      </c>
      <c r="I1120" s="72">
        <v>85</v>
      </c>
      <c r="J1120" s="13">
        <v>28401</v>
      </c>
      <c r="K1120" s="72">
        <v>320</v>
      </c>
    </row>
    <row r="1121" spans="1:14" x14ac:dyDescent="0.2">
      <c r="A1121" s="2" t="s">
        <v>2854</v>
      </c>
      <c r="B1121" s="2">
        <v>11</v>
      </c>
      <c r="C1121" s="2">
        <v>2</v>
      </c>
      <c r="D1121" s="10" t="s">
        <v>2855</v>
      </c>
      <c r="E1121" s="10" t="s">
        <v>144</v>
      </c>
      <c r="F1121" s="2">
        <v>232</v>
      </c>
      <c r="G1121" s="25" t="s">
        <v>2857</v>
      </c>
      <c r="H1121" s="28">
        <v>25490</v>
      </c>
      <c r="I1121" s="72">
        <v>76</v>
      </c>
      <c r="J1121" s="13">
        <v>25494</v>
      </c>
      <c r="K1121" s="72">
        <v>156</v>
      </c>
    </row>
    <row r="1122" spans="1:14" x14ac:dyDescent="0.2">
      <c r="A1122" s="2" t="s">
        <v>2854</v>
      </c>
      <c r="B1122" s="2">
        <v>11</v>
      </c>
      <c r="C1122" s="2">
        <v>3</v>
      </c>
      <c r="D1122" t="s">
        <v>2318</v>
      </c>
      <c r="E1122" s="10" t="s">
        <v>137</v>
      </c>
      <c r="F1122" s="2">
        <v>216</v>
      </c>
      <c r="G1122" s="25" t="s">
        <v>2858</v>
      </c>
      <c r="H1122" s="28">
        <v>25210</v>
      </c>
      <c r="I1122" s="72">
        <v>69</v>
      </c>
      <c r="J1122" s="13">
        <v>25213</v>
      </c>
      <c r="K1122" s="72">
        <v>149</v>
      </c>
      <c r="M1122" s="121" t="s">
        <v>2859</v>
      </c>
    </row>
    <row r="1123" spans="1:14" x14ac:dyDescent="0.2">
      <c r="A1123" s="2" t="s">
        <v>2854</v>
      </c>
      <c r="B1123" s="2">
        <v>11</v>
      </c>
      <c r="C1123" s="2">
        <v>4</v>
      </c>
      <c r="D1123" t="s">
        <v>2318</v>
      </c>
      <c r="E1123" s="10" t="s">
        <v>137</v>
      </c>
      <c r="F1123" s="2">
        <v>216</v>
      </c>
      <c r="G1123" s="25" t="s">
        <v>2860</v>
      </c>
      <c r="H1123" s="28">
        <v>38141</v>
      </c>
      <c r="I1123" s="72">
        <v>104</v>
      </c>
      <c r="J1123" s="13">
        <v>38146</v>
      </c>
      <c r="K1123" s="72">
        <v>149</v>
      </c>
      <c r="M1123" s="121"/>
    </row>
    <row r="1124" spans="1:14" x14ac:dyDescent="0.2">
      <c r="A1124" s="2" t="s">
        <v>2854</v>
      </c>
      <c r="B1124" s="2">
        <v>12</v>
      </c>
      <c r="C1124" s="2">
        <v>1</v>
      </c>
      <c r="D1124" t="s">
        <v>2855</v>
      </c>
      <c r="E1124" s="10" t="s">
        <v>166</v>
      </c>
      <c r="F1124" s="2">
        <v>295</v>
      </c>
      <c r="G1124" s="25" t="s">
        <v>166</v>
      </c>
      <c r="H1124" s="28">
        <v>32696</v>
      </c>
      <c r="I1124" s="72">
        <v>72</v>
      </c>
      <c r="J1124" s="13">
        <v>32702</v>
      </c>
      <c r="K1124" s="72">
        <v>594</v>
      </c>
      <c r="M1124" s="10" t="s">
        <v>255</v>
      </c>
    </row>
    <row r="1125" spans="1:14" x14ac:dyDescent="0.2">
      <c r="A1125" s="2" t="s">
        <v>2854</v>
      </c>
      <c r="B1125" s="2">
        <v>12</v>
      </c>
      <c r="C1125" s="2">
        <v>2</v>
      </c>
      <c r="D1125" t="s">
        <v>2861</v>
      </c>
      <c r="E1125" s="10" t="s">
        <v>2862</v>
      </c>
      <c r="F1125" s="2">
        <v>306</v>
      </c>
      <c r="G1125" s="25" t="s">
        <v>2863</v>
      </c>
      <c r="H1125" s="28">
        <v>30230</v>
      </c>
      <c r="I1125" s="72">
        <v>7</v>
      </c>
      <c r="J1125" s="13">
        <v>30233</v>
      </c>
      <c r="K1125" s="72">
        <v>441</v>
      </c>
    </row>
    <row r="1126" spans="1:14" x14ac:dyDescent="0.2">
      <c r="A1126" s="2" t="s">
        <v>2854</v>
      </c>
      <c r="B1126" s="2">
        <v>12</v>
      </c>
      <c r="C1126" s="2">
        <v>3</v>
      </c>
      <c r="D1126" t="s">
        <v>2864</v>
      </c>
      <c r="E1126" s="10" t="s">
        <v>1697</v>
      </c>
      <c r="F1126" s="2">
        <v>311</v>
      </c>
      <c r="G1126" s="25" t="s">
        <v>137</v>
      </c>
      <c r="H1126" s="28">
        <v>29310</v>
      </c>
      <c r="I1126" s="72">
        <v>26</v>
      </c>
      <c r="J1126" s="13">
        <v>29313</v>
      </c>
      <c r="K1126" s="72">
        <v>390</v>
      </c>
      <c r="L1126" s="2" t="s">
        <v>236</v>
      </c>
      <c r="N1126" s="121" t="s">
        <v>2865</v>
      </c>
    </row>
    <row r="1127" spans="1:14" x14ac:dyDescent="0.2">
      <c r="A1127" s="2" t="s">
        <v>2854</v>
      </c>
      <c r="B1127" s="2">
        <v>12</v>
      </c>
      <c r="C1127" s="2">
        <v>4</v>
      </c>
      <c r="D1127" t="s">
        <v>2864</v>
      </c>
      <c r="E1127" s="10" t="s">
        <v>2866</v>
      </c>
      <c r="G1127" s="25" t="s">
        <v>2866</v>
      </c>
      <c r="H1127" s="28">
        <v>25018</v>
      </c>
      <c r="I1127" s="72">
        <v>47</v>
      </c>
      <c r="J1127" s="13">
        <v>25024</v>
      </c>
      <c r="K1127" s="72">
        <v>138</v>
      </c>
      <c r="N1127" s="121"/>
    </row>
    <row r="1128" spans="1:14" x14ac:dyDescent="0.2">
      <c r="A1128" s="2" t="s">
        <v>2854</v>
      </c>
      <c r="B1128" s="2">
        <v>13</v>
      </c>
      <c r="C1128" s="2">
        <v>1</v>
      </c>
      <c r="D1128" t="s">
        <v>2867</v>
      </c>
      <c r="E1128" s="10" t="s">
        <v>717</v>
      </c>
      <c r="G1128" s="25" t="s">
        <v>717</v>
      </c>
      <c r="H1128" s="28">
        <v>23414</v>
      </c>
      <c r="I1128" s="72">
        <v>53</v>
      </c>
      <c r="J1128" s="13">
        <v>23417</v>
      </c>
    </row>
    <row r="1129" spans="1:14" x14ac:dyDescent="0.2">
      <c r="A1129" s="2" t="s">
        <v>2854</v>
      </c>
      <c r="B1129" s="2">
        <v>13</v>
      </c>
      <c r="C1129" s="2">
        <v>1</v>
      </c>
      <c r="D1129" t="s">
        <v>2867</v>
      </c>
      <c r="E1129" s="10" t="s">
        <v>717</v>
      </c>
      <c r="G1129" s="25" t="s">
        <v>2868</v>
      </c>
      <c r="H1129" s="28">
        <v>25784</v>
      </c>
      <c r="I1129" s="72" t="s">
        <v>353</v>
      </c>
      <c r="J1129" s="13">
        <v>25788</v>
      </c>
      <c r="K1129" s="72">
        <v>186</v>
      </c>
    </row>
    <row r="1130" spans="1:14" x14ac:dyDescent="0.2">
      <c r="A1130" s="2" t="s">
        <v>2854</v>
      </c>
      <c r="B1130" s="2">
        <v>13</v>
      </c>
      <c r="C1130" s="2">
        <v>2</v>
      </c>
      <c r="D1130" t="s">
        <v>2867</v>
      </c>
      <c r="E1130" s="10" t="s">
        <v>717</v>
      </c>
      <c r="G1130" s="50" t="s">
        <v>2869</v>
      </c>
      <c r="H1130" s="38" t="s">
        <v>1829</v>
      </c>
      <c r="I1130" s="72">
        <v>79</v>
      </c>
      <c r="J1130" s="36" t="s">
        <v>2870</v>
      </c>
      <c r="K1130" s="72">
        <v>723</v>
      </c>
    </row>
    <row r="1131" spans="1:14" x14ac:dyDescent="0.2">
      <c r="A1131" s="2" t="s">
        <v>2854</v>
      </c>
      <c r="B1131" s="2">
        <v>13</v>
      </c>
      <c r="C1131" s="2">
        <v>3</v>
      </c>
      <c r="D1131" t="s">
        <v>2871</v>
      </c>
      <c r="E1131" s="10" t="s">
        <v>548</v>
      </c>
      <c r="G1131" s="25" t="s">
        <v>478</v>
      </c>
      <c r="H1131" s="28">
        <v>23724</v>
      </c>
      <c r="I1131" s="72">
        <v>78</v>
      </c>
      <c r="J1131" s="14">
        <v>23727</v>
      </c>
      <c r="K1131" s="53"/>
    </row>
    <row r="1132" spans="1:14" x14ac:dyDescent="0.2">
      <c r="A1132" s="2" t="s">
        <v>2854</v>
      </c>
      <c r="B1132" s="2">
        <v>13</v>
      </c>
      <c r="C1132" s="2">
        <v>4</v>
      </c>
      <c r="D1132" t="s">
        <v>2871</v>
      </c>
      <c r="E1132" s="10" t="s">
        <v>548</v>
      </c>
      <c r="G1132" s="25" t="s">
        <v>2872</v>
      </c>
      <c r="H1132" s="28">
        <v>29109</v>
      </c>
      <c r="I1132" s="72">
        <v>85</v>
      </c>
      <c r="J1132" s="13">
        <v>29112</v>
      </c>
      <c r="K1132" s="72">
        <v>368</v>
      </c>
    </row>
    <row r="1133" spans="1:14" x14ac:dyDescent="0.2">
      <c r="A1133" s="2" t="s">
        <v>2854</v>
      </c>
      <c r="B1133" s="2">
        <v>14</v>
      </c>
      <c r="C1133" s="2">
        <v>1</v>
      </c>
      <c r="D1133" t="s">
        <v>2873</v>
      </c>
      <c r="E1133" s="10" t="s">
        <v>2874</v>
      </c>
      <c r="F1133" s="2">
        <v>226</v>
      </c>
      <c r="G1133" s="25" t="s">
        <v>2875</v>
      </c>
      <c r="H1133" s="28">
        <v>25286</v>
      </c>
      <c r="I1133" s="72">
        <v>59</v>
      </c>
      <c r="J1133" s="14" t="s">
        <v>2876</v>
      </c>
      <c r="K1133" s="53">
        <v>141</v>
      </c>
    </row>
    <row r="1134" spans="1:14" x14ac:dyDescent="0.2">
      <c r="A1134" s="2" t="s">
        <v>2854</v>
      </c>
      <c r="B1134" s="2">
        <v>14</v>
      </c>
      <c r="C1134" s="2">
        <v>2</v>
      </c>
      <c r="D1134" t="s">
        <v>2873</v>
      </c>
      <c r="E1134" s="10" t="s">
        <v>2877</v>
      </c>
      <c r="F1134" s="2">
        <v>226</v>
      </c>
      <c r="G1134" s="25" t="s">
        <v>20</v>
      </c>
      <c r="H1134" s="28">
        <v>37011</v>
      </c>
      <c r="I1134" s="72">
        <v>86</v>
      </c>
      <c r="J1134" s="13">
        <v>37014</v>
      </c>
      <c r="K1134" s="53" t="s">
        <v>2878</v>
      </c>
    </row>
    <row r="1135" spans="1:14" x14ac:dyDescent="0.2">
      <c r="A1135" s="2" t="s">
        <v>2854</v>
      </c>
      <c r="B1135" s="2">
        <v>14</v>
      </c>
      <c r="C1135" s="2">
        <v>3</v>
      </c>
      <c r="D1135" t="s">
        <v>2879</v>
      </c>
      <c r="E1135" s="10" t="s">
        <v>2880</v>
      </c>
      <c r="F1135" s="2">
        <v>310</v>
      </c>
      <c r="G1135" s="50"/>
      <c r="H1135" s="38"/>
      <c r="J1135" s="36"/>
    </row>
    <row r="1136" spans="1:14" x14ac:dyDescent="0.2">
      <c r="A1136" s="2" t="s">
        <v>2854</v>
      </c>
      <c r="B1136" s="2">
        <v>14</v>
      </c>
      <c r="C1136" s="2">
        <v>4</v>
      </c>
      <c r="D1136" t="s">
        <v>2879</v>
      </c>
      <c r="E1136" s="10" t="s">
        <v>2880</v>
      </c>
      <c r="F1136" s="2">
        <v>310</v>
      </c>
      <c r="G1136" s="25" t="s">
        <v>2881</v>
      </c>
      <c r="H1136" s="28">
        <v>44031</v>
      </c>
      <c r="I1136" s="72">
        <v>61</v>
      </c>
      <c r="J1136" s="13">
        <v>44077</v>
      </c>
      <c r="K1136" s="72">
        <v>629</v>
      </c>
      <c r="M1136" s="10" t="s">
        <v>244</v>
      </c>
      <c r="N1136" t="s">
        <v>354</v>
      </c>
    </row>
    <row r="1137" spans="1:14" x14ac:dyDescent="0.2">
      <c r="A1137" s="2" t="s">
        <v>2854</v>
      </c>
      <c r="B1137" s="2">
        <v>15</v>
      </c>
      <c r="C1137" s="2">
        <v>1</v>
      </c>
      <c r="D1137" t="s">
        <v>2283</v>
      </c>
      <c r="G1137" s="25"/>
      <c r="H1137" s="28"/>
      <c r="J1137" s="13">
        <v>36690</v>
      </c>
    </row>
    <row r="1138" spans="1:14" x14ac:dyDescent="0.2">
      <c r="A1138" s="2" t="s">
        <v>2854</v>
      </c>
      <c r="B1138" s="2">
        <v>15</v>
      </c>
      <c r="C1138" s="2">
        <v>2</v>
      </c>
      <c r="D1138" t="s">
        <v>2500</v>
      </c>
      <c r="E1138" s="10" t="s">
        <v>2882</v>
      </c>
      <c r="F1138" s="2">
        <v>324</v>
      </c>
      <c r="G1138" s="25" t="s">
        <v>398</v>
      </c>
      <c r="H1138" s="28">
        <v>37325</v>
      </c>
      <c r="I1138" s="72">
        <v>99</v>
      </c>
      <c r="J1138" s="13">
        <v>37331</v>
      </c>
      <c r="K1138" s="53" t="s">
        <v>2883</v>
      </c>
    </row>
    <row r="1139" spans="1:14" x14ac:dyDescent="0.2">
      <c r="A1139" s="2" t="s">
        <v>2854</v>
      </c>
      <c r="B1139" s="2">
        <v>15</v>
      </c>
      <c r="C1139" s="2">
        <v>3</v>
      </c>
      <c r="D1139" t="s">
        <v>2162</v>
      </c>
      <c r="E1139" s="10" t="s">
        <v>2884</v>
      </c>
      <c r="F1139" s="2">
        <v>234</v>
      </c>
      <c r="G1139" s="25" t="s">
        <v>2885</v>
      </c>
      <c r="H1139" s="28">
        <v>38084</v>
      </c>
      <c r="I1139" s="72">
        <v>86</v>
      </c>
      <c r="J1139" s="13">
        <v>38090</v>
      </c>
      <c r="K1139" s="72">
        <v>146</v>
      </c>
      <c r="N1139" s="122" t="s">
        <v>2886</v>
      </c>
    </row>
    <row r="1140" spans="1:14" x14ac:dyDescent="0.2">
      <c r="A1140" s="2" t="s">
        <v>2854</v>
      </c>
      <c r="B1140" s="2">
        <v>15</v>
      </c>
      <c r="C1140" s="2">
        <v>4</v>
      </c>
      <c r="D1140" t="s">
        <v>2162</v>
      </c>
      <c r="E1140" s="10" t="s">
        <v>2884</v>
      </c>
      <c r="F1140" s="2">
        <v>234</v>
      </c>
      <c r="G1140" s="50" t="s">
        <v>1709</v>
      </c>
      <c r="H1140" s="38" t="s">
        <v>2887</v>
      </c>
      <c r="I1140" s="72">
        <v>81</v>
      </c>
      <c r="J1140" s="36" t="s">
        <v>2888</v>
      </c>
      <c r="K1140" s="53" t="s">
        <v>2889</v>
      </c>
      <c r="N1140" s="122"/>
    </row>
    <row r="1141" spans="1:14" x14ac:dyDescent="0.2">
      <c r="A1141" s="2" t="s">
        <v>2854</v>
      </c>
      <c r="B1141" s="2">
        <v>16</v>
      </c>
      <c r="C1141" s="2">
        <v>1</v>
      </c>
      <c r="D1141" t="s">
        <v>88</v>
      </c>
      <c r="E1141" s="10" t="s">
        <v>2890</v>
      </c>
      <c r="F1141" s="2">
        <v>214</v>
      </c>
      <c r="G1141" s="25" t="s">
        <v>707</v>
      </c>
      <c r="H1141" s="28">
        <v>29167</v>
      </c>
      <c r="I1141" s="72">
        <v>61</v>
      </c>
      <c r="J1141" s="13">
        <v>29171</v>
      </c>
      <c r="K1141" s="72">
        <v>374</v>
      </c>
    </row>
    <row r="1142" spans="1:14" x14ac:dyDescent="0.2">
      <c r="A1142" s="2" t="s">
        <v>2854</v>
      </c>
      <c r="B1142" s="2">
        <v>16</v>
      </c>
      <c r="C1142" s="2">
        <v>2</v>
      </c>
      <c r="D1142" t="s">
        <v>88</v>
      </c>
      <c r="E1142" s="10" t="s">
        <v>2890</v>
      </c>
      <c r="F1142" s="2">
        <v>214</v>
      </c>
      <c r="G1142" s="25" t="s">
        <v>2890</v>
      </c>
      <c r="H1142" s="28">
        <v>33772</v>
      </c>
      <c r="I1142" s="72">
        <v>72</v>
      </c>
      <c r="J1142" s="13">
        <v>33775</v>
      </c>
      <c r="K1142" s="72">
        <v>669</v>
      </c>
    </row>
    <row r="1143" spans="1:14" x14ac:dyDescent="0.2">
      <c r="A1143" s="2" t="s">
        <v>2854</v>
      </c>
      <c r="B1143" s="2">
        <v>16</v>
      </c>
      <c r="C1143" s="36" t="s">
        <v>2891</v>
      </c>
      <c r="D1143" t="s">
        <v>2283</v>
      </c>
      <c r="G1143" s="25"/>
      <c r="H1143" s="28"/>
    </row>
    <row r="1144" spans="1:14" x14ac:dyDescent="0.2">
      <c r="A1144" s="2" t="s">
        <v>2854</v>
      </c>
      <c r="B1144" s="2">
        <v>16</v>
      </c>
      <c r="C1144" s="36" t="s">
        <v>2892</v>
      </c>
      <c r="D1144" t="s">
        <v>2283</v>
      </c>
      <c r="G1144" s="25"/>
      <c r="H1144" s="28"/>
    </row>
    <row r="1145" spans="1:14" x14ac:dyDescent="0.2">
      <c r="A1145" s="2" t="s">
        <v>2854</v>
      </c>
      <c r="B1145" s="2">
        <v>17</v>
      </c>
      <c r="C1145" s="2">
        <v>1</v>
      </c>
      <c r="D1145" t="s">
        <v>2893</v>
      </c>
      <c r="E1145" s="10" t="s">
        <v>13</v>
      </c>
      <c r="G1145" s="50" t="s">
        <v>2894</v>
      </c>
      <c r="H1145" s="38" t="s">
        <v>2895</v>
      </c>
      <c r="I1145" s="72">
        <v>78</v>
      </c>
      <c r="J1145" s="36" t="s">
        <v>2896</v>
      </c>
      <c r="K1145" s="72">
        <v>666</v>
      </c>
    </row>
    <row r="1146" spans="1:14" x14ac:dyDescent="0.2">
      <c r="A1146" s="2" t="s">
        <v>2854</v>
      </c>
      <c r="B1146" s="2">
        <v>17</v>
      </c>
      <c r="C1146" s="2">
        <v>2</v>
      </c>
      <c r="D1146" t="s">
        <v>2893</v>
      </c>
      <c r="E1146" s="10" t="s">
        <v>13</v>
      </c>
      <c r="G1146" s="50" t="s">
        <v>712</v>
      </c>
      <c r="H1146" s="38" t="s">
        <v>2897</v>
      </c>
      <c r="I1146" s="72">
        <v>65</v>
      </c>
      <c r="J1146" s="36" t="s">
        <v>2898</v>
      </c>
      <c r="K1146" s="72">
        <v>279</v>
      </c>
    </row>
    <row r="1147" spans="1:14" x14ac:dyDescent="0.2">
      <c r="A1147" s="2" t="s">
        <v>2854</v>
      </c>
      <c r="B1147" s="2">
        <v>17</v>
      </c>
      <c r="C1147" s="2">
        <v>3</v>
      </c>
      <c r="D1147" t="s">
        <v>1566</v>
      </c>
      <c r="E1147" s="10" t="s">
        <v>450</v>
      </c>
      <c r="G1147" s="25" t="s">
        <v>450</v>
      </c>
      <c r="H1147" s="28">
        <v>27775</v>
      </c>
      <c r="I1147" s="72">
        <v>62</v>
      </c>
      <c r="J1147" s="14" t="s">
        <v>941</v>
      </c>
      <c r="K1147" s="53"/>
    </row>
    <row r="1148" spans="1:14" x14ac:dyDescent="0.2">
      <c r="A1148" s="2" t="s">
        <v>2854</v>
      </c>
      <c r="B1148" s="2">
        <v>17</v>
      </c>
      <c r="C1148" s="2">
        <v>4</v>
      </c>
      <c r="D1148" t="s">
        <v>1566</v>
      </c>
      <c r="E1148" s="10" t="s">
        <v>450</v>
      </c>
      <c r="G1148" s="25" t="s">
        <v>1657</v>
      </c>
      <c r="H1148" s="28">
        <v>27626</v>
      </c>
      <c r="I1148" s="72">
        <v>69</v>
      </c>
      <c r="J1148" s="14" t="s">
        <v>1898</v>
      </c>
      <c r="K1148" s="53"/>
    </row>
    <row r="1149" spans="1:14" x14ac:dyDescent="0.2">
      <c r="A1149" s="2" t="s">
        <v>2854</v>
      </c>
      <c r="B1149" s="2">
        <v>18</v>
      </c>
      <c r="C1149" s="2">
        <v>1</v>
      </c>
      <c r="D1149" t="s">
        <v>88</v>
      </c>
      <c r="E1149" s="10" t="s">
        <v>2899</v>
      </c>
      <c r="F1149" s="2">
        <v>214</v>
      </c>
      <c r="G1149" s="25" t="s">
        <v>17</v>
      </c>
      <c r="H1149" s="28">
        <v>24883</v>
      </c>
      <c r="I1149" s="72">
        <v>69</v>
      </c>
      <c r="J1149" s="13">
        <v>24885</v>
      </c>
      <c r="K1149" s="72">
        <v>131</v>
      </c>
    </row>
    <row r="1150" spans="1:14" x14ac:dyDescent="0.2">
      <c r="A1150" s="2" t="s">
        <v>2854</v>
      </c>
      <c r="B1150" s="2">
        <v>18</v>
      </c>
      <c r="C1150" s="2">
        <v>2</v>
      </c>
      <c r="D1150" t="s">
        <v>88</v>
      </c>
      <c r="E1150" s="10" t="s">
        <v>707</v>
      </c>
      <c r="F1150" s="2">
        <v>214</v>
      </c>
      <c r="G1150" s="25" t="s">
        <v>707</v>
      </c>
      <c r="H1150" s="28">
        <v>25059</v>
      </c>
      <c r="I1150" s="72">
        <v>75</v>
      </c>
      <c r="J1150" s="13">
        <v>25062</v>
      </c>
      <c r="K1150" s="72">
        <v>139</v>
      </c>
    </row>
    <row r="1151" spans="1:14" x14ac:dyDescent="0.2">
      <c r="A1151" s="2" t="s">
        <v>2854</v>
      </c>
      <c r="B1151" s="2">
        <v>18</v>
      </c>
      <c r="C1151" s="2">
        <v>3</v>
      </c>
      <c r="D1151" t="s">
        <v>2900</v>
      </c>
      <c r="E1151" s="10" t="s">
        <v>207</v>
      </c>
      <c r="G1151" s="25" t="s">
        <v>2901</v>
      </c>
      <c r="H1151" s="28">
        <v>27705</v>
      </c>
      <c r="I1151" s="72">
        <v>2</v>
      </c>
      <c r="J1151" s="13">
        <v>27708</v>
      </c>
      <c r="K1151" s="72">
        <v>290</v>
      </c>
    </row>
    <row r="1152" spans="1:14" x14ac:dyDescent="0.2">
      <c r="A1152" s="2" t="s">
        <v>2854</v>
      </c>
      <c r="B1152" s="2">
        <v>18</v>
      </c>
      <c r="C1152" s="2">
        <v>4</v>
      </c>
      <c r="D1152" t="s">
        <v>2283</v>
      </c>
      <c r="G1152" s="25"/>
      <c r="H1152" s="28"/>
    </row>
    <row r="1153" spans="1:12" x14ac:dyDescent="0.2">
      <c r="A1153" s="2" t="s">
        <v>2854</v>
      </c>
      <c r="B1153" s="2">
        <v>19</v>
      </c>
      <c r="C1153" s="2">
        <v>1</v>
      </c>
      <c r="D1153" t="s">
        <v>56</v>
      </c>
      <c r="E1153" s="10" t="s">
        <v>2902</v>
      </c>
      <c r="F1153" s="2">
        <v>230</v>
      </c>
      <c r="G1153" s="25"/>
      <c r="H1153" s="28"/>
    </row>
    <row r="1154" spans="1:12" x14ac:dyDescent="0.2">
      <c r="A1154" s="2" t="s">
        <v>2854</v>
      </c>
      <c r="B1154" s="2">
        <v>19</v>
      </c>
      <c r="C1154" s="2">
        <v>2</v>
      </c>
      <c r="D1154" t="s">
        <v>56</v>
      </c>
      <c r="E1154" s="10" t="s">
        <v>2902</v>
      </c>
      <c r="F1154" s="2">
        <v>230</v>
      </c>
      <c r="G1154" s="25"/>
      <c r="H1154" s="28"/>
    </row>
    <row r="1155" spans="1:12" x14ac:dyDescent="0.2">
      <c r="A1155" s="2" t="s">
        <v>2854</v>
      </c>
      <c r="B1155" s="2">
        <v>19</v>
      </c>
      <c r="C1155" s="2">
        <v>3</v>
      </c>
      <c r="D1155" t="s">
        <v>56</v>
      </c>
      <c r="E1155" s="10" t="s">
        <v>2902</v>
      </c>
      <c r="F1155" s="2">
        <v>230</v>
      </c>
      <c r="G1155" s="25" t="s">
        <v>2903</v>
      </c>
      <c r="H1155" s="28">
        <v>43909</v>
      </c>
      <c r="I1155" s="72">
        <v>90</v>
      </c>
      <c r="J1155" s="13">
        <v>43911</v>
      </c>
      <c r="K1155" s="72">
        <v>593</v>
      </c>
    </row>
    <row r="1156" spans="1:12" x14ac:dyDescent="0.2">
      <c r="A1156" s="2" t="s">
        <v>2854</v>
      </c>
      <c r="B1156" s="2">
        <v>19</v>
      </c>
      <c r="C1156" s="2">
        <v>4</v>
      </c>
      <c r="D1156" t="s">
        <v>56</v>
      </c>
      <c r="E1156" s="10" t="s">
        <v>2902</v>
      </c>
      <c r="F1156" s="2">
        <v>230</v>
      </c>
      <c r="G1156" s="25" t="s">
        <v>2902</v>
      </c>
      <c r="H1156" s="28">
        <v>29150</v>
      </c>
      <c r="I1156" s="72">
        <v>52</v>
      </c>
      <c r="J1156" s="13">
        <v>29153</v>
      </c>
      <c r="K1156" s="72">
        <v>372</v>
      </c>
    </row>
    <row r="1157" spans="1:12" x14ac:dyDescent="0.2">
      <c r="A1157" s="2" t="s">
        <v>2854</v>
      </c>
      <c r="B1157" s="2">
        <v>20</v>
      </c>
      <c r="C1157" s="2">
        <v>1</v>
      </c>
      <c r="D1157" t="s">
        <v>2904</v>
      </c>
      <c r="E1157" s="10" t="s">
        <v>2905</v>
      </c>
      <c r="F1157" s="2">
        <v>241</v>
      </c>
      <c r="G1157" s="25" t="s">
        <v>2906</v>
      </c>
      <c r="H1157" s="28">
        <v>26012</v>
      </c>
      <c r="I1157" s="72">
        <v>53</v>
      </c>
      <c r="J1157" s="13">
        <v>26016</v>
      </c>
      <c r="K1157" s="72">
        <v>208</v>
      </c>
    </row>
    <row r="1158" spans="1:12" x14ac:dyDescent="0.2">
      <c r="A1158" s="2" t="s">
        <v>2854</v>
      </c>
      <c r="B1158" s="2">
        <v>20</v>
      </c>
      <c r="C1158" s="2">
        <v>2</v>
      </c>
      <c r="D1158" t="s">
        <v>2904</v>
      </c>
      <c r="E1158" s="10" t="s">
        <v>2905</v>
      </c>
      <c r="F1158" s="2">
        <v>241</v>
      </c>
      <c r="G1158" s="25" t="s">
        <v>2907</v>
      </c>
      <c r="H1158" s="28">
        <v>33392</v>
      </c>
      <c r="I1158" s="72">
        <v>73</v>
      </c>
      <c r="J1158" s="13">
        <v>33394</v>
      </c>
      <c r="K1158" s="72">
        <v>633</v>
      </c>
    </row>
    <row r="1159" spans="1:12" x14ac:dyDescent="0.2">
      <c r="A1159" s="2" t="s">
        <v>2854</v>
      </c>
      <c r="B1159" s="2">
        <v>20</v>
      </c>
      <c r="C1159" s="2">
        <v>3</v>
      </c>
      <c r="D1159" t="s">
        <v>50</v>
      </c>
      <c r="E1159" s="10" t="s">
        <v>2908</v>
      </c>
      <c r="G1159" s="25" t="s">
        <v>2909</v>
      </c>
      <c r="H1159" s="28">
        <v>37335</v>
      </c>
      <c r="I1159" s="72">
        <v>93</v>
      </c>
      <c r="J1159" s="13">
        <v>37338</v>
      </c>
      <c r="K1159" s="53" t="s">
        <v>2910</v>
      </c>
    </row>
    <row r="1160" spans="1:12" x14ac:dyDescent="0.2">
      <c r="A1160" s="2" t="s">
        <v>2854</v>
      </c>
      <c r="B1160" s="2">
        <v>20</v>
      </c>
      <c r="C1160" s="2">
        <v>4</v>
      </c>
      <c r="D1160" t="s">
        <v>50</v>
      </c>
      <c r="E1160" s="10" t="s">
        <v>2908</v>
      </c>
      <c r="G1160" s="25" t="s">
        <v>2050</v>
      </c>
      <c r="H1160" s="28">
        <v>25564</v>
      </c>
      <c r="I1160" s="72">
        <v>61</v>
      </c>
      <c r="J1160" s="13">
        <v>25566</v>
      </c>
      <c r="K1160" s="72">
        <v>172</v>
      </c>
    </row>
    <row r="1161" spans="1:12" x14ac:dyDescent="0.2">
      <c r="A1161" s="2">
        <v>7</v>
      </c>
      <c r="B1161" s="2">
        <v>1</v>
      </c>
      <c r="C1161" s="2">
        <v>1</v>
      </c>
      <c r="D1161" t="s">
        <v>2911</v>
      </c>
      <c r="E1161" s="10" t="s">
        <v>2912</v>
      </c>
      <c r="F1161" s="2">
        <v>272</v>
      </c>
      <c r="G1161" s="50"/>
      <c r="H1161" s="38"/>
      <c r="J1161" s="36"/>
    </row>
    <row r="1162" spans="1:12" x14ac:dyDescent="0.2">
      <c r="A1162" s="2">
        <v>7</v>
      </c>
      <c r="B1162" s="2">
        <v>1</v>
      </c>
      <c r="C1162" s="2">
        <v>2</v>
      </c>
      <c r="D1162" t="s">
        <v>2911</v>
      </c>
      <c r="E1162" s="10" t="s">
        <v>2912</v>
      </c>
      <c r="F1162" s="2">
        <v>272</v>
      </c>
      <c r="G1162" s="45" t="s">
        <v>2913</v>
      </c>
      <c r="H1162" s="38" t="s">
        <v>2914</v>
      </c>
      <c r="I1162" s="72">
        <v>35</v>
      </c>
      <c r="J1162" s="36" t="s">
        <v>2915</v>
      </c>
      <c r="K1162" s="72">
        <v>274</v>
      </c>
    </row>
    <row r="1163" spans="1:12" x14ac:dyDescent="0.2">
      <c r="A1163" s="2">
        <v>7</v>
      </c>
      <c r="B1163" s="21">
        <v>1</v>
      </c>
      <c r="C1163" s="21">
        <v>3</v>
      </c>
      <c r="D1163" s="23" t="s">
        <v>2911</v>
      </c>
      <c r="E1163" s="24" t="s">
        <v>2912</v>
      </c>
      <c r="F1163" s="21">
        <v>272</v>
      </c>
      <c r="G1163" s="48" t="s">
        <v>2916</v>
      </c>
      <c r="H1163" s="38" t="s">
        <v>2917</v>
      </c>
      <c r="I1163" s="71">
        <v>78</v>
      </c>
      <c r="J1163" s="38" t="s">
        <v>2918</v>
      </c>
      <c r="K1163" s="71">
        <v>191</v>
      </c>
      <c r="L1163" s="21" t="s">
        <v>236</v>
      </c>
    </row>
    <row r="1164" spans="1:12" x14ac:dyDescent="0.2">
      <c r="A1164" s="2">
        <v>7</v>
      </c>
      <c r="B1164" s="2">
        <v>1</v>
      </c>
      <c r="C1164" s="2">
        <v>4</v>
      </c>
      <c r="D1164" t="s">
        <v>2911</v>
      </c>
      <c r="E1164" s="10" t="s">
        <v>2912</v>
      </c>
      <c r="F1164" s="2">
        <v>272</v>
      </c>
      <c r="G1164" s="25" t="s">
        <v>2919</v>
      </c>
      <c r="H1164" s="28">
        <v>34741</v>
      </c>
      <c r="I1164" s="72">
        <v>67</v>
      </c>
      <c r="J1164" s="14">
        <v>34745</v>
      </c>
      <c r="K1164" s="53">
        <v>736</v>
      </c>
    </row>
    <row r="1165" spans="1:12" x14ac:dyDescent="0.2">
      <c r="A1165" s="21">
        <v>7</v>
      </c>
      <c r="B1165" s="2">
        <v>1</v>
      </c>
      <c r="C1165" s="2">
        <v>5</v>
      </c>
      <c r="D1165" t="s">
        <v>2920</v>
      </c>
      <c r="E1165" s="10" t="s">
        <v>2921</v>
      </c>
      <c r="F1165" s="2">
        <v>273</v>
      </c>
      <c r="G1165" s="25" t="s">
        <v>2921</v>
      </c>
      <c r="H1165" s="28">
        <v>28466</v>
      </c>
      <c r="I1165" s="72">
        <v>83</v>
      </c>
      <c r="J1165" s="13">
        <v>28469</v>
      </c>
      <c r="K1165" s="72">
        <v>328</v>
      </c>
      <c r="L1165" s="2" t="s">
        <v>236</v>
      </c>
    </row>
    <row r="1166" spans="1:12" x14ac:dyDescent="0.2">
      <c r="A1166" s="2">
        <v>7</v>
      </c>
      <c r="B1166" s="2">
        <v>1</v>
      </c>
      <c r="C1166" s="2">
        <v>6</v>
      </c>
      <c r="D1166" t="s">
        <v>2920</v>
      </c>
      <c r="E1166" s="10" t="s">
        <v>2921</v>
      </c>
      <c r="F1166" s="2">
        <v>273</v>
      </c>
      <c r="G1166" s="25" t="s">
        <v>2044</v>
      </c>
      <c r="H1166" s="28">
        <v>31338</v>
      </c>
      <c r="I1166" s="72">
        <v>86</v>
      </c>
      <c r="J1166" s="13">
        <v>31342</v>
      </c>
      <c r="K1166" s="72">
        <v>516</v>
      </c>
    </row>
    <row r="1167" spans="1:12" x14ac:dyDescent="0.2">
      <c r="A1167" s="2">
        <v>7</v>
      </c>
      <c r="B1167" s="2">
        <v>1</v>
      </c>
      <c r="C1167" s="2">
        <v>7</v>
      </c>
      <c r="D1167" t="s">
        <v>37</v>
      </c>
      <c r="E1167" s="10" t="s">
        <v>493</v>
      </c>
      <c r="G1167" s="25" t="s">
        <v>20</v>
      </c>
      <c r="H1167" s="28">
        <v>27601</v>
      </c>
      <c r="I1167" s="72">
        <v>100</v>
      </c>
      <c r="J1167" s="13">
        <v>27604</v>
      </c>
      <c r="K1167" s="72">
        <v>277</v>
      </c>
    </row>
    <row r="1168" spans="1:12" x14ac:dyDescent="0.2">
      <c r="A1168" s="2">
        <v>7</v>
      </c>
      <c r="B1168" s="2">
        <v>1</v>
      </c>
      <c r="C1168" s="2">
        <v>8</v>
      </c>
      <c r="D1168" t="s">
        <v>37</v>
      </c>
      <c r="E1168" s="10" t="s">
        <v>493</v>
      </c>
      <c r="G1168" s="25" t="s">
        <v>493</v>
      </c>
      <c r="H1168" s="28">
        <v>23132</v>
      </c>
      <c r="I1168" s="72">
        <v>93</v>
      </c>
      <c r="J1168" s="13">
        <v>23135</v>
      </c>
    </row>
    <row r="1169" spans="1:13" x14ac:dyDescent="0.2">
      <c r="A1169" s="2">
        <v>7</v>
      </c>
      <c r="B1169" s="2">
        <v>2</v>
      </c>
      <c r="C1169" s="2">
        <v>1</v>
      </c>
      <c r="D1169" t="s">
        <v>2922</v>
      </c>
      <c r="E1169" s="10" t="s">
        <v>258</v>
      </c>
      <c r="G1169" s="25" t="s">
        <v>258</v>
      </c>
      <c r="H1169" s="28">
        <v>37551</v>
      </c>
      <c r="I1169" s="72">
        <v>88</v>
      </c>
      <c r="J1169" s="13">
        <v>37558</v>
      </c>
      <c r="K1169" s="72">
        <v>121</v>
      </c>
    </row>
    <row r="1170" spans="1:13" x14ac:dyDescent="0.2">
      <c r="A1170" s="2">
        <v>7</v>
      </c>
      <c r="B1170" s="2">
        <v>2</v>
      </c>
      <c r="C1170" s="2">
        <v>2</v>
      </c>
      <c r="D1170" t="s">
        <v>2922</v>
      </c>
      <c r="E1170" s="10" t="s">
        <v>258</v>
      </c>
      <c r="G1170" s="25" t="s">
        <v>2923</v>
      </c>
      <c r="H1170" s="28">
        <v>40071</v>
      </c>
      <c r="I1170" s="72">
        <v>89</v>
      </c>
      <c r="J1170" s="13">
        <v>40077</v>
      </c>
      <c r="K1170" s="72">
        <v>294</v>
      </c>
    </row>
    <row r="1171" spans="1:13" x14ac:dyDescent="0.2">
      <c r="A1171" s="2">
        <v>7</v>
      </c>
      <c r="B1171" s="2">
        <v>2</v>
      </c>
      <c r="C1171" s="2">
        <v>2</v>
      </c>
      <c r="D1171" t="s">
        <v>2922</v>
      </c>
      <c r="E1171" s="10" t="s">
        <v>258</v>
      </c>
      <c r="G1171" s="25" t="s">
        <v>2924</v>
      </c>
      <c r="H1171" s="28">
        <v>41473</v>
      </c>
      <c r="I1171" s="72">
        <v>61</v>
      </c>
      <c r="J1171" s="13">
        <v>41491</v>
      </c>
      <c r="K1171" s="72">
        <v>394</v>
      </c>
      <c r="M1171" s="10" t="s">
        <v>308</v>
      </c>
    </row>
    <row r="1172" spans="1:13" x14ac:dyDescent="0.2">
      <c r="A1172" s="21">
        <v>7</v>
      </c>
      <c r="B1172" s="2">
        <v>2</v>
      </c>
      <c r="C1172" s="2">
        <v>3</v>
      </c>
      <c r="D1172" t="s">
        <v>2922</v>
      </c>
      <c r="E1172" s="10" t="s">
        <v>258</v>
      </c>
      <c r="G1172" s="50" t="s">
        <v>2925</v>
      </c>
      <c r="H1172" s="38" t="s">
        <v>2926</v>
      </c>
      <c r="I1172" s="72">
        <v>35</v>
      </c>
      <c r="J1172" s="36" t="s">
        <v>2927</v>
      </c>
      <c r="K1172" s="72">
        <v>767</v>
      </c>
    </row>
    <row r="1173" spans="1:13" x14ac:dyDescent="0.2">
      <c r="A1173" s="2">
        <v>7</v>
      </c>
      <c r="B1173" s="21">
        <v>2</v>
      </c>
      <c r="C1173" s="21">
        <v>4</v>
      </c>
      <c r="D1173" s="23" t="s">
        <v>2922</v>
      </c>
      <c r="E1173" s="24" t="s">
        <v>258</v>
      </c>
      <c r="F1173" s="21"/>
      <c r="G1173" s="51"/>
      <c r="H1173" s="38"/>
      <c r="I1173" s="71"/>
      <c r="J1173" s="38"/>
      <c r="K1173" s="71"/>
      <c r="L1173" s="21"/>
    </row>
    <row r="1174" spans="1:13" x14ac:dyDescent="0.2">
      <c r="A1174" s="2">
        <v>7</v>
      </c>
      <c r="B1174" s="2">
        <v>2</v>
      </c>
      <c r="C1174" s="2">
        <v>5</v>
      </c>
      <c r="D1174" t="s">
        <v>56</v>
      </c>
      <c r="E1174" s="10" t="s">
        <v>115</v>
      </c>
      <c r="G1174" s="25" t="s">
        <v>2928</v>
      </c>
      <c r="H1174" s="28">
        <v>38297</v>
      </c>
      <c r="I1174" s="72">
        <v>80</v>
      </c>
      <c r="J1174" s="13">
        <v>38310</v>
      </c>
      <c r="K1174" s="72">
        <v>159</v>
      </c>
      <c r="M1174" s="10" t="s">
        <v>2929</v>
      </c>
    </row>
    <row r="1175" spans="1:13" x14ac:dyDescent="0.2">
      <c r="A1175" s="2">
        <v>7</v>
      </c>
      <c r="B1175" s="2">
        <v>2</v>
      </c>
      <c r="C1175" s="2">
        <v>6</v>
      </c>
      <c r="D1175" t="s">
        <v>56</v>
      </c>
      <c r="E1175" s="10" t="s">
        <v>115</v>
      </c>
      <c r="G1175" s="25" t="s">
        <v>608</v>
      </c>
      <c r="H1175" s="14" t="s">
        <v>2173</v>
      </c>
      <c r="J1175" s="14" t="s">
        <v>2173</v>
      </c>
      <c r="K1175" s="53"/>
    </row>
    <row r="1176" spans="1:13" x14ac:dyDescent="0.2">
      <c r="A1176" s="2">
        <v>7</v>
      </c>
      <c r="B1176" s="2">
        <v>2</v>
      </c>
      <c r="C1176" s="2">
        <v>7</v>
      </c>
      <c r="D1176" t="s">
        <v>56</v>
      </c>
      <c r="E1176" s="10" t="s">
        <v>115</v>
      </c>
      <c r="G1176" s="25" t="s">
        <v>2930</v>
      </c>
      <c r="H1176" s="28">
        <v>27423</v>
      </c>
      <c r="I1176" s="72">
        <v>83</v>
      </c>
      <c r="J1176" s="13">
        <v>27425</v>
      </c>
      <c r="K1176" s="72">
        <v>284</v>
      </c>
    </row>
    <row r="1177" spans="1:13" x14ac:dyDescent="0.2">
      <c r="A1177" s="2">
        <v>7</v>
      </c>
      <c r="B1177" s="2">
        <v>2</v>
      </c>
      <c r="C1177" s="2">
        <v>8</v>
      </c>
      <c r="D1177" t="s">
        <v>56</v>
      </c>
      <c r="E1177" s="10" t="s">
        <v>115</v>
      </c>
      <c r="G1177" s="25" t="s">
        <v>2931</v>
      </c>
      <c r="H1177" s="28">
        <v>24101</v>
      </c>
      <c r="I1177" s="72" t="s">
        <v>2587</v>
      </c>
      <c r="J1177" s="14">
        <v>24104</v>
      </c>
      <c r="K1177" s="53"/>
    </row>
    <row r="1178" spans="1:13" x14ac:dyDescent="0.2">
      <c r="A1178" s="2">
        <v>7</v>
      </c>
      <c r="B1178" s="2">
        <v>3</v>
      </c>
      <c r="C1178" s="2">
        <v>1</v>
      </c>
      <c r="D1178" t="s">
        <v>2098</v>
      </c>
      <c r="E1178" s="10" t="s">
        <v>2932</v>
      </c>
      <c r="G1178" s="25" t="s">
        <v>2933</v>
      </c>
      <c r="H1178" s="28">
        <v>38338</v>
      </c>
      <c r="I1178" s="72">
        <v>82</v>
      </c>
      <c r="J1178" s="13">
        <v>38342</v>
      </c>
      <c r="K1178" s="72">
        <v>160</v>
      </c>
    </row>
    <row r="1179" spans="1:13" x14ac:dyDescent="0.2">
      <c r="A1179" s="2">
        <v>7</v>
      </c>
      <c r="B1179" s="2">
        <v>3</v>
      </c>
      <c r="C1179" s="2">
        <v>2</v>
      </c>
      <c r="D1179" t="s">
        <v>2098</v>
      </c>
      <c r="E1179" s="10" t="s">
        <v>2932</v>
      </c>
      <c r="G1179" s="50" t="s">
        <v>2679</v>
      </c>
      <c r="H1179" s="38" t="s">
        <v>2934</v>
      </c>
      <c r="I1179" s="72">
        <v>65</v>
      </c>
      <c r="J1179" s="36" t="s">
        <v>2935</v>
      </c>
      <c r="K1179" s="72">
        <v>404</v>
      </c>
    </row>
    <row r="1180" spans="1:13" x14ac:dyDescent="0.2">
      <c r="A1180" s="2">
        <v>7</v>
      </c>
      <c r="B1180" s="2">
        <v>3</v>
      </c>
      <c r="C1180" s="2">
        <v>3</v>
      </c>
      <c r="D1180" t="s">
        <v>2098</v>
      </c>
      <c r="E1180" s="10" t="s">
        <v>2932</v>
      </c>
      <c r="G1180" s="50"/>
      <c r="H1180" s="38"/>
      <c r="J1180" s="36"/>
    </row>
    <row r="1181" spans="1:13" x14ac:dyDescent="0.2">
      <c r="A1181" s="2">
        <v>7</v>
      </c>
      <c r="B1181" s="2">
        <v>3</v>
      </c>
      <c r="C1181" s="2">
        <v>4</v>
      </c>
      <c r="D1181" t="s">
        <v>2098</v>
      </c>
      <c r="E1181" s="10" t="s">
        <v>2932</v>
      </c>
      <c r="G1181" s="25"/>
      <c r="H1181" s="28"/>
    </row>
    <row r="1182" spans="1:13" x14ac:dyDescent="0.2">
      <c r="A1182" s="2">
        <v>7</v>
      </c>
      <c r="B1182" s="2">
        <v>3</v>
      </c>
      <c r="C1182" s="2">
        <v>5</v>
      </c>
      <c r="D1182" t="s">
        <v>2098</v>
      </c>
      <c r="E1182" s="10" t="s">
        <v>2936</v>
      </c>
      <c r="G1182" s="25" t="s">
        <v>80</v>
      </c>
      <c r="H1182" s="14" t="s">
        <v>1513</v>
      </c>
      <c r="J1182" s="14" t="s">
        <v>1513</v>
      </c>
      <c r="K1182" s="53"/>
      <c r="M1182" s="10" t="s">
        <v>2937</v>
      </c>
    </row>
    <row r="1183" spans="1:13" x14ac:dyDescent="0.2">
      <c r="A1183" s="2">
        <v>7</v>
      </c>
      <c r="B1183" s="2">
        <v>3</v>
      </c>
      <c r="C1183" s="2">
        <v>5</v>
      </c>
      <c r="D1183" t="s">
        <v>2098</v>
      </c>
      <c r="E1183" s="10" t="s">
        <v>2936</v>
      </c>
      <c r="G1183" s="25" t="s">
        <v>92</v>
      </c>
      <c r="H1183" s="28">
        <v>28904</v>
      </c>
      <c r="I1183" s="72">
        <v>74</v>
      </c>
      <c r="J1183" s="13">
        <v>28907</v>
      </c>
      <c r="K1183" s="72">
        <v>353</v>
      </c>
    </row>
    <row r="1184" spans="1:13" x14ac:dyDescent="0.2">
      <c r="A1184" s="2">
        <v>7</v>
      </c>
      <c r="B1184" s="2">
        <v>3</v>
      </c>
      <c r="C1184" s="2">
        <v>6</v>
      </c>
      <c r="D1184" t="s">
        <v>2098</v>
      </c>
      <c r="E1184" s="10" t="s">
        <v>2936</v>
      </c>
      <c r="G1184" s="25" t="s">
        <v>80</v>
      </c>
      <c r="H1184" s="14" t="s">
        <v>174</v>
      </c>
      <c r="I1184" s="72">
        <v>56</v>
      </c>
      <c r="J1184" s="14" t="s">
        <v>174</v>
      </c>
      <c r="K1184" s="53"/>
    </row>
    <row r="1185" spans="1:14" x14ac:dyDescent="0.2">
      <c r="A1185" s="2">
        <v>7</v>
      </c>
      <c r="B1185" s="2">
        <v>3</v>
      </c>
      <c r="C1185" s="2">
        <v>7</v>
      </c>
      <c r="D1185" t="s">
        <v>2098</v>
      </c>
      <c r="E1185" s="10" t="s">
        <v>2936</v>
      </c>
      <c r="G1185" s="25" t="s">
        <v>2936</v>
      </c>
      <c r="H1185" s="28">
        <v>22935</v>
      </c>
      <c r="I1185" s="72">
        <v>84</v>
      </c>
      <c r="J1185" s="14">
        <v>22938</v>
      </c>
      <c r="K1185" s="53"/>
    </row>
    <row r="1186" spans="1:14" x14ac:dyDescent="0.2">
      <c r="A1186" s="2">
        <v>7</v>
      </c>
      <c r="B1186" s="2">
        <v>3</v>
      </c>
      <c r="C1186" s="2">
        <v>8</v>
      </c>
      <c r="D1186" t="s">
        <v>2098</v>
      </c>
      <c r="E1186" s="10" t="s">
        <v>2936</v>
      </c>
      <c r="G1186" s="25"/>
      <c r="H1186" s="28"/>
      <c r="J1186" s="14"/>
      <c r="K1186" s="53"/>
    </row>
    <row r="1187" spans="1:14" x14ac:dyDescent="0.2">
      <c r="A1187" s="2">
        <v>7</v>
      </c>
      <c r="B1187" s="2">
        <v>3</v>
      </c>
      <c r="C1187" s="2">
        <v>8</v>
      </c>
      <c r="D1187" t="s">
        <v>2098</v>
      </c>
      <c r="E1187" s="10" t="s">
        <v>2936</v>
      </c>
      <c r="G1187" s="25" t="s">
        <v>2938</v>
      </c>
      <c r="H1187" s="14" t="s">
        <v>1052</v>
      </c>
      <c r="J1187" s="14" t="s">
        <v>1052</v>
      </c>
      <c r="K1187" s="53"/>
      <c r="M1187" s="10" t="s">
        <v>2939</v>
      </c>
    </row>
    <row r="1188" spans="1:14" x14ac:dyDescent="0.2">
      <c r="A1188" s="2">
        <v>7</v>
      </c>
      <c r="B1188" s="2">
        <v>4</v>
      </c>
      <c r="C1188" s="2">
        <v>1</v>
      </c>
      <c r="D1188" t="s">
        <v>2940</v>
      </c>
      <c r="E1188" s="10" t="s">
        <v>41</v>
      </c>
      <c r="G1188" s="25"/>
      <c r="H1188" s="28"/>
      <c r="M1188" s="131" t="s">
        <v>2941</v>
      </c>
    </row>
    <row r="1189" spans="1:14" ht="12.75" customHeight="1" x14ac:dyDescent="0.2">
      <c r="A1189" s="2">
        <v>7</v>
      </c>
      <c r="B1189" s="2">
        <v>4</v>
      </c>
      <c r="C1189" s="2">
        <v>2</v>
      </c>
      <c r="D1189" t="s">
        <v>2940</v>
      </c>
      <c r="E1189" s="10" t="s">
        <v>41</v>
      </c>
      <c r="G1189" s="25"/>
      <c r="H1189" s="28"/>
      <c r="M1189" s="131"/>
    </row>
    <row r="1190" spans="1:14" x14ac:dyDescent="0.2">
      <c r="A1190" s="2">
        <v>7</v>
      </c>
      <c r="B1190" s="2">
        <v>4</v>
      </c>
      <c r="C1190" s="2">
        <v>3</v>
      </c>
      <c r="D1190" t="s">
        <v>2940</v>
      </c>
      <c r="E1190" s="10" t="s">
        <v>41</v>
      </c>
      <c r="G1190" s="25"/>
      <c r="H1190" s="28"/>
      <c r="M1190" s="131"/>
    </row>
    <row r="1191" spans="1:14" x14ac:dyDescent="0.2">
      <c r="A1191" s="2">
        <v>7</v>
      </c>
      <c r="B1191" s="2">
        <v>4</v>
      </c>
      <c r="C1191" s="2">
        <v>4</v>
      </c>
      <c r="D1191" t="s">
        <v>2940</v>
      </c>
      <c r="E1191" s="10" t="s">
        <v>41</v>
      </c>
      <c r="G1191" s="25" t="s">
        <v>115</v>
      </c>
      <c r="H1191" s="28">
        <v>17895</v>
      </c>
      <c r="I1191" s="73" t="s">
        <v>147</v>
      </c>
      <c r="J1191" s="14">
        <v>17897</v>
      </c>
      <c r="K1191" s="53"/>
      <c r="M1191" s="121" t="s">
        <v>2942</v>
      </c>
    </row>
    <row r="1192" spans="1:14" x14ac:dyDescent="0.2">
      <c r="A1192" s="2">
        <v>7</v>
      </c>
      <c r="B1192" s="2">
        <v>4</v>
      </c>
      <c r="C1192" s="2">
        <v>5</v>
      </c>
      <c r="D1192" t="s">
        <v>2940</v>
      </c>
      <c r="E1192" s="10" t="s">
        <v>41</v>
      </c>
      <c r="G1192" s="25"/>
      <c r="H1192" s="28"/>
      <c r="M1192" s="121"/>
    </row>
    <row r="1193" spans="1:14" x14ac:dyDescent="0.2">
      <c r="A1193" s="2">
        <v>7</v>
      </c>
      <c r="B1193" s="2">
        <v>4</v>
      </c>
      <c r="C1193" s="2">
        <v>6</v>
      </c>
      <c r="D1193" t="s">
        <v>2940</v>
      </c>
      <c r="E1193" s="10" t="s">
        <v>41</v>
      </c>
      <c r="G1193" s="25" t="s">
        <v>2943</v>
      </c>
      <c r="H1193" s="28">
        <v>36191</v>
      </c>
      <c r="I1193" s="72">
        <v>96</v>
      </c>
      <c r="J1193" s="13">
        <v>36196</v>
      </c>
      <c r="K1193" s="72">
        <v>833</v>
      </c>
      <c r="M1193" s="121"/>
    </row>
    <row r="1194" spans="1:14" x14ac:dyDescent="0.2">
      <c r="A1194" s="2">
        <v>7</v>
      </c>
      <c r="B1194" s="2">
        <v>4</v>
      </c>
      <c r="C1194" s="2">
        <v>7</v>
      </c>
      <c r="D1194" t="s">
        <v>2940</v>
      </c>
      <c r="E1194" s="10" t="s">
        <v>41</v>
      </c>
      <c r="G1194" s="25" t="s">
        <v>80</v>
      </c>
      <c r="H1194" s="14" t="s">
        <v>1038</v>
      </c>
      <c r="I1194" s="73" t="s">
        <v>147</v>
      </c>
      <c r="J1194" s="14" t="s">
        <v>1038</v>
      </c>
      <c r="K1194" s="53"/>
      <c r="M1194" s="121"/>
    </row>
    <row r="1195" spans="1:14" x14ac:dyDescent="0.2">
      <c r="A1195" s="2">
        <v>7</v>
      </c>
      <c r="B1195" s="2">
        <v>4</v>
      </c>
      <c r="C1195" s="2">
        <v>8</v>
      </c>
      <c r="D1195" t="s">
        <v>2940</v>
      </c>
      <c r="E1195" s="10" t="s">
        <v>41</v>
      </c>
      <c r="G1195" s="25" t="s">
        <v>41</v>
      </c>
      <c r="H1195" s="28">
        <v>15376</v>
      </c>
      <c r="I1195" s="72">
        <v>79</v>
      </c>
      <c r="J1195" s="13">
        <v>15378</v>
      </c>
      <c r="M1195" s="121"/>
    </row>
    <row r="1196" spans="1:14" x14ac:dyDescent="0.2">
      <c r="A1196" s="2">
        <v>7</v>
      </c>
      <c r="B1196" s="2">
        <v>5</v>
      </c>
      <c r="C1196" s="2">
        <v>1</v>
      </c>
      <c r="D1196" t="s">
        <v>2944</v>
      </c>
      <c r="E1196" s="10" t="s">
        <v>2945</v>
      </c>
      <c r="F1196" s="2">
        <v>319</v>
      </c>
      <c r="G1196" s="25" t="s">
        <v>2946</v>
      </c>
      <c r="H1196" s="28">
        <v>37323</v>
      </c>
      <c r="I1196" s="72">
        <v>81</v>
      </c>
      <c r="J1196" s="13">
        <v>37327</v>
      </c>
      <c r="K1196" s="53" t="s">
        <v>2947</v>
      </c>
      <c r="N1196" s="122" t="s">
        <v>2948</v>
      </c>
    </row>
    <row r="1197" spans="1:14" x14ac:dyDescent="0.2">
      <c r="A1197" s="2">
        <v>7</v>
      </c>
      <c r="B1197" s="2">
        <v>5</v>
      </c>
      <c r="C1197" s="2">
        <v>2</v>
      </c>
      <c r="D1197" t="s">
        <v>2944</v>
      </c>
      <c r="E1197" s="10" t="s">
        <v>2451</v>
      </c>
      <c r="F1197" s="2">
        <v>319</v>
      </c>
      <c r="G1197" s="25" t="s">
        <v>2949</v>
      </c>
      <c r="H1197" s="28">
        <v>38064</v>
      </c>
      <c r="I1197" s="72">
        <v>80</v>
      </c>
      <c r="J1197" s="13">
        <v>38069</v>
      </c>
      <c r="K1197" s="72">
        <v>144</v>
      </c>
      <c r="N1197" s="122"/>
    </row>
    <row r="1198" spans="1:14" x14ac:dyDescent="0.2">
      <c r="A1198" s="2">
        <v>7</v>
      </c>
      <c r="B1198" s="2">
        <v>5</v>
      </c>
      <c r="C1198" s="2">
        <v>3</v>
      </c>
      <c r="D1198" t="s">
        <v>2950</v>
      </c>
      <c r="E1198" s="10" t="s">
        <v>2951</v>
      </c>
      <c r="F1198" s="2">
        <v>316</v>
      </c>
      <c r="G1198" s="25"/>
      <c r="H1198" s="28"/>
    </row>
    <row r="1199" spans="1:14" x14ac:dyDescent="0.2">
      <c r="A1199" s="2">
        <v>7</v>
      </c>
      <c r="B1199" s="2">
        <v>5</v>
      </c>
      <c r="C1199" s="2">
        <v>4</v>
      </c>
      <c r="D1199" t="s">
        <v>2950</v>
      </c>
      <c r="E1199" s="10" t="s">
        <v>2951</v>
      </c>
      <c r="F1199" s="2">
        <v>316</v>
      </c>
      <c r="G1199" s="25" t="s">
        <v>2952</v>
      </c>
      <c r="H1199" s="28">
        <v>33419</v>
      </c>
      <c r="I1199" s="72">
        <v>18</v>
      </c>
      <c r="J1199" s="14">
        <v>33422</v>
      </c>
      <c r="K1199" s="53">
        <v>638</v>
      </c>
    </row>
    <row r="1200" spans="1:14" x14ac:dyDescent="0.2">
      <c r="A1200" s="2">
        <v>7</v>
      </c>
      <c r="B1200" s="2">
        <v>5</v>
      </c>
      <c r="C1200" s="2">
        <v>5</v>
      </c>
      <c r="D1200" t="s">
        <v>2950</v>
      </c>
      <c r="E1200" s="10" t="s">
        <v>2951</v>
      </c>
      <c r="F1200" s="2">
        <v>316</v>
      </c>
      <c r="G1200" s="25"/>
      <c r="H1200" s="28"/>
    </row>
    <row r="1201" spans="1:11" x14ac:dyDescent="0.2">
      <c r="A1201" s="2">
        <v>7</v>
      </c>
      <c r="B1201" s="2">
        <v>5</v>
      </c>
      <c r="C1201" s="2">
        <v>6</v>
      </c>
      <c r="D1201" t="s">
        <v>2950</v>
      </c>
      <c r="E1201" s="10" t="s">
        <v>2951</v>
      </c>
      <c r="F1201" s="2">
        <v>316</v>
      </c>
      <c r="G1201" s="25" t="s">
        <v>206</v>
      </c>
      <c r="H1201" s="28">
        <v>36217</v>
      </c>
      <c r="I1201" s="72">
        <v>69</v>
      </c>
      <c r="J1201" s="13">
        <v>36220</v>
      </c>
      <c r="K1201" s="72">
        <v>829</v>
      </c>
    </row>
    <row r="1202" spans="1:11" x14ac:dyDescent="0.2">
      <c r="A1202" s="2">
        <v>7</v>
      </c>
      <c r="B1202" s="2">
        <v>5</v>
      </c>
      <c r="C1202" s="2">
        <v>7</v>
      </c>
      <c r="D1202" t="s">
        <v>2944</v>
      </c>
      <c r="E1202" s="10" t="s">
        <v>2451</v>
      </c>
      <c r="F1202" s="2">
        <v>319</v>
      </c>
      <c r="G1202" s="25"/>
      <c r="H1202" s="28"/>
    </row>
    <row r="1203" spans="1:11" x14ac:dyDescent="0.2">
      <c r="A1203" s="2">
        <v>7</v>
      </c>
      <c r="B1203" s="2">
        <v>5</v>
      </c>
      <c r="C1203" s="2">
        <v>8</v>
      </c>
      <c r="D1203" t="s">
        <v>2944</v>
      </c>
      <c r="E1203" s="10" t="s">
        <v>2451</v>
      </c>
      <c r="F1203" s="2">
        <v>319</v>
      </c>
      <c r="G1203" s="25" t="s">
        <v>2953</v>
      </c>
      <c r="H1203" s="28"/>
    </row>
    <row r="1204" spans="1:11" x14ac:dyDescent="0.2">
      <c r="A1204" s="2">
        <v>7</v>
      </c>
      <c r="B1204" s="2">
        <v>6</v>
      </c>
      <c r="C1204" s="2">
        <v>1</v>
      </c>
      <c r="D1204" t="s">
        <v>2162</v>
      </c>
      <c r="E1204" s="10" t="s">
        <v>2199</v>
      </c>
      <c r="G1204" s="25" t="s">
        <v>1420</v>
      </c>
      <c r="H1204" s="14" t="s">
        <v>174</v>
      </c>
      <c r="I1204" s="72">
        <v>19</v>
      </c>
      <c r="J1204" s="14" t="s">
        <v>174</v>
      </c>
      <c r="K1204" s="53"/>
    </row>
    <row r="1205" spans="1:11" x14ac:dyDescent="0.2">
      <c r="A1205" s="2">
        <v>7</v>
      </c>
      <c r="B1205" s="2">
        <v>6</v>
      </c>
      <c r="C1205" s="2">
        <v>2</v>
      </c>
      <c r="D1205" t="s">
        <v>2162</v>
      </c>
      <c r="E1205" s="10" t="s">
        <v>2199</v>
      </c>
      <c r="G1205" s="25"/>
      <c r="H1205" s="28"/>
    </row>
    <row r="1206" spans="1:11" x14ac:dyDescent="0.2">
      <c r="A1206" s="2">
        <v>7</v>
      </c>
      <c r="B1206" s="2">
        <v>6</v>
      </c>
      <c r="C1206" s="2">
        <v>3</v>
      </c>
      <c r="D1206" t="s">
        <v>2944</v>
      </c>
      <c r="E1206" s="10" t="s">
        <v>2080</v>
      </c>
      <c r="G1206" s="25"/>
      <c r="H1206" s="28"/>
    </row>
    <row r="1207" spans="1:11" x14ac:dyDescent="0.2">
      <c r="A1207" s="2">
        <v>7</v>
      </c>
      <c r="B1207" s="2">
        <v>6</v>
      </c>
      <c r="C1207" s="2">
        <v>4</v>
      </c>
      <c r="D1207" t="s">
        <v>2944</v>
      </c>
      <c r="E1207" s="10" t="s">
        <v>2080</v>
      </c>
      <c r="G1207" s="25" t="s">
        <v>80</v>
      </c>
      <c r="H1207" s="14" t="s">
        <v>2173</v>
      </c>
      <c r="I1207" s="72">
        <v>1</v>
      </c>
      <c r="J1207" s="14" t="s">
        <v>2173</v>
      </c>
      <c r="K1207" s="53"/>
    </row>
    <row r="1208" spans="1:11" x14ac:dyDescent="0.2">
      <c r="A1208" s="2">
        <v>7</v>
      </c>
      <c r="B1208" s="2">
        <v>6</v>
      </c>
      <c r="C1208" s="2">
        <v>5</v>
      </c>
      <c r="D1208" t="s">
        <v>2944</v>
      </c>
      <c r="E1208" s="10" t="s">
        <v>2080</v>
      </c>
      <c r="G1208" s="25" t="s">
        <v>2080</v>
      </c>
      <c r="H1208" s="28">
        <v>22734</v>
      </c>
      <c r="I1208" s="72">
        <v>53</v>
      </c>
      <c r="J1208" s="14">
        <v>22738</v>
      </c>
      <c r="K1208" s="53"/>
    </row>
    <row r="1209" spans="1:11" x14ac:dyDescent="0.2">
      <c r="A1209" s="2">
        <v>7</v>
      </c>
      <c r="B1209" s="2">
        <v>6</v>
      </c>
      <c r="C1209" s="2">
        <v>6</v>
      </c>
      <c r="D1209" t="s">
        <v>2944</v>
      </c>
      <c r="E1209" s="10" t="s">
        <v>2080</v>
      </c>
      <c r="G1209" s="25" t="s">
        <v>2451</v>
      </c>
      <c r="H1209" s="28">
        <v>34065</v>
      </c>
      <c r="I1209" s="72">
        <v>82</v>
      </c>
      <c r="J1209" s="14">
        <v>34071</v>
      </c>
      <c r="K1209" s="53">
        <v>685</v>
      </c>
    </row>
    <row r="1210" spans="1:11" x14ac:dyDescent="0.2">
      <c r="A1210" s="2">
        <v>7</v>
      </c>
      <c r="B1210" s="2">
        <v>6</v>
      </c>
      <c r="C1210" s="2">
        <v>7</v>
      </c>
      <c r="D1210" t="s">
        <v>2162</v>
      </c>
      <c r="E1210" s="10" t="s">
        <v>2199</v>
      </c>
      <c r="G1210" s="50" t="s">
        <v>2199</v>
      </c>
      <c r="H1210" s="38" t="s">
        <v>2954</v>
      </c>
      <c r="I1210" s="72">
        <v>77</v>
      </c>
      <c r="J1210" s="55" t="s">
        <v>2955</v>
      </c>
      <c r="K1210" s="53"/>
    </row>
    <row r="1211" spans="1:11" x14ac:dyDescent="0.2">
      <c r="A1211" s="2">
        <v>7</v>
      </c>
      <c r="B1211" s="2">
        <v>6</v>
      </c>
      <c r="C1211" s="2">
        <v>8</v>
      </c>
      <c r="D1211" t="s">
        <v>2162</v>
      </c>
      <c r="E1211" s="10" t="s">
        <v>2199</v>
      </c>
      <c r="G1211" s="50" t="s">
        <v>80</v>
      </c>
      <c r="H1211" s="38" t="s">
        <v>2956</v>
      </c>
      <c r="I1211" s="72">
        <v>70</v>
      </c>
      <c r="J1211" s="55" t="s">
        <v>2957</v>
      </c>
      <c r="K1211" s="53"/>
    </row>
    <row r="1212" spans="1:11" x14ac:dyDescent="0.2">
      <c r="A1212" s="2">
        <v>7</v>
      </c>
      <c r="B1212" s="2">
        <v>7</v>
      </c>
      <c r="C1212" s="2">
        <v>1</v>
      </c>
      <c r="D1212" t="s">
        <v>2303</v>
      </c>
      <c r="E1212" s="10" t="s">
        <v>47</v>
      </c>
      <c r="G1212" s="50"/>
      <c r="H1212" s="38"/>
      <c r="J1212" s="55"/>
      <c r="K1212" s="53"/>
    </row>
    <row r="1213" spans="1:11" x14ac:dyDescent="0.2">
      <c r="A1213" s="2">
        <v>7</v>
      </c>
      <c r="B1213" s="2">
        <v>7</v>
      </c>
      <c r="C1213" s="2">
        <v>2</v>
      </c>
      <c r="D1213" t="s">
        <v>2303</v>
      </c>
      <c r="E1213" s="10" t="s">
        <v>47</v>
      </c>
      <c r="G1213" s="45" t="s">
        <v>2958</v>
      </c>
      <c r="H1213" s="34" t="s">
        <v>2959</v>
      </c>
      <c r="I1213" s="72">
        <v>77</v>
      </c>
      <c r="J1213" s="55" t="s">
        <v>2960</v>
      </c>
      <c r="K1213" s="53">
        <v>751</v>
      </c>
    </row>
    <row r="1214" spans="1:11" x14ac:dyDescent="0.2">
      <c r="A1214" s="2">
        <v>7</v>
      </c>
      <c r="B1214" s="2">
        <v>7</v>
      </c>
      <c r="C1214" s="2">
        <v>3</v>
      </c>
      <c r="D1214" t="s">
        <v>2303</v>
      </c>
      <c r="E1214" s="10" t="s">
        <v>47</v>
      </c>
      <c r="G1214" s="45" t="s">
        <v>2961</v>
      </c>
      <c r="H1214" s="34" t="s">
        <v>2962</v>
      </c>
      <c r="I1214" s="72">
        <v>78</v>
      </c>
      <c r="J1214" s="55" t="s">
        <v>2963</v>
      </c>
      <c r="K1214" s="53" t="s">
        <v>2964</v>
      </c>
    </row>
    <row r="1215" spans="1:11" x14ac:dyDescent="0.2">
      <c r="A1215" s="2">
        <v>7</v>
      </c>
      <c r="B1215" s="2">
        <v>7</v>
      </c>
      <c r="C1215" s="2">
        <v>4</v>
      </c>
      <c r="D1215" t="s">
        <v>2303</v>
      </c>
      <c r="E1215" s="10" t="s">
        <v>47</v>
      </c>
      <c r="G1215" s="50"/>
      <c r="H1215" s="38"/>
      <c r="J1215" s="55"/>
      <c r="K1215" s="53"/>
    </row>
    <row r="1216" spans="1:11" x14ac:dyDescent="0.2">
      <c r="A1216" s="2">
        <v>7</v>
      </c>
      <c r="B1216" s="2">
        <v>7</v>
      </c>
      <c r="C1216" s="2">
        <v>5</v>
      </c>
      <c r="D1216" t="s">
        <v>2303</v>
      </c>
      <c r="E1216" s="10" t="s">
        <v>47</v>
      </c>
      <c r="G1216" s="25"/>
      <c r="H1216" s="28"/>
    </row>
    <row r="1217" spans="1:13" x14ac:dyDescent="0.2">
      <c r="A1217" s="2">
        <v>7</v>
      </c>
      <c r="B1217" s="2">
        <v>7</v>
      </c>
      <c r="C1217" s="2">
        <v>6</v>
      </c>
      <c r="D1217" t="s">
        <v>2303</v>
      </c>
      <c r="E1217" s="10" t="s">
        <v>47</v>
      </c>
      <c r="G1217" s="45" t="s">
        <v>372</v>
      </c>
      <c r="H1217" s="36" t="s">
        <v>174</v>
      </c>
      <c r="I1217" s="72">
        <v>46</v>
      </c>
      <c r="J1217" s="36" t="s">
        <v>174</v>
      </c>
    </row>
    <row r="1218" spans="1:13" x14ac:dyDescent="0.2">
      <c r="A1218" s="2">
        <v>7</v>
      </c>
      <c r="B1218" s="2">
        <v>7</v>
      </c>
      <c r="C1218" s="2">
        <v>7</v>
      </c>
      <c r="D1218" t="s">
        <v>2303</v>
      </c>
      <c r="E1218" s="10" t="s">
        <v>47</v>
      </c>
      <c r="G1218" s="25" t="s">
        <v>47</v>
      </c>
      <c r="H1218" s="28">
        <v>26643</v>
      </c>
      <c r="I1218" s="72">
        <v>87</v>
      </c>
      <c r="J1218" s="13">
        <v>26646</v>
      </c>
      <c r="K1218" s="72">
        <v>249</v>
      </c>
    </row>
    <row r="1219" spans="1:13" x14ac:dyDescent="0.2">
      <c r="A1219" s="2">
        <v>7</v>
      </c>
      <c r="B1219" s="2">
        <v>7</v>
      </c>
      <c r="C1219" s="2">
        <v>8</v>
      </c>
      <c r="D1219" t="s">
        <v>2303</v>
      </c>
      <c r="E1219" s="10" t="s">
        <v>47</v>
      </c>
      <c r="G1219" s="25"/>
      <c r="H1219" s="28"/>
    </row>
    <row r="1220" spans="1:13" x14ac:dyDescent="0.2">
      <c r="A1220" s="2">
        <v>7</v>
      </c>
      <c r="B1220" s="2">
        <v>8</v>
      </c>
      <c r="C1220" s="2">
        <v>1</v>
      </c>
      <c r="D1220" t="s">
        <v>56</v>
      </c>
      <c r="E1220" s="10" t="s">
        <v>170</v>
      </c>
      <c r="G1220" s="25" t="s">
        <v>2965</v>
      </c>
      <c r="H1220" s="28">
        <v>44477</v>
      </c>
      <c r="I1220" s="72">
        <v>66</v>
      </c>
      <c r="J1220" s="13">
        <v>44512</v>
      </c>
      <c r="K1220" s="72">
        <v>673</v>
      </c>
      <c r="M1220" s="10" t="s">
        <v>244</v>
      </c>
    </row>
    <row r="1221" spans="1:13" x14ac:dyDescent="0.2">
      <c r="A1221" s="2">
        <v>7</v>
      </c>
      <c r="B1221" s="2">
        <v>8</v>
      </c>
      <c r="C1221" s="2">
        <v>1</v>
      </c>
      <c r="D1221" t="s">
        <v>56</v>
      </c>
      <c r="E1221" s="10" t="s">
        <v>170</v>
      </c>
      <c r="G1221" s="25" t="s">
        <v>2966</v>
      </c>
      <c r="H1221" s="28"/>
    </row>
    <row r="1222" spans="1:13" x14ac:dyDescent="0.2">
      <c r="A1222" s="2">
        <v>7</v>
      </c>
      <c r="B1222" s="2">
        <v>8</v>
      </c>
      <c r="C1222" s="2">
        <v>2</v>
      </c>
      <c r="D1222" t="s">
        <v>56</v>
      </c>
      <c r="E1222" s="10" t="s">
        <v>170</v>
      </c>
      <c r="G1222" s="25" t="s">
        <v>2967</v>
      </c>
      <c r="H1222" s="28"/>
    </row>
    <row r="1223" spans="1:13" x14ac:dyDescent="0.2">
      <c r="A1223" s="2">
        <v>7</v>
      </c>
      <c r="B1223" s="2">
        <v>8</v>
      </c>
      <c r="C1223" s="2">
        <v>3</v>
      </c>
      <c r="D1223" t="s">
        <v>56</v>
      </c>
      <c r="E1223" s="10" t="s">
        <v>170</v>
      </c>
      <c r="G1223" s="25" t="s">
        <v>2968</v>
      </c>
      <c r="H1223" s="28"/>
    </row>
    <row r="1224" spans="1:13" x14ac:dyDescent="0.2">
      <c r="A1224" s="2">
        <v>7</v>
      </c>
      <c r="B1224" s="2">
        <v>8</v>
      </c>
      <c r="C1224" s="2">
        <v>4</v>
      </c>
      <c r="D1224" t="s">
        <v>56</v>
      </c>
      <c r="E1224" s="10" t="s">
        <v>170</v>
      </c>
      <c r="G1224" s="25" t="s">
        <v>2969</v>
      </c>
      <c r="H1224" s="28"/>
    </row>
    <row r="1225" spans="1:13" x14ac:dyDescent="0.2">
      <c r="A1225" s="2">
        <v>7</v>
      </c>
      <c r="B1225" s="2">
        <v>8</v>
      </c>
      <c r="C1225" s="2">
        <v>5</v>
      </c>
      <c r="D1225" t="s">
        <v>56</v>
      </c>
      <c r="E1225" s="10" t="s">
        <v>170</v>
      </c>
      <c r="G1225" s="25" t="s">
        <v>2970</v>
      </c>
      <c r="H1225" s="28">
        <v>29948</v>
      </c>
      <c r="I1225" s="72">
        <v>77</v>
      </c>
      <c r="J1225" s="13">
        <v>29951</v>
      </c>
      <c r="K1225" s="72">
        <v>429</v>
      </c>
    </row>
    <row r="1226" spans="1:13" x14ac:dyDescent="0.2">
      <c r="A1226" s="2">
        <v>7</v>
      </c>
      <c r="B1226" s="2">
        <v>8</v>
      </c>
      <c r="C1226" s="2">
        <v>6</v>
      </c>
      <c r="D1226" t="s">
        <v>56</v>
      </c>
      <c r="E1226" s="10" t="s">
        <v>170</v>
      </c>
      <c r="G1226" s="25" t="s">
        <v>2205</v>
      </c>
      <c r="H1226" s="28">
        <v>28372</v>
      </c>
      <c r="I1226" s="72">
        <v>64</v>
      </c>
      <c r="J1226" s="13">
        <v>28376</v>
      </c>
      <c r="K1226" s="72">
        <v>322</v>
      </c>
    </row>
    <row r="1227" spans="1:13" x14ac:dyDescent="0.2">
      <c r="A1227" s="2">
        <v>7</v>
      </c>
      <c r="B1227" s="2">
        <v>8</v>
      </c>
      <c r="C1227" s="2">
        <v>7</v>
      </c>
      <c r="D1227" t="s">
        <v>56</v>
      </c>
      <c r="E1227" s="10" t="s">
        <v>170</v>
      </c>
      <c r="G1227" s="25" t="s">
        <v>541</v>
      </c>
      <c r="H1227" s="28">
        <v>15405</v>
      </c>
      <c r="I1227" s="72">
        <v>61</v>
      </c>
      <c r="J1227" s="13">
        <v>15408</v>
      </c>
    </row>
    <row r="1228" spans="1:13" x14ac:dyDescent="0.2">
      <c r="A1228" s="2">
        <v>7</v>
      </c>
      <c r="B1228" s="2">
        <v>8</v>
      </c>
      <c r="C1228" s="2">
        <v>8</v>
      </c>
      <c r="D1228" t="s">
        <v>56</v>
      </c>
      <c r="E1228" s="10" t="s">
        <v>170</v>
      </c>
      <c r="G1228" s="25" t="s">
        <v>170</v>
      </c>
      <c r="H1228" s="28">
        <v>17771</v>
      </c>
      <c r="I1228" s="72">
        <v>76</v>
      </c>
      <c r="J1228" s="13">
        <v>17775</v>
      </c>
    </row>
    <row r="1229" spans="1:13" x14ac:dyDescent="0.2">
      <c r="A1229" s="2">
        <v>7</v>
      </c>
      <c r="B1229" s="2">
        <v>9</v>
      </c>
      <c r="C1229" s="2">
        <v>1</v>
      </c>
      <c r="D1229" t="s">
        <v>2971</v>
      </c>
      <c r="E1229" s="10" t="s">
        <v>2972</v>
      </c>
      <c r="G1229" s="25" t="s">
        <v>2414</v>
      </c>
      <c r="H1229" s="28">
        <v>23946</v>
      </c>
      <c r="I1229" s="72">
        <v>47</v>
      </c>
      <c r="J1229" s="14">
        <v>23950</v>
      </c>
      <c r="K1229" s="53"/>
    </row>
    <row r="1230" spans="1:13" x14ac:dyDescent="0.2">
      <c r="A1230" s="2">
        <v>7</v>
      </c>
      <c r="B1230" s="2">
        <v>9</v>
      </c>
      <c r="C1230" s="2">
        <v>2</v>
      </c>
      <c r="D1230" t="s">
        <v>2971</v>
      </c>
      <c r="E1230" s="10" t="s">
        <v>2972</v>
      </c>
      <c r="G1230" s="25"/>
      <c r="H1230" s="28"/>
    </row>
    <row r="1231" spans="1:13" x14ac:dyDescent="0.2">
      <c r="A1231" s="2">
        <v>7</v>
      </c>
      <c r="B1231" s="2">
        <v>9</v>
      </c>
      <c r="C1231" s="2">
        <v>3</v>
      </c>
      <c r="D1231" t="s">
        <v>37</v>
      </c>
      <c r="E1231" s="10" t="s">
        <v>2973</v>
      </c>
      <c r="G1231" s="25" t="s">
        <v>539</v>
      </c>
      <c r="H1231" s="28">
        <v>13743</v>
      </c>
      <c r="J1231" s="13">
        <v>13744</v>
      </c>
    </row>
    <row r="1232" spans="1:13" x14ac:dyDescent="0.2">
      <c r="A1232" s="2">
        <v>7</v>
      </c>
      <c r="B1232" s="2">
        <v>9</v>
      </c>
      <c r="C1232" s="2">
        <v>4</v>
      </c>
      <c r="D1232" t="s">
        <v>37</v>
      </c>
      <c r="E1232" s="10" t="s">
        <v>2050</v>
      </c>
    </row>
    <row r="1233" spans="1:13" x14ac:dyDescent="0.2">
      <c r="A1233" s="2">
        <v>7</v>
      </c>
      <c r="B1233" s="2">
        <v>9</v>
      </c>
      <c r="C1233" s="2">
        <v>5</v>
      </c>
      <c r="D1233" t="s">
        <v>37</v>
      </c>
      <c r="E1233" s="10" t="s">
        <v>2050</v>
      </c>
      <c r="G1233" s="25" t="s">
        <v>1876</v>
      </c>
      <c r="H1233" s="28">
        <v>39432</v>
      </c>
      <c r="I1233" s="72">
        <v>94</v>
      </c>
      <c r="J1233" s="13">
        <v>39437</v>
      </c>
      <c r="K1233" s="72">
        <v>227</v>
      </c>
    </row>
    <row r="1234" spans="1:13" x14ac:dyDescent="0.2">
      <c r="A1234" s="2">
        <v>7</v>
      </c>
      <c r="B1234" s="2">
        <v>9</v>
      </c>
      <c r="C1234" s="2">
        <v>6</v>
      </c>
      <c r="D1234" t="s">
        <v>37</v>
      </c>
      <c r="E1234" s="10" t="s">
        <v>2050</v>
      </c>
      <c r="G1234" s="25" t="s">
        <v>2974</v>
      </c>
      <c r="H1234" s="28">
        <v>35226</v>
      </c>
      <c r="I1234" s="72">
        <v>88</v>
      </c>
      <c r="J1234" s="13">
        <v>35231</v>
      </c>
      <c r="K1234" s="72">
        <v>765</v>
      </c>
    </row>
    <row r="1235" spans="1:13" x14ac:dyDescent="0.2">
      <c r="A1235" s="2">
        <v>7</v>
      </c>
      <c r="B1235" s="2">
        <v>9</v>
      </c>
      <c r="C1235" s="2">
        <v>7</v>
      </c>
      <c r="D1235" t="s">
        <v>2971</v>
      </c>
      <c r="E1235" s="10" t="s">
        <v>2972</v>
      </c>
      <c r="G1235" s="25" t="s">
        <v>2975</v>
      </c>
      <c r="H1235" s="14" t="s">
        <v>1168</v>
      </c>
      <c r="I1235" s="72">
        <v>46</v>
      </c>
      <c r="J1235" s="14" t="s">
        <v>1168</v>
      </c>
      <c r="K1235" s="53"/>
    </row>
    <row r="1236" spans="1:13" x14ac:dyDescent="0.2">
      <c r="A1236" s="2">
        <v>7</v>
      </c>
      <c r="B1236" s="2">
        <v>9</v>
      </c>
      <c r="C1236" s="2">
        <v>8</v>
      </c>
      <c r="D1236" t="s">
        <v>2971</v>
      </c>
      <c r="E1236" s="10" t="s">
        <v>2976</v>
      </c>
      <c r="G1236" s="25" t="s">
        <v>2977</v>
      </c>
      <c r="H1236" s="28">
        <v>24348</v>
      </c>
      <c r="I1236" s="72">
        <v>81</v>
      </c>
      <c r="J1236" s="14">
        <v>24351</v>
      </c>
      <c r="K1236" s="53"/>
    </row>
    <row r="1237" spans="1:13" x14ac:dyDescent="0.2">
      <c r="A1237" s="2">
        <v>7</v>
      </c>
      <c r="B1237" s="2">
        <v>10</v>
      </c>
      <c r="C1237" s="2">
        <v>1</v>
      </c>
      <c r="D1237" t="s">
        <v>2162</v>
      </c>
      <c r="E1237" s="10" t="s">
        <v>2978</v>
      </c>
      <c r="F1237" s="2" t="s">
        <v>2979</v>
      </c>
      <c r="G1237" s="25" t="s">
        <v>2980</v>
      </c>
      <c r="H1237" s="28">
        <v>23077</v>
      </c>
      <c r="I1237" s="72">
        <v>54</v>
      </c>
      <c r="J1237" s="14">
        <v>23081</v>
      </c>
      <c r="K1237" s="53"/>
    </row>
    <row r="1238" spans="1:13" x14ac:dyDescent="0.2">
      <c r="A1238" s="2">
        <v>7</v>
      </c>
      <c r="B1238" s="2">
        <v>10</v>
      </c>
      <c r="C1238" s="2">
        <v>2</v>
      </c>
      <c r="D1238" t="s">
        <v>2162</v>
      </c>
      <c r="E1238" s="10" t="s">
        <v>2978</v>
      </c>
      <c r="F1238" s="2" t="s">
        <v>2979</v>
      </c>
      <c r="G1238" s="25"/>
      <c r="H1238" s="28"/>
      <c r="J1238" s="13">
        <v>28399</v>
      </c>
    </row>
    <row r="1239" spans="1:13" x14ac:dyDescent="0.2">
      <c r="A1239" s="2">
        <v>7</v>
      </c>
      <c r="B1239" s="2">
        <v>10</v>
      </c>
      <c r="C1239" s="2">
        <v>3</v>
      </c>
      <c r="D1239" t="s">
        <v>2162</v>
      </c>
      <c r="E1239" s="10" t="s">
        <v>2978</v>
      </c>
      <c r="F1239" s="2" t="s">
        <v>2979</v>
      </c>
      <c r="G1239" s="25" t="s">
        <v>2981</v>
      </c>
      <c r="H1239" s="28">
        <v>37295</v>
      </c>
      <c r="I1239" s="72">
        <v>79</v>
      </c>
      <c r="J1239" s="13">
        <v>37300</v>
      </c>
      <c r="K1239" s="53" t="s">
        <v>2982</v>
      </c>
    </row>
    <row r="1240" spans="1:13" x14ac:dyDescent="0.2">
      <c r="A1240" s="2">
        <v>7</v>
      </c>
      <c r="B1240" s="2">
        <v>10</v>
      </c>
      <c r="C1240" s="2">
        <v>3</v>
      </c>
      <c r="D1240" t="s">
        <v>2162</v>
      </c>
      <c r="E1240" s="10" t="s">
        <v>2978</v>
      </c>
      <c r="F1240" s="2" t="s">
        <v>2979</v>
      </c>
      <c r="G1240" s="25" t="s">
        <v>2983</v>
      </c>
      <c r="H1240" s="28">
        <v>37894</v>
      </c>
      <c r="I1240" s="72">
        <v>19</v>
      </c>
      <c r="J1240" s="13">
        <v>37898</v>
      </c>
      <c r="K1240" s="72">
        <v>254</v>
      </c>
      <c r="M1240" s="10" t="s">
        <v>255</v>
      </c>
    </row>
    <row r="1241" spans="1:13" x14ac:dyDescent="0.2">
      <c r="A1241" s="2">
        <v>7</v>
      </c>
      <c r="B1241" s="2">
        <v>10</v>
      </c>
      <c r="C1241" s="2">
        <v>4</v>
      </c>
      <c r="D1241" t="s">
        <v>2162</v>
      </c>
      <c r="E1241" s="10" t="s">
        <v>2978</v>
      </c>
      <c r="F1241" s="2" t="s">
        <v>2979</v>
      </c>
      <c r="G1241" s="25" t="s">
        <v>2984</v>
      </c>
      <c r="H1241" s="28">
        <v>32017</v>
      </c>
      <c r="I1241" s="72">
        <v>65</v>
      </c>
      <c r="J1241" s="13">
        <v>32021</v>
      </c>
      <c r="K1241" s="72">
        <v>553</v>
      </c>
    </row>
    <row r="1242" spans="1:13" x14ac:dyDescent="0.2">
      <c r="A1242" s="2">
        <v>7</v>
      </c>
      <c r="B1242" s="2">
        <v>10</v>
      </c>
      <c r="C1242" s="2">
        <v>5</v>
      </c>
      <c r="D1242" t="s">
        <v>56</v>
      </c>
      <c r="E1242" s="10" t="s">
        <v>137</v>
      </c>
      <c r="G1242" s="25" t="s">
        <v>2985</v>
      </c>
      <c r="H1242" s="28">
        <v>14358</v>
      </c>
      <c r="J1242" s="13">
        <v>14362</v>
      </c>
    </row>
    <row r="1243" spans="1:13" x14ac:dyDescent="0.2">
      <c r="A1243" s="2">
        <v>7</v>
      </c>
      <c r="B1243" s="2">
        <v>10</v>
      </c>
      <c r="C1243" s="2">
        <v>6</v>
      </c>
      <c r="D1243" t="s">
        <v>56</v>
      </c>
      <c r="E1243" s="10" t="s">
        <v>137</v>
      </c>
      <c r="G1243" s="25" t="s">
        <v>137</v>
      </c>
      <c r="H1243" s="28">
        <v>18596</v>
      </c>
      <c r="I1243" s="72">
        <v>85</v>
      </c>
      <c r="J1243" s="13">
        <v>18599</v>
      </c>
    </row>
    <row r="1244" spans="1:13" x14ac:dyDescent="0.2">
      <c r="A1244" s="2">
        <v>7</v>
      </c>
      <c r="B1244" s="2">
        <v>10</v>
      </c>
      <c r="C1244" s="2">
        <v>7</v>
      </c>
      <c r="D1244" t="s">
        <v>56</v>
      </c>
      <c r="E1244" s="10" t="s">
        <v>137</v>
      </c>
      <c r="G1244" s="25" t="s">
        <v>2986</v>
      </c>
      <c r="H1244" s="28">
        <v>28405</v>
      </c>
      <c r="I1244" s="72">
        <v>81</v>
      </c>
      <c r="J1244" s="14">
        <v>28408</v>
      </c>
      <c r="K1244" s="53">
        <v>325</v>
      </c>
    </row>
    <row r="1245" spans="1:13" x14ac:dyDescent="0.2">
      <c r="A1245" s="2">
        <v>7</v>
      </c>
      <c r="B1245" s="2">
        <v>10</v>
      </c>
      <c r="C1245" s="2">
        <v>8</v>
      </c>
      <c r="D1245" t="s">
        <v>56</v>
      </c>
      <c r="E1245" s="10" t="s">
        <v>137</v>
      </c>
      <c r="G1245" s="25" t="s">
        <v>2987</v>
      </c>
      <c r="H1245" s="28">
        <v>27988</v>
      </c>
      <c r="I1245" s="72">
        <v>79</v>
      </c>
      <c r="J1245" s="13">
        <v>27991</v>
      </c>
      <c r="K1245" s="72">
        <v>303</v>
      </c>
    </row>
    <row r="1246" spans="1:13" x14ac:dyDescent="0.2">
      <c r="A1246" s="2">
        <v>7</v>
      </c>
      <c r="B1246" s="2">
        <v>11</v>
      </c>
      <c r="C1246" s="2">
        <v>1</v>
      </c>
      <c r="D1246" t="s">
        <v>2098</v>
      </c>
      <c r="E1246" s="10" t="s">
        <v>1422</v>
      </c>
      <c r="G1246" s="45" t="s">
        <v>2988</v>
      </c>
      <c r="H1246" s="34" t="s">
        <v>2989</v>
      </c>
      <c r="I1246" s="72">
        <v>93</v>
      </c>
      <c r="J1246" s="36" t="s">
        <v>2990</v>
      </c>
      <c r="K1246" s="53" t="s">
        <v>2991</v>
      </c>
    </row>
    <row r="1247" spans="1:13" x14ac:dyDescent="0.2">
      <c r="A1247" s="2">
        <v>7</v>
      </c>
      <c r="B1247" s="2">
        <v>11</v>
      </c>
      <c r="C1247" s="2">
        <v>2</v>
      </c>
      <c r="D1247" t="s">
        <v>2098</v>
      </c>
      <c r="E1247" s="10" t="s">
        <v>1422</v>
      </c>
      <c r="G1247" s="45" t="s">
        <v>2992</v>
      </c>
      <c r="H1247" s="38" t="s">
        <v>2993</v>
      </c>
      <c r="I1247" s="72">
        <v>87</v>
      </c>
      <c r="J1247" s="36" t="s">
        <v>2994</v>
      </c>
      <c r="K1247" s="53" t="s">
        <v>2995</v>
      </c>
    </row>
    <row r="1248" spans="1:13" x14ac:dyDescent="0.2">
      <c r="A1248" s="2">
        <v>7</v>
      </c>
      <c r="B1248" s="2">
        <v>11</v>
      </c>
      <c r="C1248" s="2">
        <v>3</v>
      </c>
      <c r="D1248" t="s">
        <v>2098</v>
      </c>
      <c r="E1248" s="10" t="s">
        <v>1422</v>
      </c>
      <c r="G1248" s="50" t="s">
        <v>2996</v>
      </c>
      <c r="H1248" s="38"/>
      <c r="J1248" s="36"/>
    </row>
    <row r="1249" spans="1:14" x14ac:dyDescent="0.2">
      <c r="A1249" s="2">
        <v>7</v>
      </c>
      <c r="B1249" s="2">
        <v>11</v>
      </c>
      <c r="C1249" s="2">
        <v>4</v>
      </c>
      <c r="D1249" t="s">
        <v>2098</v>
      </c>
      <c r="E1249" s="10" t="s">
        <v>1422</v>
      </c>
      <c r="G1249" s="39" t="s">
        <v>2997</v>
      </c>
      <c r="H1249" s="28">
        <v>33666</v>
      </c>
      <c r="I1249" s="72">
        <v>49</v>
      </c>
      <c r="J1249" s="13">
        <v>33670</v>
      </c>
      <c r="K1249" s="72">
        <v>661</v>
      </c>
    </row>
    <row r="1250" spans="1:14" x14ac:dyDescent="0.2">
      <c r="A1250" s="2">
        <v>7</v>
      </c>
      <c r="B1250" s="2">
        <v>11</v>
      </c>
      <c r="C1250" s="2">
        <v>5</v>
      </c>
      <c r="D1250" t="s">
        <v>2998</v>
      </c>
      <c r="E1250" s="10" t="s">
        <v>2245</v>
      </c>
      <c r="G1250" s="25" t="s">
        <v>13</v>
      </c>
      <c r="H1250" s="28">
        <v>23226</v>
      </c>
      <c r="I1250" s="72">
        <v>78</v>
      </c>
      <c r="J1250" s="14">
        <v>23229</v>
      </c>
      <c r="K1250" s="53"/>
    </row>
    <row r="1251" spans="1:14" x14ac:dyDescent="0.2">
      <c r="A1251" s="2">
        <v>7</v>
      </c>
      <c r="B1251" s="2">
        <v>11</v>
      </c>
      <c r="C1251" s="2">
        <v>6</v>
      </c>
      <c r="D1251" t="s">
        <v>2998</v>
      </c>
      <c r="E1251" s="10" t="s">
        <v>2245</v>
      </c>
      <c r="G1251" s="25" t="s">
        <v>20</v>
      </c>
      <c r="H1251" s="14" t="s">
        <v>1168</v>
      </c>
      <c r="I1251" s="72">
        <v>79</v>
      </c>
      <c r="J1251" s="14" t="s">
        <v>1168</v>
      </c>
      <c r="K1251" s="53"/>
    </row>
    <row r="1252" spans="1:14" x14ac:dyDescent="0.2">
      <c r="A1252" s="2">
        <v>7</v>
      </c>
      <c r="B1252" s="2">
        <v>11</v>
      </c>
      <c r="C1252" s="2">
        <v>7</v>
      </c>
      <c r="D1252" t="s">
        <v>2998</v>
      </c>
      <c r="E1252" s="10" t="s">
        <v>2245</v>
      </c>
      <c r="G1252" s="25" t="s">
        <v>41</v>
      </c>
      <c r="H1252" s="14" t="s">
        <v>1271</v>
      </c>
      <c r="I1252" s="72">
        <v>55</v>
      </c>
      <c r="J1252" s="14" t="s">
        <v>1271</v>
      </c>
      <c r="K1252" s="53"/>
    </row>
    <row r="1253" spans="1:14" x14ac:dyDescent="0.2">
      <c r="A1253" s="2">
        <v>7</v>
      </c>
      <c r="B1253" s="2">
        <v>11</v>
      </c>
      <c r="C1253" s="2">
        <v>8</v>
      </c>
      <c r="D1253" t="s">
        <v>2998</v>
      </c>
      <c r="E1253" s="10" t="s">
        <v>2245</v>
      </c>
      <c r="G1253" s="25" t="s">
        <v>2999</v>
      </c>
      <c r="H1253" s="28">
        <v>23223</v>
      </c>
      <c r="I1253" s="72">
        <v>79</v>
      </c>
      <c r="J1253" s="14">
        <v>23226</v>
      </c>
      <c r="K1253" s="53"/>
    </row>
    <row r="1254" spans="1:14" x14ac:dyDescent="0.2">
      <c r="A1254" s="2">
        <v>7</v>
      </c>
      <c r="B1254" s="2">
        <v>12</v>
      </c>
      <c r="C1254" s="2">
        <v>1</v>
      </c>
      <c r="D1254" t="s">
        <v>2579</v>
      </c>
      <c r="E1254" s="10" t="s">
        <v>559</v>
      </c>
      <c r="G1254" s="25" t="s">
        <v>499</v>
      </c>
      <c r="H1254" s="28">
        <v>41889</v>
      </c>
      <c r="I1254" s="72">
        <v>83</v>
      </c>
      <c r="J1254" s="13">
        <v>41902</v>
      </c>
      <c r="K1254" s="72">
        <v>411</v>
      </c>
    </row>
    <row r="1255" spans="1:14" x14ac:dyDescent="0.2">
      <c r="A1255" s="2">
        <v>7</v>
      </c>
      <c r="B1255" s="2">
        <v>12</v>
      </c>
      <c r="C1255" s="2">
        <v>2</v>
      </c>
      <c r="D1255" t="s">
        <v>2579</v>
      </c>
      <c r="E1255" s="10" t="s">
        <v>559</v>
      </c>
      <c r="G1255" s="50" t="s">
        <v>137</v>
      </c>
      <c r="H1255" s="38" t="s">
        <v>3000</v>
      </c>
      <c r="I1255" s="72">
        <v>94</v>
      </c>
      <c r="J1255" s="36" t="s">
        <v>3001</v>
      </c>
      <c r="K1255" s="72">
        <v>573</v>
      </c>
    </row>
    <row r="1256" spans="1:14" x14ac:dyDescent="0.2">
      <c r="A1256" s="2">
        <v>7</v>
      </c>
      <c r="B1256" s="2">
        <v>12</v>
      </c>
      <c r="C1256" s="2">
        <v>3</v>
      </c>
      <c r="D1256" t="s">
        <v>2579</v>
      </c>
      <c r="E1256" s="10" t="s">
        <v>137</v>
      </c>
      <c r="G1256" s="25" t="s">
        <v>337</v>
      </c>
      <c r="H1256" s="28">
        <v>28394</v>
      </c>
      <c r="I1256" s="72">
        <v>82</v>
      </c>
      <c r="J1256" s="13">
        <v>28396</v>
      </c>
      <c r="K1256" s="72">
        <v>318</v>
      </c>
    </row>
    <row r="1257" spans="1:14" x14ac:dyDescent="0.2">
      <c r="A1257" s="2">
        <v>7</v>
      </c>
      <c r="B1257" s="2">
        <v>12</v>
      </c>
      <c r="C1257" s="2">
        <v>4</v>
      </c>
      <c r="D1257" t="s">
        <v>2579</v>
      </c>
      <c r="E1257" s="10" t="s">
        <v>137</v>
      </c>
      <c r="G1257" s="25" t="s">
        <v>3002</v>
      </c>
      <c r="H1257" s="28">
        <v>16550</v>
      </c>
      <c r="I1257" s="72">
        <v>16</v>
      </c>
      <c r="J1257" s="13">
        <v>16555</v>
      </c>
    </row>
    <row r="1258" spans="1:14" x14ac:dyDescent="0.2">
      <c r="A1258" s="2">
        <v>7</v>
      </c>
      <c r="B1258" s="2">
        <v>12</v>
      </c>
      <c r="C1258" s="2">
        <v>5</v>
      </c>
      <c r="D1258" t="s">
        <v>2579</v>
      </c>
      <c r="E1258" s="10" t="s">
        <v>137</v>
      </c>
      <c r="G1258" s="25" t="s">
        <v>3003</v>
      </c>
      <c r="H1258" s="14" t="s">
        <v>1898</v>
      </c>
      <c r="I1258" s="72">
        <v>72</v>
      </c>
      <c r="J1258" s="14" t="s">
        <v>1898</v>
      </c>
      <c r="K1258" s="53"/>
    </row>
    <row r="1259" spans="1:14" x14ac:dyDescent="0.2">
      <c r="A1259" s="2">
        <v>7</v>
      </c>
      <c r="B1259" s="2">
        <v>12</v>
      </c>
      <c r="C1259" s="2">
        <v>6</v>
      </c>
      <c r="D1259" t="s">
        <v>2579</v>
      </c>
      <c r="E1259" s="10" t="s">
        <v>137</v>
      </c>
      <c r="G1259" s="25" t="s">
        <v>559</v>
      </c>
      <c r="H1259" s="28">
        <v>28109</v>
      </c>
      <c r="I1259" s="72">
        <v>81</v>
      </c>
      <c r="J1259" s="13">
        <v>28112</v>
      </c>
      <c r="K1259" s="72">
        <v>311</v>
      </c>
    </row>
    <row r="1260" spans="1:14" x14ac:dyDescent="0.2">
      <c r="A1260" s="2">
        <v>7</v>
      </c>
      <c r="B1260" s="2">
        <v>12</v>
      </c>
      <c r="C1260" s="2">
        <v>7</v>
      </c>
      <c r="D1260" t="s">
        <v>2579</v>
      </c>
      <c r="E1260" s="10" t="s">
        <v>559</v>
      </c>
      <c r="G1260" s="25"/>
      <c r="H1260" s="28"/>
    </row>
    <row r="1261" spans="1:14" x14ac:dyDescent="0.2">
      <c r="A1261" s="2">
        <v>7</v>
      </c>
      <c r="B1261" s="2">
        <v>12</v>
      </c>
      <c r="C1261" s="2">
        <v>8</v>
      </c>
      <c r="D1261" t="s">
        <v>2579</v>
      </c>
      <c r="E1261" s="10" t="s">
        <v>559</v>
      </c>
      <c r="G1261" s="25" t="s">
        <v>3004</v>
      </c>
      <c r="H1261" s="28">
        <v>42203</v>
      </c>
      <c r="I1261" s="72">
        <v>89</v>
      </c>
      <c r="J1261" s="13">
        <v>42208</v>
      </c>
      <c r="K1261" s="72">
        <v>446</v>
      </c>
      <c r="L1261" s="2" t="s">
        <v>236</v>
      </c>
      <c r="M1261" s="10" t="s">
        <v>244</v>
      </c>
      <c r="N1261" t="s">
        <v>2744</v>
      </c>
    </row>
    <row r="1262" spans="1:14" x14ac:dyDescent="0.2">
      <c r="A1262" s="2">
        <v>7</v>
      </c>
      <c r="B1262" s="2">
        <v>12</v>
      </c>
      <c r="C1262" s="2">
        <v>8</v>
      </c>
      <c r="D1262" t="s">
        <v>2579</v>
      </c>
      <c r="E1262" s="10" t="s">
        <v>559</v>
      </c>
      <c r="G1262" s="25" t="s">
        <v>3005</v>
      </c>
      <c r="H1262" s="28">
        <v>44141</v>
      </c>
      <c r="I1262" s="72">
        <v>89</v>
      </c>
      <c r="J1262" s="13">
        <v>44155</v>
      </c>
      <c r="K1262" s="72">
        <v>634</v>
      </c>
      <c r="M1262" s="10" t="s">
        <v>308</v>
      </c>
      <c r="N1262" t="s">
        <v>3006</v>
      </c>
    </row>
    <row r="1263" spans="1:14" x14ac:dyDescent="0.2">
      <c r="A1263" s="2">
        <v>7</v>
      </c>
      <c r="B1263" s="2">
        <v>13</v>
      </c>
      <c r="C1263" s="2">
        <v>1</v>
      </c>
      <c r="D1263" t="s">
        <v>56</v>
      </c>
      <c r="E1263" s="10" t="s">
        <v>41</v>
      </c>
      <c r="F1263" s="2">
        <v>227</v>
      </c>
      <c r="G1263" s="25" t="s">
        <v>3007</v>
      </c>
      <c r="H1263" s="28">
        <v>34110</v>
      </c>
      <c r="I1263" s="72">
        <v>21</v>
      </c>
      <c r="J1263" s="13">
        <v>34114</v>
      </c>
      <c r="K1263" s="72">
        <v>691</v>
      </c>
    </row>
    <row r="1264" spans="1:14" x14ac:dyDescent="0.2">
      <c r="A1264" s="2">
        <v>7</v>
      </c>
      <c r="B1264" s="2">
        <v>13</v>
      </c>
      <c r="C1264" s="2">
        <v>2</v>
      </c>
      <c r="D1264" t="s">
        <v>56</v>
      </c>
      <c r="E1264" s="10" t="s">
        <v>41</v>
      </c>
      <c r="F1264" s="2">
        <v>227</v>
      </c>
      <c r="G1264" s="25"/>
      <c r="H1264" s="28"/>
    </row>
    <row r="1265" spans="1:13" x14ac:dyDescent="0.2">
      <c r="A1265" s="2">
        <v>7</v>
      </c>
      <c r="B1265" s="2">
        <v>13</v>
      </c>
      <c r="C1265" s="2">
        <v>3</v>
      </c>
      <c r="D1265" t="s">
        <v>3008</v>
      </c>
      <c r="E1265" s="10" t="s">
        <v>3009</v>
      </c>
      <c r="G1265" s="25"/>
      <c r="H1265" s="28"/>
    </row>
    <row r="1266" spans="1:13" x14ac:dyDescent="0.2">
      <c r="A1266" s="2">
        <v>7</v>
      </c>
      <c r="B1266" s="2">
        <v>13</v>
      </c>
      <c r="C1266" s="2">
        <v>4</v>
      </c>
      <c r="D1266" t="s">
        <v>3008</v>
      </c>
      <c r="E1266" s="10" t="s">
        <v>3009</v>
      </c>
      <c r="G1266" s="25"/>
      <c r="H1266" s="28"/>
    </row>
    <row r="1267" spans="1:13" x14ac:dyDescent="0.2">
      <c r="A1267" s="2">
        <v>7</v>
      </c>
      <c r="B1267" s="2">
        <v>13</v>
      </c>
      <c r="C1267" s="2">
        <v>5</v>
      </c>
      <c r="D1267" t="s">
        <v>3008</v>
      </c>
      <c r="E1267" s="10" t="s">
        <v>3009</v>
      </c>
      <c r="G1267" s="25" t="s">
        <v>3010</v>
      </c>
      <c r="H1267" s="28">
        <v>31594</v>
      </c>
      <c r="I1267" s="72">
        <v>84</v>
      </c>
      <c r="J1267" s="13">
        <v>31596</v>
      </c>
      <c r="K1267" s="72">
        <v>531</v>
      </c>
    </row>
    <row r="1268" spans="1:13" x14ac:dyDescent="0.2">
      <c r="A1268" s="2">
        <v>7</v>
      </c>
      <c r="B1268" s="2">
        <v>13</v>
      </c>
      <c r="C1268" s="2">
        <v>6</v>
      </c>
      <c r="D1268" t="s">
        <v>3008</v>
      </c>
      <c r="E1268" s="10" t="s">
        <v>3009</v>
      </c>
      <c r="G1268" s="25" t="s">
        <v>2280</v>
      </c>
      <c r="H1268" s="28">
        <v>17160</v>
      </c>
      <c r="J1268" s="13">
        <v>17163</v>
      </c>
    </row>
    <row r="1269" spans="1:13" x14ac:dyDescent="0.2">
      <c r="A1269" s="2">
        <v>7</v>
      </c>
      <c r="B1269" s="2">
        <v>13</v>
      </c>
      <c r="C1269" s="2">
        <v>7</v>
      </c>
      <c r="D1269" t="s">
        <v>56</v>
      </c>
      <c r="E1269" s="10" t="s">
        <v>41</v>
      </c>
      <c r="F1269" s="2">
        <v>227</v>
      </c>
      <c r="G1269" s="25" t="s">
        <v>3011</v>
      </c>
      <c r="H1269" s="28">
        <v>36447</v>
      </c>
      <c r="I1269" s="72">
        <v>87</v>
      </c>
      <c r="J1269" s="13">
        <v>36451</v>
      </c>
      <c r="K1269" s="72">
        <v>842</v>
      </c>
    </row>
    <row r="1270" spans="1:13" x14ac:dyDescent="0.2">
      <c r="A1270" s="2">
        <v>7</v>
      </c>
      <c r="B1270" s="2">
        <v>13</v>
      </c>
      <c r="C1270" s="2">
        <v>8</v>
      </c>
      <c r="D1270" t="s">
        <v>56</v>
      </c>
      <c r="E1270" s="10" t="s">
        <v>41</v>
      </c>
      <c r="F1270" s="2">
        <v>227</v>
      </c>
      <c r="G1270" s="25" t="s">
        <v>41</v>
      </c>
      <c r="H1270" s="28">
        <v>30695</v>
      </c>
      <c r="I1270" s="72">
        <v>77</v>
      </c>
      <c r="J1270" s="13">
        <v>30699</v>
      </c>
      <c r="K1270" s="72">
        <v>474</v>
      </c>
    </row>
    <row r="1271" spans="1:13" x14ac:dyDescent="0.2">
      <c r="A1271" s="2">
        <v>7</v>
      </c>
      <c r="B1271" s="2">
        <v>14</v>
      </c>
      <c r="C1271" s="2">
        <v>1</v>
      </c>
      <c r="D1271" t="s">
        <v>3012</v>
      </c>
      <c r="E1271" s="10" t="s">
        <v>41</v>
      </c>
      <c r="G1271" s="50" t="s">
        <v>41</v>
      </c>
      <c r="H1271" s="38" t="s">
        <v>3013</v>
      </c>
      <c r="I1271" s="72">
        <v>89</v>
      </c>
      <c r="J1271" s="36" t="s">
        <v>3014</v>
      </c>
      <c r="K1271" s="72">
        <v>117</v>
      </c>
    </row>
    <row r="1272" spans="1:13" x14ac:dyDescent="0.2">
      <c r="A1272" s="2">
        <v>7</v>
      </c>
      <c r="B1272" s="2">
        <v>14</v>
      </c>
      <c r="C1272" s="2">
        <v>2</v>
      </c>
      <c r="D1272" t="s">
        <v>3012</v>
      </c>
      <c r="E1272" s="10" t="s">
        <v>41</v>
      </c>
      <c r="G1272" s="25" t="s">
        <v>3015</v>
      </c>
      <c r="H1272" s="28">
        <v>22453</v>
      </c>
      <c r="I1272" s="72">
        <v>47</v>
      </c>
      <c r="J1272" s="14">
        <v>22456</v>
      </c>
      <c r="K1272" s="53"/>
    </row>
    <row r="1273" spans="1:13" x14ac:dyDescent="0.2">
      <c r="A1273" s="2">
        <v>7</v>
      </c>
      <c r="B1273" s="2">
        <v>14</v>
      </c>
      <c r="C1273" s="2">
        <v>3</v>
      </c>
      <c r="D1273" t="s">
        <v>3012</v>
      </c>
      <c r="E1273" s="10" t="s">
        <v>41</v>
      </c>
      <c r="G1273" s="25" t="s">
        <v>3016</v>
      </c>
      <c r="H1273" s="28">
        <v>31382</v>
      </c>
      <c r="I1273" s="72">
        <v>74</v>
      </c>
      <c r="J1273" s="13">
        <v>31385</v>
      </c>
      <c r="K1273" s="72">
        <v>519</v>
      </c>
    </row>
    <row r="1274" spans="1:13" x14ac:dyDescent="0.2">
      <c r="A1274" s="2">
        <v>7</v>
      </c>
      <c r="B1274" s="2">
        <v>14</v>
      </c>
      <c r="C1274" s="2">
        <v>4</v>
      </c>
      <c r="G1274" s="25"/>
      <c r="H1274" s="28"/>
      <c r="M1274" s="10" t="s">
        <v>3017</v>
      </c>
    </row>
    <row r="1275" spans="1:13" x14ac:dyDescent="0.2">
      <c r="A1275" s="2">
        <v>7</v>
      </c>
      <c r="B1275" s="2">
        <v>14</v>
      </c>
      <c r="C1275" s="2">
        <v>5</v>
      </c>
      <c r="D1275" t="s">
        <v>114</v>
      </c>
      <c r="E1275" s="10" t="s">
        <v>453</v>
      </c>
      <c r="G1275" s="25" t="s">
        <v>453</v>
      </c>
      <c r="H1275" s="28">
        <v>18133</v>
      </c>
      <c r="I1275" s="72">
        <v>84</v>
      </c>
      <c r="J1275" s="14" t="s">
        <v>222</v>
      </c>
      <c r="K1275" s="53"/>
    </row>
    <row r="1276" spans="1:13" x14ac:dyDescent="0.2">
      <c r="A1276" s="2">
        <v>7</v>
      </c>
      <c r="B1276" s="2">
        <v>14</v>
      </c>
      <c r="C1276" s="2">
        <v>6</v>
      </c>
      <c r="D1276" t="s">
        <v>114</v>
      </c>
      <c r="E1276" s="10" t="s">
        <v>453</v>
      </c>
      <c r="G1276" s="25" t="s">
        <v>3018</v>
      </c>
      <c r="H1276" s="14" t="s">
        <v>1168</v>
      </c>
      <c r="I1276" s="72">
        <v>65</v>
      </c>
      <c r="J1276" s="14" t="s">
        <v>1168</v>
      </c>
      <c r="K1276" s="53"/>
    </row>
    <row r="1277" spans="1:13" x14ac:dyDescent="0.2">
      <c r="A1277" s="2">
        <v>7</v>
      </c>
      <c r="B1277" s="2">
        <v>14</v>
      </c>
      <c r="C1277" s="2">
        <v>7</v>
      </c>
      <c r="D1277" t="s">
        <v>3019</v>
      </c>
      <c r="E1277" s="10" t="s">
        <v>3020</v>
      </c>
      <c r="G1277" s="25" t="s">
        <v>825</v>
      </c>
      <c r="H1277" s="28">
        <v>29014</v>
      </c>
      <c r="I1277" s="72">
        <v>84</v>
      </c>
      <c r="J1277" s="13">
        <v>29017</v>
      </c>
      <c r="K1277" s="72">
        <v>362</v>
      </c>
    </row>
    <row r="1278" spans="1:13" x14ac:dyDescent="0.2">
      <c r="A1278" s="2">
        <v>7</v>
      </c>
      <c r="B1278" s="2">
        <v>14</v>
      </c>
      <c r="C1278" s="2">
        <v>8</v>
      </c>
      <c r="D1278" t="s">
        <v>3019</v>
      </c>
      <c r="E1278" s="10" t="s">
        <v>3020</v>
      </c>
      <c r="G1278" s="25"/>
      <c r="H1278" s="28"/>
    </row>
    <row r="1279" spans="1:13" x14ac:dyDescent="0.2">
      <c r="A1279" s="2">
        <v>7</v>
      </c>
      <c r="B1279" s="2">
        <v>15</v>
      </c>
      <c r="C1279" s="2">
        <v>1</v>
      </c>
      <c r="D1279" t="s">
        <v>3021</v>
      </c>
      <c r="E1279" s="10" t="s">
        <v>3022</v>
      </c>
      <c r="F1279" s="2">
        <v>296</v>
      </c>
      <c r="G1279" s="25"/>
      <c r="H1279" s="28"/>
    </row>
    <row r="1280" spans="1:13" x14ac:dyDescent="0.2">
      <c r="A1280" s="2">
        <v>7</v>
      </c>
      <c r="B1280" s="2">
        <v>15</v>
      </c>
      <c r="C1280" s="2">
        <v>2</v>
      </c>
      <c r="D1280" t="s">
        <v>3021</v>
      </c>
      <c r="E1280" s="10" t="s">
        <v>3022</v>
      </c>
      <c r="F1280" s="2">
        <v>296</v>
      </c>
      <c r="G1280" s="50"/>
      <c r="H1280" s="38"/>
      <c r="J1280" s="36"/>
    </row>
    <row r="1281" spans="1:13" x14ac:dyDescent="0.2">
      <c r="A1281" s="2">
        <v>7</v>
      </c>
      <c r="B1281" s="2">
        <v>15</v>
      </c>
      <c r="C1281" s="2">
        <v>3</v>
      </c>
      <c r="D1281" t="s">
        <v>3021</v>
      </c>
      <c r="E1281" s="10" t="s">
        <v>3022</v>
      </c>
      <c r="F1281" s="2">
        <v>296</v>
      </c>
      <c r="G1281" s="29" t="s">
        <v>3023</v>
      </c>
      <c r="H1281" s="28">
        <v>33861</v>
      </c>
      <c r="I1281" s="72">
        <v>74</v>
      </c>
      <c r="J1281" s="13">
        <v>33865</v>
      </c>
      <c r="K1281" s="72">
        <v>673</v>
      </c>
    </row>
    <row r="1282" spans="1:13" x14ac:dyDescent="0.2">
      <c r="A1282" s="2">
        <v>7</v>
      </c>
      <c r="B1282" s="2">
        <v>15</v>
      </c>
      <c r="C1282" s="2">
        <v>4</v>
      </c>
      <c r="D1282" t="s">
        <v>3021</v>
      </c>
      <c r="E1282" s="10" t="s">
        <v>3022</v>
      </c>
      <c r="F1282" s="2">
        <v>296</v>
      </c>
      <c r="G1282" s="10" t="s">
        <v>300</v>
      </c>
      <c r="H1282" s="28">
        <v>42659</v>
      </c>
      <c r="I1282" s="72">
        <v>98</v>
      </c>
      <c r="J1282" s="13">
        <v>42664</v>
      </c>
      <c r="K1282" s="72">
        <v>485</v>
      </c>
    </row>
    <row r="1283" spans="1:13" x14ac:dyDescent="0.2">
      <c r="A1283" s="2">
        <v>7</v>
      </c>
      <c r="B1283" s="2">
        <v>15</v>
      </c>
      <c r="C1283" s="2">
        <v>5</v>
      </c>
      <c r="D1283" t="s">
        <v>3021</v>
      </c>
      <c r="E1283" s="10" t="s">
        <v>3022</v>
      </c>
      <c r="F1283" s="2">
        <v>296</v>
      </c>
      <c r="G1283" s="10" t="s">
        <v>1188</v>
      </c>
      <c r="H1283" s="21">
        <v>1974</v>
      </c>
      <c r="J1283" s="14" t="s">
        <v>1163</v>
      </c>
      <c r="K1283" s="53"/>
    </row>
    <row r="1284" spans="1:13" x14ac:dyDescent="0.2">
      <c r="A1284" s="2">
        <v>7</v>
      </c>
      <c r="B1284" s="2">
        <v>15</v>
      </c>
      <c r="C1284" s="2">
        <v>6</v>
      </c>
      <c r="D1284" t="s">
        <v>3021</v>
      </c>
      <c r="E1284" s="10" t="s">
        <v>3022</v>
      </c>
      <c r="F1284" s="2">
        <v>296</v>
      </c>
      <c r="G1284" s="50" t="s">
        <v>1792</v>
      </c>
      <c r="H1284" s="38" t="s">
        <v>3024</v>
      </c>
      <c r="I1284" s="72">
        <v>88</v>
      </c>
      <c r="J1284" s="36" t="s">
        <v>3025</v>
      </c>
      <c r="K1284" s="72">
        <v>466</v>
      </c>
    </row>
    <row r="1285" spans="1:13" x14ac:dyDescent="0.2">
      <c r="A1285" s="2">
        <v>7</v>
      </c>
      <c r="B1285" s="2">
        <v>15</v>
      </c>
      <c r="C1285" s="2">
        <v>7</v>
      </c>
      <c r="D1285" t="s">
        <v>50</v>
      </c>
      <c r="E1285" s="10" t="s">
        <v>41</v>
      </c>
      <c r="G1285" s="10" t="s">
        <v>3026</v>
      </c>
      <c r="H1285" s="28">
        <v>23439</v>
      </c>
      <c r="I1285" s="72">
        <v>69</v>
      </c>
      <c r="J1285" s="14" t="s">
        <v>1433</v>
      </c>
      <c r="K1285" s="53"/>
    </row>
    <row r="1286" spans="1:13" x14ac:dyDescent="0.2">
      <c r="A1286" s="2">
        <v>7</v>
      </c>
      <c r="B1286" s="2">
        <v>15</v>
      </c>
      <c r="C1286" s="2">
        <v>8</v>
      </c>
      <c r="D1286" t="s">
        <v>50</v>
      </c>
      <c r="E1286" s="10" t="s">
        <v>41</v>
      </c>
      <c r="G1286" s="25" t="s">
        <v>41</v>
      </c>
      <c r="H1286" s="28">
        <v>25394</v>
      </c>
      <c r="I1286" s="72">
        <v>79</v>
      </c>
      <c r="J1286" s="13">
        <v>25396</v>
      </c>
      <c r="K1286" s="72">
        <v>161</v>
      </c>
    </row>
    <row r="1287" spans="1:13" x14ac:dyDescent="0.2">
      <c r="A1287" s="2">
        <v>7</v>
      </c>
      <c r="B1287" s="2">
        <v>16</v>
      </c>
      <c r="C1287" s="2">
        <v>1</v>
      </c>
      <c r="D1287" t="s">
        <v>3027</v>
      </c>
      <c r="E1287" s="10" t="s">
        <v>851</v>
      </c>
      <c r="G1287" s="25" t="s">
        <v>3028</v>
      </c>
      <c r="H1287" s="28">
        <v>32007</v>
      </c>
      <c r="I1287" s="72">
        <v>72</v>
      </c>
      <c r="J1287" s="13">
        <v>32010</v>
      </c>
      <c r="K1287" s="72">
        <v>550</v>
      </c>
      <c r="M1287" s="10" t="s">
        <v>3029</v>
      </c>
    </row>
    <row r="1288" spans="1:13" x14ac:dyDescent="0.2">
      <c r="A1288" s="2">
        <v>7</v>
      </c>
      <c r="B1288" s="2">
        <v>16</v>
      </c>
      <c r="C1288" s="2">
        <v>2</v>
      </c>
      <c r="D1288" t="s">
        <v>3027</v>
      </c>
      <c r="E1288" s="10" t="s">
        <v>851</v>
      </c>
      <c r="G1288" s="25" t="s">
        <v>3030</v>
      </c>
      <c r="H1288" s="28">
        <v>43795</v>
      </c>
      <c r="I1288" s="72">
        <v>33</v>
      </c>
      <c r="J1288" s="13">
        <v>43802</v>
      </c>
      <c r="K1288" s="72">
        <v>589</v>
      </c>
      <c r="M1288" s="10" t="s">
        <v>3029</v>
      </c>
    </row>
    <row r="1289" spans="1:13" x14ac:dyDescent="0.2">
      <c r="A1289" s="2">
        <v>7</v>
      </c>
      <c r="B1289" s="2">
        <v>16</v>
      </c>
      <c r="C1289" s="2">
        <v>3</v>
      </c>
      <c r="D1289" t="s">
        <v>3027</v>
      </c>
      <c r="E1289" s="10" t="s">
        <v>851</v>
      </c>
      <c r="G1289" s="25" t="s">
        <v>3031</v>
      </c>
      <c r="H1289" s="28">
        <v>37951</v>
      </c>
      <c r="I1289" s="72">
        <v>85</v>
      </c>
      <c r="J1289" s="13">
        <v>37958</v>
      </c>
      <c r="K1289" s="72">
        <v>131</v>
      </c>
      <c r="M1289" s="10" t="s">
        <v>3029</v>
      </c>
    </row>
    <row r="1290" spans="1:13" x14ac:dyDescent="0.2">
      <c r="A1290" s="2">
        <v>7</v>
      </c>
      <c r="B1290" s="2">
        <v>16</v>
      </c>
      <c r="C1290" s="2">
        <v>4</v>
      </c>
      <c r="D1290" t="s">
        <v>3027</v>
      </c>
      <c r="E1290" s="10" t="s">
        <v>851</v>
      </c>
      <c r="G1290" s="25" t="s">
        <v>3032</v>
      </c>
      <c r="H1290" s="28">
        <v>34532</v>
      </c>
      <c r="I1290" s="72">
        <v>80</v>
      </c>
      <c r="J1290" s="14">
        <v>34536</v>
      </c>
      <c r="K1290" s="53">
        <v>718</v>
      </c>
      <c r="M1290" s="10" t="s">
        <v>3029</v>
      </c>
    </row>
    <row r="1291" spans="1:13" x14ac:dyDescent="0.2">
      <c r="A1291" s="2">
        <v>7</v>
      </c>
      <c r="B1291" s="2">
        <v>16</v>
      </c>
      <c r="C1291" s="2">
        <v>5</v>
      </c>
      <c r="D1291" t="s">
        <v>3027</v>
      </c>
      <c r="E1291" s="10" t="s">
        <v>851</v>
      </c>
      <c r="G1291" s="25" t="s">
        <v>3033</v>
      </c>
      <c r="H1291" s="28">
        <v>44760</v>
      </c>
      <c r="I1291" s="72">
        <v>96</v>
      </c>
      <c r="J1291" s="13">
        <v>44775</v>
      </c>
      <c r="K1291" s="72">
        <v>690</v>
      </c>
      <c r="M1291" s="10" t="s">
        <v>3034</v>
      </c>
    </row>
    <row r="1292" spans="1:13" x14ac:dyDescent="0.2">
      <c r="A1292" s="2">
        <v>7</v>
      </c>
      <c r="B1292" s="2">
        <v>16</v>
      </c>
      <c r="C1292" s="2">
        <v>6</v>
      </c>
      <c r="D1292" t="s">
        <v>3027</v>
      </c>
      <c r="E1292" s="10" t="s">
        <v>851</v>
      </c>
      <c r="G1292" s="25" t="s">
        <v>13</v>
      </c>
      <c r="H1292" s="28">
        <v>28793</v>
      </c>
      <c r="I1292" s="72">
        <v>86</v>
      </c>
      <c r="J1292" s="13">
        <v>28796</v>
      </c>
      <c r="K1292" s="72">
        <v>347</v>
      </c>
    </row>
    <row r="1293" spans="1:13" x14ac:dyDescent="0.2">
      <c r="A1293" s="2">
        <v>7</v>
      </c>
      <c r="B1293" s="2">
        <v>16</v>
      </c>
      <c r="C1293" s="2">
        <v>6</v>
      </c>
      <c r="D1293" t="s">
        <v>3027</v>
      </c>
      <c r="E1293" s="10" t="s">
        <v>851</v>
      </c>
      <c r="G1293" s="25" t="s">
        <v>3035</v>
      </c>
      <c r="H1293" s="28">
        <v>37925</v>
      </c>
      <c r="I1293" s="72">
        <v>48</v>
      </c>
      <c r="J1293" s="13">
        <v>37937</v>
      </c>
      <c r="K1293" s="72">
        <v>134</v>
      </c>
      <c r="M1293" s="10" t="s">
        <v>244</v>
      </c>
    </row>
    <row r="1294" spans="1:13" x14ac:dyDescent="0.2">
      <c r="A1294" s="2">
        <v>7</v>
      </c>
      <c r="B1294" s="2">
        <v>16</v>
      </c>
      <c r="C1294" s="2">
        <v>6</v>
      </c>
      <c r="D1294" t="s">
        <v>3027</v>
      </c>
      <c r="E1294" s="10" t="s">
        <v>851</v>
      </c>
      <c r="G1294" s="25" t="s">
        <v>3036</v>
      </c>
      <c r="H1294" s="28">
        <v>42090</v>
      </c>
      <c r="I1294" s="72">
        <v>57</v>
      </c>
      <c r="J1294" s="13">
        <v>42140</v>
      </c>
      <c r="K1294" s="72">
        <v>430</v>
      </c>
      <c r="M1294" s="10" t="s">
        <v>308</v>
      </c>
    </row>
    <row r="1295" spans="1:13" x14ac:dyDescent="0.2">
      <c r="A1295" s="2">
        <v>7</v>
      </c>
      <c r="B1295" s="2">
        <v>16</v>
      </c>
      <c r="C1295" s="2">
        <v>7</v>
      </c>
      <c r="D1295" t="s">
        <v>3027</v>
      </c>
      <c r="E1295" s="10" t="s">
        <v>851</v>
      </c>
      <c r="G1295" s="25" t="s">
        <v>851</v>
      </c>
      <c r="H1295" s="28">
        <v>21077</v>
      </c>
      <c r="I1295" s="72">
        <v>65</v>
      </c>
      <c r="J1295" s="13">
        <v>21079</v>
      </c>
      <c r="M1295" s="10" t="s">
        <v>3037</v>
      </c>
    </row>
    <row r="1296" spans="1:13" x14ac:dyDescent="0.2">
      <c r="A1296" s="2">
        <v>7</v>
      </c>
      <c r="B1296" s="2">
        <v>16</v>
      </c>
      <c r="C1296" s="2">
        <v>8</v>
      </c>
      <c r="D1296" t="s">
        <v>3027</v>
      </c>
      <c r="E1296" s="10" t="s">
        <v>851</v>
      </c>
      <c r="G1296" s="25" t="s">
        <v>207</v>
      </c>
      <c r="H1296" s="28">
        <v>39850</v>
      </c>
      <c r="I1296" s="72">
        <v>48</v>
      </c>
      <c r="J1296" s="13">
        <v>40014</v>
      </c>
      <c r="K1296" s="72">
        <v>279</v>
      </c>
      <c r="M1296" s="29" t="s">
        <v>244</v>
      </c>
    </row>
    <row r="1297" spans="1:14" x14ac:dyDescent="0.2">
      <c r="A1297" s="2">
        <v>7</v>
      </c>
      <c r="B1297" s="2">
        <v>16</v>
      </c>
      <c r="C1297" s="2">
        <v>8</v>
      </c>
      <c r="D1297" s="3" t="s">
        <v>3027</v>
      </c>
      <c r="E1297" s="29" t="s">
        <v>851</v>
      </c>
      <c r="F1297" s="11"/>
      <c r="G1297" s="39" t="s">
        <v>99</v>
      </c>
      <c r="H1297" s="77">
        <v>43178</v>
      </c>
      <c r="I1297" s="73">
        <v>52</v>
      </c>
      <c r="J1297" s="13">
        <v>43294</v>
      </c>
      <c r="K1297" s="72">
        <v>535</v>
      </c>
      <c r="M1297" s="29" t="s">
        <v>308</v>
      </c>
    </row>
    <row r="1298" spans="1:14" x14ac:dyDescent="0.2">
      <c r="A1298" s="2">
        <v>7</v>
      </c>
      <c r="B1298" s="2">
        <v>17</v>
      </c>
      <c r="C1298" s="2">
        <v>1</v>
      </c>
      <c r="D1298" t="s">
        <v>33</v>
      </c>
      <c r="E1298" s="10" t="s">
        <v>2199</v>
      </c>
      <c r="F1298" s="2">
        <v>215</v>
      </c>
      <c r="G1298" s="25" t="s">
        <v>2199</v>
      </c>
      <c r="H1298" s="14" t="s">
        <v>1110</v>
      </c>
      <c r="J1298" s="14" t="s">
        <v>1110</v>
      </c>
      <c r="K1298" s="53"/>
    </row>
    <row r="1299" spans="1:14" x14ac:dyDescent="0.2">
      <c r="A1299" s="2">
        <v>7</v>
      </c>
      <c r="B1299" s="2">
        <v>17</v>
      </c>
      <c r="C1299" s="2">
        <v>2</v>
      </c>
      <c r="D1299" t="s">
        <v>33</v>
      </c>
      <c r="E1299" s="10" t="s">
        <v>2199</v>
      </c>
      <c r="F1299" s="2">
        <v>215</v>
      </c>
      <c r="G1299" s="25" t="s">
        <v>20</v>
      </c>
      <c r="H1299" s="14" t="s">
        <v>1163</v>
      </c>
      <c r="J1299" s="14" t="s">
        <v>1163</v>
      </c>
      <c r="K1299" s="53"/>
    </row>
    <row r="1300" spans="1:14" x14ac:dyDescent="0.2">
      <c r="A1300" s="2">
        <v>7</v>
      </c>
      <c r="B1300" s="2">
        <v>17</v>
      </c>
      <c r="C1300" s="2">
        <v>3</v>
      </c>
      <c r="D1300" t="s">
        <v>33</v>
      </c>
      <c r="E1300" s="10" t="s">
        <v>2199</v>
      </c>
      <c r="F1300" s="2">
        <v>215</v>
      </c>
      <c r="G1300" s="25" t="s">
        <v>3038</v>
      </c>
      <c r="H1300" s="28">
        <v>26671</v>
      </c>
      <c r="I1300" s="72">
        <v>83</v>
      </c>
      <c r="J1300" s="13">
        <v>26674</v>
      </c>
      <c r="K1300" s="72">
        <v>246</v>
      </c>
    </row>
    <row r="1301" spans="1:14" x14ac:dyDescent="0.2">
      <c r="A1301" s="2">
        <v>7</v>
      </c>
      <c r="B1301" s="2">
        <v>17</v>
      </c>
      <c r="C1301" s="2">
        <v>4</v>
      </c>
      <c r="D1301" t="s">
        <v>33</v>
      </c>
      <c r="E1301" s="10" t="s">
        <v>2199</v>
      </c>
      <c r="F1301" s="2">
        <v>215</v>
      </c>
      <c r="G1301" s="50" t="s">
        <v>3039</v>
      </c>
      <c r="H1301" s="55" t="s">
        <v>1110</v>
      </c>
      <c r="J1301" s="55" t="s">
        <v>1110</v>
      </c>
      <c r="K1301" s="53"/>
    </row>
    <row r="1302" spans="1:14" x14ac:dyDescent="0.2">
      <c r="A1302" s="2">
        <v>7</v>
      </c>
      <c r="B1302" s="2">
        <v>17</v>
      </c>
      <c r="C1302" s="2">
        <v>5</v>
      </c>
      <c r="D1302" t="s">
        <v>33</v>
      </c>
      <c r="E1302" s="10" t="s">
        <v>2199</v>
      </c>
      <c r="F1302" s="2">
        <v>215</v>
      </c>
      <c r="G1302" s="50" t="s">
        <v>2199</v>
      </c>
      <c r="H1302" s="55" t="s">
        <v>2173</v>
      </c>
      <c r="J1302" s="55" t="s">
        <v>2173</v>
      </c>
      <c r="K1302" s="53"/>
    </row>
    <row r="1303" spans="1:14" x14ac:dyDescent="0.2">
      <c r="A1303" s="2">
        <v>7</v>
      </c>
      <c r="B1303" s="2">
        <v>17</v>
      </c>
      <c r="C1303" s="2">
        <v>6</v>
      </c>
      <c r="D1303" t="s">
        <v>33</v>
      </c>
      <c r="E1303" s="10" t="s">
        <v>2199</v>
      </c>
      <c r="F1303" s="2">
        <v>215</v>
      </c>
      <c r="G1303" s="50" t="s">
        <v>2093</v>
      </c>
      <c r="H1303" s="55" t="s">
        <v>761</v>
      </c>
      <c r="J1303" s="55" t="s">
        <v>761</v>
      </c>
      <c r="K1303" s="53"/>
    </row>
    <row r="1304" spans="1:14" x14ac:dyDescent="0.2">
      <c r="A1304" s="2">
        <v>7</v>
      </c>
      <c r="B1304" s="2">
        <v>17</v>
      </c>
      <c r="C1304" s="2">
        <v>7</v>
      </c>
      <c r="D1304" t="s">
        <v>33</v>
      </c>
      <c r="E1304" s="10" t="s">
        <v>2199</v>
      </c>
      <c r="F1304" s="2">
        <v>215</v>
      </c>
      <c r="G1304" s="25" t="s">
        <v>3040</v>
      </c>
      <c r="H1304" s="28">
        <v>24888</v>
      </c>
      <c r="I1304" s="72">
        <v>82</v>
      </c>
      <c r="J1304" s="13">
        <v>24892</v>
      </c>
      <c r="K1304" s="72">
        <v>132</v>
      </c>
    </row>
    <row r="1305" spans="1:14" x14ac:dyDescent="0.2">
      <c r="A1305" s="2">
        <v>7</v>
      </c>
      <c r="B1305" s="2">
        <v>17</v>
      </c>
      <c r="C1305" s="2">
        <v>8</v>
      </c>
      <c r="D1305" t="s">
        <v>33</v>
      </c>
      <c r="E1305" s="10" t="s">
        <v>2199</v>
      </c>
      <c r="F1305" s="2">
        <v>215</v>
      </c>
      <c r="G1305" s="50" t="s">
        <v>3041</v>
      </c>
      <c r="H1305" s="38" t="s">
        <v>3042</v>
      </c>
      <c r="I1305" s="72">
        <v>82</v>
      </c>
      <c r="J1305" s="36" t="s">
        <v>3043</v>
      </c>
      <c r="K1305" s="72">
        <v>180</v>
      </c>
      <c r="M1305" s="10">
        <f>2011-1921</f>
        <v>90</v>
      </c>
    </row>
    <row r="1306" spans="1:14" x14ac:dyDescent="0.2">
      <c r="A1306" s="2">
        <v>7</v>
      </c>
      <c r="B1306" s="2">
        <v>18</v>
      </c>
      <c r="C1306" s="2">
        <v>1</v>
      </c>
      <c r="D1306" t="s">
        <v>1605</v>
      </c>
      <c r="E1306" s="10" t="s">
        <v>92</v>
      </c>
      <c r="G1306" s="10" t="s">
        <v>3044</v>
      </c>
      <c r="H1306" s="28">
        <v>32766</v>
      </c>
      <c r="I1306" s="72">
        <v>72</v>
      </c>
      <c r="J1306" s="14">
        <v>32770</v>
      </c>
      <c r="K1306" s="53">
        <v>601</v>
      </c>
    </row>
    <row r="1307" spans="1:14" x14ac:dyDescent="0.2">
      <c r="A1307" s="2">
        <v>7</v>
      </c>
      <c r="B1307" s="2">
        <v>18</v>
      </c>
      <c r="C1307" s="2">
        <v>2</v>
      </c>
      <c r="D1307" t="s">
        <v>1605</v>
      </c>
      <c r="E1307" s="10" t="s">
        <v>92</v>
      </c>
      <c r="G1307" s="10" t="s">
        <v>3045</v>
      </c>
      <c r="H1307" s="28">
        <v>40550</v>
      </c>
      <c r="I1307" s="72">
        <v>89</v>
      </c>
      <c r="J1307" s="13">
        <v>40564</v>
      </c>
      <c r="K1307" s="72">
        <v>333</v>
      </c>
      <c r="M1307" s="10" t="s">
        <v>308</v>
      </c>
    </row>
    <row r="1308" spans="1:14" x14ac:dyDescent="0.2">
      <c r="A1308" s="2">
        <v>7</v>
      </c>
      <c r="B1308" s="2">
        <v>18</v>
      </c>
      <c r="C1308" s="2">
        <v>2</v>
      </c>
      <c r="D1308" t="s">
        <v>1605</v>
      </c>
      <c r="E1308" s="10" t="s">
        <v>92</v>
      </c>
      <c r="G1308" s="10" t="s">
        <v>3046</v>
      </c>
      <c r="H1308" s="41">
        <v>39529</v>
      </c>
      <c r="J1308" s="13">
        <v>40564</v>
      </c>
      <c r="K1308" s="72">
        <v>334</v>
      </c>
      <c r="M1308" s="10" t="s">
        <v>244</v>
      </c>
    </row>
    <row r="1309" spans="1:14" x14ac:dyDescent="0.2">
      <c r="A1309" s="2">
        <v>7</v>
      </c>
      <c r="B1309" s="2">
        <v>18</v>
      </c>
      <c r="C1309" s="2">
        <v>2</v>
      </c>
      <c r="D1309" t="s">
        <v>1605</v>
      </c>
      <c r="E1309" s="10" t="s">
        <v>92</v>
      </c>
      <c r="G1309" s="10" t="s">
        <v>3047</v>
      </c>
      <c r="H1309" s="28">
        <v>42400</v>
      </c>
      <c r="I1309" s="72">
        <v>74</v>
      </c>
      <c r="J1309" s="13">
        <v>42594</v>
      </c>
      <c r="K1309" s="72">
        <v>473</v>
      </c>
      <c r="M1309" s="10" t="s">
        <v>3048</v>
      </c>
      <c r="N1309" s="10" t="s">
        <v>3049</v>
      </c>
    </row>
    <row r="1310" spans="1:14" x14ac:dyDescent="0.2">
      <c r="A1310" s="2">
        <v>7</v>
      </c>
      <c r="B1310" s="2">
        <v>18</v>
      </c>
      <c r="C1310" s="2">
        <v>3</v>
      </c>
      <c r="D1310" t="s">
        <v>3050</v>
      </c>
      <c r="E1310" s="10" t="s">
        <v>3051</v>
      </c>
      <c r="G1310" s="29" t="s">
        <v>3052</v>
      </c>
    </row>
    <row r="1311" spans="1:14" x14ac:dyDescent="0.2">
      <c r="A1311" s="2">
        <v>7</v>
      </c>
      <c r="B1311" s="2">
        <v>18</v>
      </c>
      <c r="C1311" s="2">
        <v>4</v>
      </c>
      <c r="D1311" t="s">
        <v>3050</v>
      </c>
      <c r="E1311" s="10" t="s">
        <v>3051</v>
      </c>
      <c r="G1311" s="25" t="s">
        <v>320</v>
      </c>
      <c r="H1311" s="28">
        <v>18151</v>
      </c>
      <c r="I1311" s="72">
        <v>51</v>
      </c>
      <c r="J1311" s="13">
        <v>18154</v>
      </c>
    </row>
    <row r="1312" spans="1:14" x14ac:dyDescent="0.2">
      <c r="A1312" s="2">
        <v>7</v>
      </c>
      <c r="B1312" s="2">
        <v>18</v>
      </c>
      <c r="C1312" s="2">
        <v>5</v>
      </c>
      <c r="D1312" t="s">
        <v>3050</v>
      </c>
      <c r="E1312" s="10" t="s">
        <v>3051</v>
      </c>
      <c r="G1312" s="25" t="s">
        <v>3053</v>
      </c>
      <c r="H1312" s="28">
        <v>14689</v>
      </c>
      <c r="I1312" s="72">
        <v>74</v>
      </c>
      <c r="J1312" s="14">
        <v>14691</v>
      </c>
      <c r="K1312" s="53"/>
    </row>
    <row r="1313" spans="1:14" x14ac:dyDescent="0.2">
      <c r="A1313" s="2">
        <v>7</v>
      </c>
      <c r="B1313" s="2">
        <v>18</v>
      </c>
      <c r="C1313" s="2">
        <v>6</v>
      </c>
      <c r="D1313" t="s">
        <v>3050</v>
      </c>
      <c r="E1313" s="10" t="s">
        <v>3051</v>
      </c>
      <c r="G1313" s="25" t="s">
        <v>2048</v>
      </c>
      <c r="H1313" s="14" t="s">
        <v>935</v>
      </c>
      <c r="I1313" s="72">
        <v>48</v>
      </c>
      <c r="J1313" s="14" t="s">
        <v>935</v>
      </c>
      <c r="K1313" s="53"/>
    </row>
    <row r="1314" spans="1:14" x14ac:dyDescent="0.2">
      <c r="A1314" s="2">
        <v>7</v>
      </c>
      <c r="B1314" s="2">
        <v>18</v>
      </c>
      <c r="C1314" s="2">
        <v>7</v>
      </c>
      <c r="D1314" t="s">
        <v>1605</v>
      </c>
      <c r="E1314" s="10" t="s">
        <v>92</v>
      </c>
      <c r="G1314" s="25" t="s">
        <v>541</v>
      </c>
      <c r="H1314" s="28">
        <v>29292</v>
      </c>
      <c r="I1314" s="72">
        <v>89</v>
      </c>
      <c r="J1314" s="13">
        <v>29295</v>
      </c>
      <c r="K1314" s="72">
        <v>388</v>
      </c>
    </row>
    <row r="1315" spans="1:14" x14ac:dyDescent="0.2">
      <c r="A1315" s="2">
        <v>7</v>
      </c>
      <c r="B1315" s="2">
        <v>18</v>
      </c>
      <c r="C1315" s="2">
        <v>8</v>
      </c>
      <c r="D1315" t="s">
        <v>1605</v>
      </c>
      <c r="E1315" s="10" t="s">
        <v>92</v>
      </c>
      <c r="G1315" s="10" t="s">
        <v>92</v>
      </c>
      <c r="H1315" s="28">
        <v>26007</v>
      </c>
      <c r="I1315" s="72">
        <v>81</v>
      </c>
      <c r="J1315" s="13">
        <v>26008</v>
      </c>
      <c r="K1315" s="72">
        <v>213</v>
      </c>
    </row>
    <row r="1316" spans="1:14" x14ac:dyDescent="0.2">
      <c r="A1316" s="2">
        <v>7</v>
      </c>
      <c r="B1316" s="2">
        <v>19</v>
      </c>
      <c r="C1316" s="2">
        <v>1</v>
      </c>
      <c r="D1316" t="s">
        <v>3054</v>
      </c>
      <c r="E1316" s="10" t="s">
        <v>3055</v>
      </c>
      <c r="G1316" s="25" t="s">
        <v>3056</v>
      </c>
      <c r="H1316" s="28">
        <v>39304</v>
      </c>
      <c r="I1316" s="72">
        <v>83</v>
      </c>
      <c r="J1316" s="13">
        <v>39308</v>
      </c>
      <c r="K1316" s="72">
        <v>216</v>
      </c>
      <c r="L1316" s="2" t="s">
        <v>236</v>
      </c>
    </row>
    <row r="1317" spans="1:14" x14ac:dyDescent="0.2">
      <c r="A1317" s="2">
        <v>7</v>
      </c>
      <c r="B1317" s="2">
        <v>19</v>
      </c>
      <c r="C1317" s="2">
        <v>2</v>
      </c>
      <c r="D1317" t="s">
        <v>3054</v>
      </c>
      <c r="E1317" s="10" t="s">
        <v>3055</v>
      </c>
      <c r="G1317" s="25" t="s">
        <v>3057</v>
      </c>
      <c r="H1317" s="28">
        <v>32024</v>
      </c>
      <c r="I1317" s="72">
        <v>60</v>
      </c>
      <c r="J1317" s="13">
        <v>32028</v>
      </c>
      <c r="K1317" s="72">
        <v>554</v>
      </c>
    </row>
    <row r="1318" spans="1:14" x14ac:dyDescent="0.2">
      <c r="A1318" s="2">
        <v>7</v>
      </c>
      <c r="B1318" s="2">
        <v>19</v>
      </c>
      <c r="C1318" s="2">
        <v>3</v>
      </c>
      <c r="D1318" t="s">
        <v>3054</v>
      </c>
      <c r="E1318" s="10" t="s">
        <v>3058</v>
      </c>
      <c r="F1318" s="2">
        <v>300</v>
      </c>
      <c r="G1318" s="25"/>
      <c r="H1318" s="28"/>
    </row>
    <row r="1319" spans="1:14" x14ac:dyDescent="0.2">
      <c r="A1319" s="2">
        <v>7</v>
      </c>
      <c r="B1319" s="2">
        <v>19</v>
      </c>
      <c r="C1319" s="2">
        <v>4</v>
      </c>
      <c r="D1319" t="s">
        <v>3054</v>
      </c>
      <c r="E1319" s="10" t="s">
        <v>3058</v>
      </c>
      <c r="F1319" s="2">
        <v>300</v>
      </c>
      <c r="G1319" s="39" t="s">
        <v>3059</v>
      </c>
      <c r="H1319" s="28">
        <v>45281</v>
      </c>
      <c r="I1319" s="72">
        <v>73</v>
      </c>
      <c r="J1319" s="13">
        <v>45286</v>
      </c>
      <c r="K1319" s="72">
        <v>725</v>
      </c>
    </row>
    <row r="1320" spans="1:14" x14ac:dyDescent="0.2">
      <c r="A1320" s="2">
        <v>7</v>
      </c>
      <c r="B1320" s="2">
        <v>19</v>
      </c>
      <c r="C1320" s="2">
        <v>5</v>
      </c>
      <c r="D1320" t="s">
        <v>2762</v>
      </c>
      <c r="E1320" s="10" t="s">
        <v>559</v>
      </c>
      <c r="G1320" s="25" t="s">
        <v>317</v>
      </c>
      <c r="H1320" s="14" t="s">
        <v>1172</v>
      </c>
      <c r="I1320" s="72">
        <v>11</v>
      </c>
      <c r="J1320" s="14" t="s">
        <v>1172</v>
      </c>
      <c r="K1320" s="53"/>
    </row>
    <row r="1321" spans="1:14" x14ac:dyDescent="0.2">
      <c r="A1321" s="2">
        <v>7</v>
      </c>
      <c r="B1321" s="2">
        <v>19</v>
      </c>
      <c r="C1321" s="2">
        <v>6</v>
      </c>
      <c r="D1321" t="s">
        <v>2762</v>
      </c>
      <c r="E1321" s="10" t="s">
        <v>559</v>
      </c>
      <c r="G1321" s="50" t="s">
        <v>337</v>
      </c>
      <c r="H1321" s="38" t="s">
        <v>3060</v>
      </c>
      <c r="I1321" s="72">
        <v>90</v>
      </c>
      <c r="J1321" s="36" t="s">
        <v>3061</v>
      </c>
      <c r="K1321" s="72">
        <v>413</v>
      </c>
    </row>
    <row r="1322" spans="1:14" x14ac:dyDescent="0.2">
      <c r="A1322" s="2">
        <v>7</v>
      </c>
      <c r="B1322" s="2">
        <v>19</v>
      </c>
      <c r="C1322" s="2">
        <v>7</v>
      </c>
      <c r="D1322" t="s">
        <v>2762</v>
      </c>
      <c r="E1322" s="10" t="s">
        <v>559</v>
      </c>
      <c r="G1322" s="25" t="s">
        <v>559</v>
      </c>
      <c r="H1322" s="28">
        <v>28573</v>
      </c>
      <c r="I1322" s="72">
        <v>88</v>
      </c>
      <c r="J1322" s="13">
        <v>28576</v>
      </c>
      <c r="K1322" s="72">
        <v>334</v>
      </c>
    </row>
    <row r="1323" spans="1:14" x14ac:dyDescent="0.2">
      <c r="A1323" s="2">
        <v>7</v>
      </c>
      <c r="B1323" s="2">
        <v>19</v>
      </c>
      <c r="C1323" s="2">
        <v>8</v>
      </c>
      <c r="D1323" t="s">
        <v>2762</v>
      </c>
      <c r="E1323" s="10" t="s">
        <v>559</v>
      </c>
      <c r="G1323" s="25"/>
      <c r="H1323" s="28"/>
    </row>
    <row r="1324" spans="1:14" x14ac:dyDescent="0.2">
      <c r="A1324" s="2">
        <v>7</v>
      </c>
      <c r="B1324" s="2">
        <v>20</v>
      </c>
      <c r="C1324" s="2">
        <v>1</v>
      </c>
      <c r="D1324" t="s">
        <v>2789</v>
      </c>
      <c r="E1324" s="10" t="s">
        <v>3062</v>
      </c>
      <c r="G1324" s="25" t="s">
        <v>3063</v>
      </c>
      <c r="H1324" s="28">
        <v>26614</v>
      </c>
      <c r="I1324" s="72">
        <v>51</v>
      </c>
      <c r="J1324" s="13">
        <v>26617</v>
      </c>
      <c r="K1324" s="72">
        <v>247</v>
      </c>
      <c r="N1324" s="122" t="s">
        <v>306</v>
      </c>
    </row>
    <row r="1325" spans="1:14" x14ac:dyDescent="0.2">
      <c r="A1325" s="2">
        <v>7</v>
      </c>
      <c r="B1325" s="2">
        <v>20</v>
      </c>
      <c r="C1325" s="2">
        <v>2</v>
      </c>
      <c r="D1325" t="s">
        <v>2789</v>
      </c>
      <c r="E1325" s="10" t="s">
        <v>3062</v>
      </c>
      <c r="G1325" s="25" t="s">
        <v>3064</v>
      </c>
      <c r="H1325" s="28">
        <v>40465</v>
      </c>
      <c r="I1325" s="72">
        <v>90</v>
      </c>
      <c r="J1325" s="13">
        <v>40470</v>
      </c>
      <c r="K1325" s="72">
        <v>324</v>
      </c>
      <c r="N1325" s="122"/>
    </row>
    <row r="1326" spans="1:14" x14ac:dyDescent="0.2">
      <c r="A1326" s="2">
        <v>7</v>
      </c>
      <c r="B1326" s="2">
        <v>20</v>
      </c>
      <c r="C1326" s="2">
        <v>3</v>
      </c>
      <c r="D1326" t="s">
        <v>2789</v>
      </c>
      <c r="E1326" s="10" t="s">
        <v>3062</v>
      </c>
      <c r="G1326" s="25" t="s">
        <v>3065</v>
      </c>
      <c r="H1326" s="28">
        <v>28665</v>
      </c>
      <c r="I1326" s="72">
        <v>21</v>
      </c>
      <c r="J1326" s="13">
        <v>28670</v>
      </c>
      <c r="K1326" s="72">
        <v>339</v>
      </c>
    </row>
    <row r="1327" spans="1:14" x14ac:dyDescent="0.2">
      <c r="A1327" s="2">
        <v>7</v>
      </c>
      <c r="B1327" s="2">
        <v>20</v>
      </c>
      <c r="C1327" s="2">
        <v>4</v>
      </c>
      <c r="D1327" t="s">
        <v>2789</v>
      </c>
      <c r="E1327" s="10" t="s">
        <v>3062</v>
      </c>
      <c r="G1327" s="25" t="s">
        <v>2280</v>
      </c>
      <c r="H1327" s="28">
        <v>41956</v>
      </c>
      <c r="I1327" s="72">
        <v>84</v>
      </c>
      <c r="J1327" s="13">
        <v>42478</v>
      </c>
      <c r="K1327" s="72">
        <v>458</v>
      </c>
      <c r="L1327" s="2" t="s">
        <v>236</v>
      </c>
      <c r="M1327" s="10" t="s">
        <v>244</v>
      </c>
      <c r="N1327" t="s">
        <v>3066</v>
      </c>
    </row>
    <row r="1328" spans="1:14" x14ac:dyDescent="0.2">
      <c r="A1328" s="2">
        <v>7</v>
      </c>
      <c r="B1328" s="2">
        <v>20</v>
      </c>
      <c r="C1328" s="2">
        <v>4</v>
      </c>
      <c r="D1328" t="s">
        <v>2789</v>
      </c>
      <c r="E1328" s="10" t="s">
        <v>3062</v>
      </c>
      <c r="G1328" s="25" t="s">
        <v>845</v>
      </c>
      <c r="H1328" s="28">
        <v>43986</v>
      </c>
      <c r="I1328" s="72">
        <v>78</v>
      </c>
      <c r="J1328" s="13">
        <v>43997</v>
      </c>
      <c r="K1328" s="72">
        <v>613</v>
      </c>
      <c r="M1328" s="10" t="s">
        <v>308</v>
      </c>
      <c r="N1328" t="s">
        <v>3067</v>
      </c>
    </row>
    <row r="1329" spans="1:13" x14ac:dyDescent="0.2">
      <c r="A1329" s="2">
        <v>7</v>
      </c>
      <c r="B1329" s="2">
        <v>20</v>
      </c>
      <c r="C1329" s="2">
        <v>5</v>
      </c>
      <c r="D1329" t="s">
        <v>2789</v>
      </c>
      <c r="E1329" s="10" t="s">
        <v>3062</v>
      </c>
      <c r="G1329" s="25" t="s">
        <v>3068</v>
      </c>
      <c r="H1329" s="28">
        <v>11593</v>
      </c>
      <c r="I1329" s="72" t="s">
        <v>3069</v>
      </c>
      <c r="J1329" s="14" t="s">
        <v>1061</v>
      </c>
      <c r="K1329" s="53"/>
      <c r="M1329" s="10" t="s">
        <v>2627</v>
      </c>
    </row>
    <row r="1330" spans="1:13" x14ac:dyDescent="0.2">
      <c r="A1330" s="21">
        <v>7</v>
      </c>
      <c r="B1330" s="2">
        <v>20</v>
      </c>
      <c r="C1330" s="2">
        <v>6</v>
      </c>
      <c r="D1330" t="s">
        <v>2789</v>
      </c>
      <c r="E1330" s="10" t="s">
        <v>3062</v>
      </c>
      <c r="G1330" s="50" t="s">
        <v>2204</v>
      </c>
      <c r="H1330" s="38" t="s">
        <v>3070</v>
      </c>
      <c r="I1330" s="72">
        <v>48</v>
      </c>
      <c r="J1330" s="36" t="s">
        <v>3071</v>
      </c>
    </row>
    <row r="1331" spans="1:13" x14ac:dyDescent="0.2">
      <c r="A1331" s="2">
        <v>7</v>
      </c>
      <c r="B1331" s="21">
        <v>20</v>
      </c>
      <c r="C1331" s="21">
        <v>7</v>
      </c>
      <c r="D1331" s="23" t="s">
        <v>2789</v>
      </c>
      <c r="E1331" s="24" t="s">
        <v>3062</v>
      </c>
      <c r="F1331" s="21"/>
      <c r="G1331" s="46" t="s">
        <v>709</v>
      </c>
      <c r="H1331" s="28">
        <v>25330</v>
      </c>
      <c r="I1331" s="71">
        <v>78</v>
      </c>
      <c r="J1331" s="28">
        <v>25333</v>
      </c>
      <c r="K1331" s="71">
        <v>158</v>
      </c>
      <c r="L1331" s="21"/>
    </row>
    <row r="1332" spans="1:13" x14ac:dyDescent="0.2">
      <c r="A1332" s="2">
        <v>7</v>
      </c>
      <c r="B1332" s="21">
        <v>20</v>
      </c>
      <c r="C1332" s="21">
        <v>8</v>
      </c>
      <c r="D1332" s="23" t="s">
        <v>2789</v>
      </c>
      <c r="E1332" s="24" t="s">
        <v>3062</v>
      </c>
      <c r="F1332" s="21"/>
      <c r="G1332" s="46" t="s">
        <v>3072</v>
      </c>
      <c r="H1332" s="28">
        <v>25156</v>
      </c>
      <c r="I1332" s="71">
        <v>8</v>
      </c>
      <c r="J1332" s="28">
        <v>25158</v>
      </c>
      <c r="K1332" s="71">
        <v>191</v>
      </c>
      <c r="L1332" s="21"/>
    </row>
    <row r="1333" spans="1:13" x14ac:dyDescent="0.2">
      <c r="A1333" s="2" t="s">
        <v>3073</v>
      </c>
      <c r="B1333" s="2">
        <v>11</v>
      </c>
      <c r="C1333" s="2">
        <v>1</v>
      </c>
      <c r="D1333" t="s">
        <v>2225</v>
      </c>
      <c r="E1333" s="10" t="s">
        <v>217</v>
      </c>
      <c r="F1333" s="2">
        <v>261</v>
      </c>
      <c r="G1333" s="25"/>
      <c r="H1333" s="28"/>
    </row>
    <row r="1334" spans="1:13" x14ac:dyDescent="0.2">
      <c r="A1334" s="2" t="s">
        <v>3073</v>
      </c>
      <c r="B1334" s="2">
        <v>11</v>
      </c>
      <c r="C1334" s="2">
        <v>2</v>
      </c>
      <c r="D1334" t="s">
        <v>2225</v>
      </c>
      <c r="E1334" s="10" t="s">
        <v>217</v>
      </c>
      <c r="F1334" s="2">
        <v>261</v>
      </c>
      <c r="G1334" s="25"/>
      <c r="H1334" s="28"/>
    </row>
    <row r="1335" spans="1:13" x14ac:dyDescent="0.2">
      <c r="A1335" s="2" t="s">
        <v>3073</v>
      </c>
      <c r="B1335" s="2">
        <v>11</v>
      </c>
      <c r="C1335" s="2">
        <v>3</v>
      </c>
      <c r="D1335" t="s">
        <v>2225</v>
      </c>
      <c r="E1335" s="10" t="s">
        <v>217</v>
      </c>
      <c r="F1335" s="2">
        <v>261</v>
      </c>
      <c r="G1335" s="25" t="s">
        <v>3074</v>
      </c>
      <c r="H1335" s="28">
        <v>41129</v>
      </c>
      <c r="I1335" s="72">
        <v>85</v>
      </c>
      <c r="J1335" s="13">
        <v>41134</v>
      </c>
      <c r="K1335" s="72">
        <v>368</v>
      </c>
    </row>
    <row r="1336" spans="1:13" x14ac:dyDescent="0.2">
      <c r="A1336" s="2" t="s">
        <v>3073</v>
      </c>
      <c r="B1336" s="2">
        <v>11</v>
      </c>
      <c r="C1336" s="2">
        <v>4</v>
      </c>
      <c r="D1336" t="s">
        <v>2225</v>
      </c>
      <c r="E1336" s="10" t="s">
        <v>217</v>
      </c>
      <c r="F1336" s="2">
        <v>261</v>
      </c>
      <c r="G1336" s="25" t="s">
        <v>836</v>
      </c>
      <c r="H1336" s="28">
        <v>26974</v>
      </c>
      <c r="I1336" s="72">
        <v>51</v>
      </c>
      <c r="J1336" s="13">
        <v>26978</v>
      </c>
      <c r="K1336" s="72">
        <v>274</v>
      </c>
    </row>
    <row r="1337" spans="1:13" x14ac:dyDescent="0.2">
      <c r="A1337" s="2" t="s">
        <v>3073</v>
      </c>
      <c r="B1337" s="2">
        <v>12</v>
      </c>
      <c r="C1337" s="2">
        <v>1</v>
      </c>
      <c r="D1337" t="s">
        <v>3075</v>
      </c>
      <c r="E1337" s="10" t="s">
        <v>3076</v>
      </c>
      <c r="F1337" s="2">
        <v>108</v>
      </c>
      <c r="G1337" s="25"/>
      <c r="H1337" s="28"/>
    </row>
    <row r="1338" spans="1:13" x14ac:dyDescent="0.2">
      <c r="A1338" s="2" t="s">
        <v>3073</v>
      </c>
      <c r="B1338" s="2">
        <v>12</v>
      </c>
      <c r="C1338" s="2">
        <v>2</v>
      </c>
      <c r="D1338" t="s">
        <v>3075</v>
      </c>
      <c r="E1338" s="10" t="s">
        <v>3076</v>
      </c>
      <c r="F1338" s="2">
        <v>108</v>
      </c>
      <c r="G1338" s="25"/>
      <c r="H1338" s="28"/>
    </row>
    <row r="1339" spans="1:13" x14ac:dyDescent="0.2">
      <c r="A1339" s="2" t="s">
        <v>3073</v>
      </c>
      <c r="B1339" s="2">
        <v>12</v>
      </c>
      <c r="C1339" s="2">
        <v>3</v>
      </c>
      <c r="D1339" t="s">
        <v>3077</v>
      </c>
      <c r="E1339" s="10" t="s">
        <v>1322</v>
      </c>
      <c r="F1339" s="2">
        <v>270</v>
      </c>
      <c r="G1339" s="39" t="s">
        <v>119</v>
      </c>
      <c r="H1339" s="28">
        <v>27464</v>
      </c>
      <c r="I1339" s="72">
        <v>68</v>
      </c>
      <c r="J1339" s="13">
        <v>27464</v>
      </c>
      <c r="K1339" s="72">
        <v>266</v>
      </c>
    </row>
    <row r="1340" spans="1:13" x14ac:dyDescent="0.2">
      <c r="A1340" s="2" t="s">
        <v>3073</v>
      </c>
      <c r="B1340" s="2">
        <v>12</v>
      </c>
      <c r="C1340" s="2">
        <v>4</v>
      </c>
      <c r="D1340" t="s">
        <v>3077</v>
      </c>
      <c r="E1340" s="10" t="s">
        <v>1322</v>
      </c>
      <c r="F1340" s="2">
        <v>270</v>
      </c>
      <c r="G1340" s="25" t="s">
        <v>1322</v>
      </c>
      <c r="H1340" s="28">
        <v>27946</v>
      </c>
      <c r="I1340" s="72">
        <v>74</v>
      </c>
      <c r="J1340" s="13">
        <v>27948</v>
      </c>
      <c r="K1340" s="72">
        <v>301</v>
      </c>
    </row>
    <row r="1341" spans="1:13" x14ac:dyDescent="0.2">
      <c r="A1341" s="2" t="s">
        <v>3073</v>
      </c>
      <c r="B1341" s="2">
        <v>13</v>
      </c>
      <c r="C1341" s="2">
        <v>1</v>
      </c>
      <c r="D1341" t="s">
        <v>3078</v>
      </c>
      <c r="E1341" s="10" t="s">
        <v>296</v>
      </c>
      <c r="G1341" s="25"/>
      <c r="H1341" s="28"/>
    </row>
    <row r="1342" spans="1:13" x14ac:dyDescent="0.2">
      <c r="A1342" s="2" t="s">
        <v>3073</v>
      </c>
      <c r="B1342" s="2">
        <v>13</v>
      </c>
      <c r="C1342" s="2">
        <v>2</v>
      </c>
      <c r="D1342" t="s">
        <v>3078</v>
      </c>
      <c r="E1342" s="10" t="s">
        <v>296</v>
      </c>
      <c r="G1342" s="25"/>
      <c r="H1342" s="28"/>
    </row>
    <row r="1343" spans="1:13" x14ac:dyDescent="0.2">
      <c r="A1343" s="2" t="s">
        <v>3073</v>
      </c>
      <c r="B1343" s="2">
        <v>13</v>
      </c>
      <c r="C1343" s="2">
        <v>3</v>
      </c>
      <c r="D1343" t="s">
        <v>3079</v>
      </c>
      <c r="E1343" s="10" t="s">
        <v>13</v>
      </c>
      <c r="F1343" s="2">
        <v>315</v>
      </c>
      <c r="G1343" s="25" t="s">
        <v>3080</v>
      </c>
      <c r="H1343" s="28">
        <v>35051</v>
      </c>
      <c r="I1343" s="72">
        <v>85</v>
      </c>
      <c r="J1343" s="13">
        <v>35054</v>
      </c>
      <c r="K1343" s="72">
        <v>757</v>
      </c>
    </row>
    <row r="1344" spans="1:13" x14ac:dyDescent="0.2">
      <c r="A1344" s="2" t="s">
        <v>3073</v>
      </c>
      <c r="B1344" s="2">
        <v>13</v>
      </c>
      <c r="C1344" s="2">
        <v>4</v>
      </c>
      <c r="D1344" t="s">
        <v>3081</v>
      </c>
      <c r="E1344" s="10" t="s">
        <v>337</v>
      </c>
      <c r="F1344" s="2">
        <v>301</v>
      </c>
      <c r="G1344" s="25" t="s">
        <v>3082</v>
      </c>
      <c r="H1344" s="28">
        <v>33359</v>
      </c>
      <c r="I1344" s="72">
        <v>89</v>
      </c>
      <c r="J1344" s="13">
        <v>33362</v>
      </c>
      <c r="K1344" s="72">
        <v>635</v>
      </c>
    </row>
    <row r="1345" spans="1:12" x14ac:dyDescent="0.2">
      <c r="A1345" s="2" t="s">
        <v>3073</v>
      </c>
      <c r="B1345" s="2">
        <v>14</v>
      </c>
      <c r="C1345" s="2">
        <v>1</v>
      </c>
      <c r="D1345" t="s">
        <v>3083</v>
      </c>
      <c r="E1345" s="10" t="s">
        <v>337</v>
      </c>
      <c r="F1345" s="2">
        <v>232</v>
      </c>
      <c r="G1345" s="25" t="s">
        <v>337</v>
      </c>
      <c r="H1345" s="28">
        <v>31767</v>
      </c>
      <c r="I1345" s="72">
        <v>97</v>
      </c>
      <c r="J1345" s="13">
        <v>31769</v>
      </c>
      <c r="K1345" s="72">
        <v>538</v>
      </c>
    </row>
    <row r="1346" spans="1:12" x14ac:dyDescent="0.2">
      <c r="A1346" s="2" t="s">
        <v>3073</v>
      </c>
      <c r="B1346" s="2">
        <v>14</v>
      </c>
      <c r="C1346" s="2">
        <v>2</v>
      </c>
      <c r="D1346" t="s">
        <v>3083</v>
      </c>
      <c r="E1346" s="10" t="s">
        <v>337</v>
      </c>
      <c r="F1346" s="2">
        <v>232</v>
      </c>
      <c r="G1346" s="25" t="s">
        <v>836</v>
      </c>
      <c r="H1346" s="28">
        <v>25575</v>
      </c>
      <c r="I1346" s="72">
        <v>85</v>
      </c>
      <c r="J1346" s="13">
        <v>25578</v>
      </c>
      <c r="K1346" s="72">
        <v>174</v>
      </c>
    </row>
    <row r="1347" spans="1:12" x14ac:dyDescent="0.2">
      <c r="A1347" s="2" t="s">
        <v>3073</v>
      </c>
      <c r="B1347" s="2">
        <v>14</v>
      </c>
      <c r="C1347" s="2">
        <v>3</v>
      </c>
      <c r="D1347" t="s">
        <v>3078</v>
      </c>
      <c r="E1347" s="10" t="s">
        <v>296</v>
      </c>
      <c r="G1347" s="25"/>
      <c r="H1347" s="28"/>
    </row>
    <row r="1348" spans="1:12" x14ac:dyDescent="0.2">
      <c r="A1348" s="2" t="s">
        <v>3073</v>
      </c>
      <c r="B1348" s="2">
        <v>14</v>
      </c>
      <c r="C1348" s="2">
        <v>4</v>
      </c>
      <c r="D1348" t="s">
        <v>3078</v>
      </c>
      <c r="E1348" s="10" t="s">
        <v>296</v>
      </c>
      <c r="G1348" s="25"/>
      <c r="H1348" s="28"/>
    </row>
    <row r="1349" spans="1:12" x14ac:dyDescent="0.2">
      <c r="A1349" s="2" t="s">
        <v>3073</v>
      </c>
      <c r="B1349" s="2">
        <v>15</v>
      </c>
      <c r="C1349" s="2">
        <v>1</v>
      </c>
      <c r="D1349" t="s">
        <v>2944</v>
      </c>
      <c r="E1349" s="10" t="s">
        <v>3084</v>
      </c>
      <c r="F1349" s="2">
        <v>364</v>
      </c>
      <c r="G1349" s="25" t="s">
        <v>481</v>
      </c>
      <c r="H1349" s="28">
        <v>35009</v>
      </c>
      <c r="I1349" s="72">
        <v>59</v>
      </c>
      <c r="J1349" s="13">
        <v>35014</v>
      </c>
      <c r="K1349" s="72">
        <v>754</v>
      </c>
    </row>
    <row r="1350" spans="1:12" x14ac:dyDescent="0.2">
      <c r="A1350" s="2" t="s">
        <v>3073</v>
      </c>
      <c r="B1350" s="2">
        <v>15</v>
      </c>
      <c r="C1350" s="2">
        <v>2</v>
      </c>
      <c r="D1350" t="s">
        <v>2944</v>
      </c>
      <c r="E1350" s="10" t="s">
        <v>3084</v>
      </c>
      <c r="F1350" s="2">
        <v>364</v>
      </c>
      <c r="G1350" s="25" t="s">
        <v>3115</v>
      </c>
      <c r="H1350" s="28">
        <v>45799</v>
      </c>
      <c r="I1350" s="72">
        <v>85</v>
      </c>
      <c r="J1350" s="13">
        <v>45854</v>
      </c>
      <c r="K1350" s="72">
        <v>775</v>
      </c>
    </row>
    <row r="1351" spans="1:12" x14ac:dyDescent="0.2">
      <c r="A1351" s="2" t="s">
        <v>3073</v>
      </c>
      <c r="B1351" s="2">
        <v>15</v>
      </c>
      <c r="C1351" s="2">
        <v>3</v>
      </c>
      <c r="D1351" t="s">
        <v>3085</v>
      </c>
      <c r="E1351" s="10" t="s">
        <v>3086</v>
      </c>
      <c r="F1351" s="2">
        <v>119</v>
      </c>
      <c r="G1351" s="50"/>
      <c r="H1351" s="38"/>
      <c r="J1351" s="36"/>
    </row>
    <row r="1352" spans="1:12" x14ac:dyDescent="0.2">
      <c r="A1352" s="2" t="s">
        <v>3073</v>
      </c>
      <c r="B1352" s="2">
        <v>15</v>
      </c>
      <c r="C1352" s="2">
        <v>4</v>
      </c>
      <c r="D1352" t="s">
        <v>3085</v>
      </c>
      <c r="E1352" s="10" t="s">
        <v>3086</v>
      </c>
      <c r="F1352" s="2">
        <v>119</v>
      </c>
      <c r="G1352" s="25"/>
      <c r="H1352" s="28"/>
    </row>
    <row r="1353" spans="1:12" x14ac:dyDescent="0.2">
      <c r="A1353" s="2" t="s">
        <v>3073</v>
      </c>
      <c r="B1353" s="2">
        <v>16</v>
      </c>
      <c r="C1353" s="2">
        <v>1</v>
      </c>
      <c r="D1353" t="s">
        <v>3078</v>
      </c>
      <c r="E1353" s="10" t="s">
        <v>115</v>
      </c>
      <c r="F1353" s="2">
        <v>249</v>
      </c>
      <c r="G1353" s="25"/>
      <c r="H1353" s="28"/>
    </row>
    <row r="1354" spans="1:12" x14ac:dyDescent="0.2">
      <c r="A1354" s="2" t="s">
        <v>3073</v>
      </c>
      <c r="B1354" s="2">
        <v>16</v>
      </c>
      <c r="C1354" s="2">
        <v>2</v>
      </c>
      <c r="D1354" t="s">
        <v>3078</v>
      </c>
      <c r="E1354" s="10" t="s">
        <v>115</v>
      </c>
      <c r="F1354" s="2">
        <v>249</v>
      </c>
      <c r="G1354" s="25"/>
      <c r="H1354" s="28"/>
    </row>
    <row r="1355" spans="1:12" x14ac:dyDescent="0.2">
      <c r="A1355" s="2" t="s">
        <v>3073</v>
      </c>
      <c r="B1355" s="2">
        <v>16</v>
      </c>
      <c r="C1355" s="2">
        <v>3</v>
      </c>
      <c r="D1355" t="s">
        <v>3078</v>
      </c>
      <c r="E1355" s="10" t="s">
        <v>115</v>
      </c>
      <c r="F1355" s="2">
        <v>249</v>
      </c>
      <c r="G1355" s="25" t="s">
        <v>3087</v>
      </c>
      <c r="H1355" s="28">
        <v>38420</v>
      </c>
      <c r="I1355" s="72">
        <v>93</v>
      </c>
      <c r="J1355" s="13">
        <v>38423</v>
      </c>
      <c r="K1355" s="72">
        <v>164</v>
      </c>
    </row>
    <row r="1356" spans="1:12" x14ac:dyDescent="0.2">
      <c r="A1356" s="2" t="s">
        <v>3073</v>
      </c>
      <c r="B1356" s="2">
        <v>16</v>
      </c>
      <c r="C1356" s="2">
        <v>4</v>
      </c>
      <c r="D1356" t="s">
        <v>3078</v>
      </c>
      <c r="E1356" s="10" t="s">
        <v>115</v>
      </c>
      <c r="F1356" s="2">
        <v>249</v>
      </c>
      <c r="G1356" s="25" t="s">
        <v>115</v>
      </c>
      <c r="H1356" s="28">
        <v>26432</v>
      </c>
      <c r="I1356" s="72">
        <v>68</v>
      </c>
      <c r="J1356" s="13">
        <v>26435</v>
      </c>
      <c r="K1356" s="72">
        <v>237</v>
      </c>
    </row>
    <row r="1357" spans="1:12" x14ac:dyDescent="0.2">
      <c r="A1357" s="2" t="s">
        <v>3073</v>
      </c>
      <c r="B1357" s="2">
        <v>17</v>
      </c>
      <c r="C1357" s="2">
        <v>1</v>
      </c>
      <c r="D1357" t="s">
        <v>3088</v>
      </c>
      <c r="E1357" s="10" t="s">
        <v>3089</v>
      </c>
      <c r="F1357" s="2">
        <v>265</v>
      </c>
      <c r="G1357" s="25" t="s">
        <v>3090</v>
      </c>
      <c r="H1357" s="28">
        <v>42013</v>
      </c>
      <c r="I1357" s="72">
        <v>94</v>
      </c>
      <c r="J1357" s="13">
        <v>42019</v>
      </c>
      <c r="K1357" s="72">
        <v>419</v>
      </c>
      <c r="L1357" s="2" t="s">
        <v>236</v>
      </c>
    </row>
    <row r="1358" spans="1:12" x14ac:dyDescent="0.2">
      <c r="A1358" s="2" t="s">
        <v>3073</v>
      </c>
      <c r="B1358" s="2">
        <v>17</v>
      </c>
      <c r="C1358" s="2">
        <v>2</v>
      </c>
      <c r="D1358" t="s">
        <v>3088</v>
      </c>
      <c r="E1358" s="10" t="s">
        <v>3089</v>
      </c>
      <c r="F1358" s="2">
        <v>265</v>
      </c>
      <c r="G1358" s="25"/>
      <c r="H1358" s="28"/>
    </row>
    <row r="1359" spans="1:12" x14ac:dyDescent="0.2">
      <c r="A1359" s="2" t="s">
        <v>3073</v>
      </c>
      <c r="B1359" s="2">
        <v>17</v>
      </c>
      <c r="C1359" s="2">
        <v>3</v>
      </c>
      <c r="D1359" t="s">
        <v>3088</v>
      </c>
      <c r="E1359" s="10" t="s">
        <v>3089</v>
      </c>
      <c r="F1359" s="2">
        <v>265</v>
      </c>
      <c r="G1359" s="25"/>
      <c r="H1359" s="28"/>
    </row>
    <row r="1360" spans="1:12" x14ac:dyDescent="0.2">
      <c r="A1360" s="2" t="s">
        <v>3073</v>
      </c>
      <c r="B1360" s="2">
        <v>17</v>
      </c>
      <c r="C1360" s="2">
        <v>4</v>
      </c>
      <c r="D1360" t="s">
        <v>3088</v>
      </c>
      <c r="E1360" s="10" t="s">
        <v>3089</v>
      </c>
      <c r="F1360" s="2">
        <v>265</v>
      </c>
      <c r="G1360" s="25" t="s">
        <v>539</v>
      </c>
      <c r="H1360" s="28">
        <v>29695</v>
      </c>
      <c r="I1360" s="72">
        <v>27</v>
      </c>
      <c r="J1360" s="13">
        <v>29699</v>
      </c>
      <c r="K1360" s="72">
        <v>412</v>
      </c>
    </row>
    <row r="1361" spans="1:14" x14ac:dyDescent="0.2">
      <c r="A1361" s="2" t="s">
        <v>3073</v>
      </c>
      <c r="B1361" s="2">
        <v>18</v>
      </c>
      <c r="C1361" s="2">
        <v>1</v>
      </c>
      <c r="D1361" t="s">
        <v>2605</v>
      </c>
      <c r="E1361" s="10" t="s">
        <v>41</v>
      </c>
      <c r="F1361" s="2">
        <v>240</v>
      </c>
      <c r="G1361" s="10" t="s">
        <v>13</v>
      </c>
      <c r="H1361" s="28">
        <v>40189</v>
      </c>
      <c r="I1361" s="72">
        <v>97</v>
      </c>
      <c r="J1361" s="14">
        <v>40193</v>
      </c>
      <c r="K1361" s="53">
        <v>297</v>
      </c>
      <c r="N1361" t="s">
        <v>2370</v>
      </c>
    </row>
    <row r="1362" spans="1:14" x14ac:dyDescent="0.2">
      <c r="A1362" s="2" t="s">
        <v>3073</v>
      </c>
      <c r="B1362" s="2">
        <v>18</v>
      </c>
      <c r="C1362" s="2">
        <v>2</v>
      </c>
      <c r="D1362" t="s">
        <v>2605</v>
      </c>
      <c r="E1362" s="10" t="s">
        <v>41</v>
      </c>
      <c r="F1362" s="2">
        <v>240</v>
      </c>
      <c r="G1362" s="29" t="s">
        <v>3091</v>
      </c>
      <c r="H1362" s="28">
        <v>39392</v>
      </c>
      <c r="I1362" s="72">
        <v>87</v>
      </c>
      <c r="J1362" s="13">
        <v>39396</v>
      </c>
      <c r="K1362" s="72">
        <v>223</v>
      </c>
      <c r="L1362" s="2" t="s">
        <v>236</v>
      </c>
      <c r="N1362" s="10" t="s">
        <v>3092</v>
      </c>
    </row>
    <row r="1363" spans="1:14" x14ac:dyDescent="0.2">
      <c r="A1363" s="2" t="s">
        <v>3073</v>
      </c>
      <c r="B1363" s="2">
        <v>18</v>
      </c>
      <c r="C1363" s="2">
        <v>3</v>
      </c>
      <c r="D1363" t="s">
        <v>3093</v>
      </c>
      <c r="E1363" s="10" t="s">
        <v>3094</v>
      </c>
      <c r="F1363" s="2">
        <v>237</v>
      </c>
      <c r="G1363" s="10" t="s">
        <v>80</v>
      </c>
      <c r="H1363" s="28">
        <v>31394</v>
      </c>
      <c r="I1363" s="72">
        <v>81</v>
      </c>
      <c r="J1363" s="14">
        <v>31398</v>
      </c>
      <c r="K1363" s="53">
        <v>521</v>
      </c>
    </row>
    <row r="1364" spans="1:14" x14ac:dyDescent="0.2">
      <c r="A1364" s="2" t="s">
        <v>3073</v>
      </c>
      <c r="B1364" s="2">
        <v>18</v>
      </c>
      <c r="C1364" s="2">
        <v>4</v>
      </c>
      <c r="D1364" t="s">
        <v>3093</v>
      </c>
      <c r="E1364" s="10" t="s">
        <v>3094</v>
      </c>
      <c r="F1364" s="2">
        <v>237</v>
      </c>
      <c r="G1364" s="10" t="s">
        <v>2984</v>
      </c>
      <c r="H1364" s="14" t="s">
        <v>1163</v>
      </c>
      <c r="I1364" s="72">
        <v>57</v>
      </c>
      <c r="J1364" s="14" t="s">
        <v>1163</v>
      </c>
      <c r="K1364" s="53"/>
    </row>
    <row r="1365" spans="1:14" x14ac:dyDescent="0.2">
      <c r="A1365" s="2" t="s">
        <v>3073</v>
      </c>
      <c r="B1365" s="2">
        <v>18</v>
      </c>
      <c r="C1365" s="2">
        <v>4</v>
      </c>
      <c r="D1365" t="s">
        <v>3095</v>
      </c>
      <c r="E1365" s="10" t="s">
        <v>3094</v>
      </c>
      <c r="F1365" s="2">
        <v>237</v>
      </c>
      <c r="G1365" s="10" t="s">
        <v>3096</v>
      </c>
      <c r="H1365" s="28">
        <v>41889</v>
      </c>
      <c r="I1365" s="72">
        <v>77</v>
      </c>
      <c r="J1365" s="13">
        <v>41915</v>
      </c>
      <c r="K1365" s="72">
        <v>423</v>
      </c>
      <c r="M1365" s="10" t="s">
        <v>3097</v>
      </c>
      <c r="N1365" s="10" t="s">
        <v>351</v>
      </c>
    </row>
    <row r="1366" spans="1:14" x14ac:dyDescent="0.2">
      <c r="A1366" s="2" t="s">
        <v>3073</v>
      </c>
      <c r="B1366" s="2">
        <v>19</v>
      </c>
      <c r="C1366" s="2">
        <v>1</v>
      </c>
      <c r="D1366" t="s">
        <v>3098</v>
      </c>
      <c r="E1366" s="10" t="s">
        <v>3099</v>
      </c>
      <c r="F1366" s="2">
        <v>282</v>
      </c>
      <c r="G1366" s="25" t="s">
        <v>170</v>
      </c>
      <c r="H1366" s="28">
        <v>29563</v>
      </c>
      <c r="I1366" s="72">
        <v>80</v>
      </c>
      <c r="J1366" s="13">
        <v>29566</v>
      </c>
      <c r="K1366" s="72">
        <v>400</v>
      </c>
    </row>
    <row r="1367" spans="1:14" x14ac:dyDescent="0.2">
      <c r="A1367" s="2" t="s">
        <v>3073</v>
      </c>
      <c r="B1367" s="2">
        <v>19</v>
      </c>
      <c r="C1367" s="2">
        <v>2</v>
      </c>
      <c r="D1367" t="s">
        <v>3098</v>
      </c>
      <c r="E1367" s="10" t="s">
        <v>3099</v>
      </c>
      <c r="F1367" s="2">
        <v>282</v>
      </c>
      <c r="G1367" s="25" t="s">
        <v>592</v>
      </c>
      <c r="H1367" s="28">
        <v>35833</v>
      </c>
      <c r="I1367" s="72">
        <v>93</v>
      </c>
      <c r="J1367" s="13">
        <v>35836</v>
      </c>
      <c r="K1367" s="72">
        <v>797</v>
      </c>
    </row>
    <row r="1368" spans="1:14" x14ac:dyDescent="0.2">
      <c r="A1368" s="2" t="s">
        <v>3073</v>
      </c>
      <c r="B1368" s="2">
        <v>19</v>
      </c>
      <c r="C1368" s="2">
        <v>3</v>
      </c>
      <c r="D1368" t="s">
        <v>3100</v>
      </c>
      <c r="E1368" s="10" t="s">
        <v>3101</v>
      </c>
      <c r="F1368" s="2">
        <v>279</v>
      </c>
      <c r="G1368" s="25" t="s">
        <v>3102</v>
      </c>
      <c r="H1368" s="28">
        <v>35415</v>
      </c>
      <c r="I1368" s="72">
        <v>96</v>
      </c>
      <c r="J1368" s="13">
        <v>35422</v>
      </c>
      <c r="K1368" s="72">
        <v>772</v>
      </c>
      <c r="N1368" s="122" t="s">
        <v>1884</v>
      </c>
    </row>
    <row r="1369" spans="1:14" x14ac:dyDescent="0.2">
      <c r="A1369" s="2" t="s">
        <v>3073</v>
      </c>
      <c r="B1369" s="2">
        <v>19</v>
      </c>
      <c r="C1369" s="2">
        <v>4</v>
      </c>
      <c r="D1369" t="s">
        <v>3100</v>
      </c>
      <c r="E1369" s="10" t="s">
        <v>3101</v>
      </c>
      <c r="F1369" s="2">
        <v>279</v>
      </c>
      <c r="G1369" s="25" t="s">
        <v>2330</v>
      </c>
      <c r="H1369" s="28">
        <v>34278</v>
      </c>
      <c r="I1369" s="72">
        <v>84</v>
      </c>
      <c r="J1369" s="13">
        <v>34281</v>
      </c>
      <c r="K1369" s="72">
        <v>700</v>
      </c>
      <c r="N1369" s="122"/>
    </row>
    <row r="1370" spans="1:14" x14ac:dyDescent="0.2">
      <c r="A1370" s="2" t="s">
        <v>3073</v>
      </c>
      <c r="B1370" s="2">
        <v>20</v>
      </c>
      <c r="C1370" s="2">
        <v>1</v>
      </c>
      <c r="D1370" t="s">
        <v>3103</v>
      </c>
      <c r="E1370" s="10" t="s">
        <v>1106</v>
      </c>
      <c r="F1370" s="2">
        <v>147</v>
      </c>
      <c r="G1370" s="25" t="s">
        <v>3104</v>
      </c>
      <c r="H1370" s="28">
        <v>39845</v>
      </c>
      <c r="I1370" s="72">
        <v>86</v>
      </c>
      <c r="J1370" s="13">
        <v>39853</v>
      </c>
      <c r="K1370" s="72">
        <v>293</v>
      </c>
    </row>
    <row r="1371" spans="1:14" x14ac:dyDescent="0.2">
      <c r="A1371" s="2" t="s">
        <v>3073</v>
      </c>
      <c r="B1371" s="2">
        <v>20</v>
      </c>
      <c r="C1371" s="2">
        <v>2</v>
      </c>
      <c r="D1371" t="s">
        <v>3103</v>
      </c>
      <c r="E1371" s="10" t="s">
        <v>1106</v>
      </c>
      <c r="F1371" s="2">
        <v>147</v>
      </c>
      <c r="G1371" s="25" t="s">
        <v>3105</v>
      </c>
      <c r="H1371" s="28">
        <v>43373</v>
      </c>
      <c r="I1371" s="72">
        <v>93</v>
      </c>
      <c r="J1371" s="13">
        <v>43381</v>
      </c>
      <c r="K1371" s="72">
        <v>548</v>
      </c>
    </row>
    <row r="1372" spans="1:14" x14ac:dyDescent="0.2">
      <c r="A1372" s="2" t="s">
        <v>3073</v>
      </c>
      <c r="B1372" s="2">
        <v>20</v>
      </c>
      <c r="C1372" s="2">
        <v>3</v>
      </c>
      <c r="D1372" t="s">
        <v>3106</v>
      </c>
      <c r="E1372" s="10" t="s">
        <v>337</v>
      </c>
      <c r="F1372" s="2">
        <v>333</v>
      </c>
      <c r="G1372" s="25" t="s">
        <v>3107</v>
      </c>
      <c r="H1372" s="28">
        <v>36240</v>
      </c>
      <c r="I1372" s="72">
        <v>86</v>
      </c>
      <c r="J1372" s="14">
        <v>36243</v>
      </c>
      <c r="K1372" s="72">
        <v>826</v>
      </c>
      <c r="N1372" s="122" t="s">
        <v>1088</v>
      </c>
    </row>
    <row r="1373" spans="1:14" x14ac:dyDescent="0.2">
      <c r="A1373" s="2" t="s">
        <v>3073</v>
      </c>
      <c r="B1373" s="2">
        <v>20</v>
      </c>
      <c r="C1373" s="2">
        <v>4</v>
      </c>
      <c r="D1373" t="s">
        <v>3106</v>
      </c>
      <c r="E1373" s="10" t="s">
        <v>337</v>
      </c>
      <c r="F1373" s="2">
        <v>333</v>
      </c>
      <c r="G1373" s="25"/>
      <c r="H1373" s="28"/>
      <c r="N1373" s="122"/>
    </row>
    <row r="1374" spans="1:14" x14ac:dyDescent="0.2">
      <c r="A1374" s="2">
        <v>8</v>
      </c>
      <c r="B1374" s="2">
        <v>1</v>
      </c>
      <c r="C1374" s="2">
        <v>1</v>
      </c>
      <c r="D1374" t="s">
        <v>3108</v>
      </c>
      <c r="E1374" s="10" t="s">
        <v>559</v>
      </c>
      <c r="G1374" s="25"/>
      <c r="H1374" s="28"/>
    </row>
    <row r="1375" spans="1:14" x14ac:dyDescent="0.2">
      <c r="A1375" s="2">
        <v>8</v>
      </c>
      <c r="B1375" s="2">
        <v>1</v>
      </c>
      <c r="C1375" s="2">
        <v>2</v>
      </c>
      <c r="D1375" t="s">
        <v>3108</v>
      </c>
      <c r="E1375" s="10" t="s">
        <v>559</v>
      </c>
      <c r="G1375" s="25" t="s">
        <v>568</v>
      </c>
      <c r="H1375" s="28">
        <v>14337</v>
      </c>
      <c r="I1375" s="72" t="s">
        <v>75</v>
      </c>
      <c r="J1375" s="14">
        <v>14339</v>
      </c>
      <c r="K1375" s="53"/>
    </row>
    <row r="1376" spans="1:14" x14ac:dyDescent="0.2">
      <c r="A1376" s="2">
        <v>8</v>
      </c>
      <c r="B1376" s="2">
        <v>1</v>
      </c>
      <c r="C1376" s="2">
        <v>3</v>
      </c>
      <c r="D1376" t="s">
        <v>53</v>
      </c>
      <c r="E1376" s="10" t="s">
        <v>478</v>
      </c>
      <c r="G1376" s="25" t="s">
        <v>3109</v>
      </c>
      <c r="H1376" s="28">
        <v>28143</v>
      </c>
      <c r="I1376" s="72">
        <v>65</v>
      </c>
      <c r="J1376" s="13">
        <v>28146</v>
      </c>
      <c r="K1376" s="72">
        <v>312</v>
      </c>
    </row>
    <row r="1377" spans="1:13" x14ac:dyDescent="0.2">
      <c r="A1377" s="2">
        <v>8</v>
      </c>
      <c r="B1377" s="2">
        <v>1</v>
      </c>
      <c r="C1377" s="2">
        <v>3</v>
      </c>
      <c r="D1377" t="s">
        <v>53</v>
      </c>
      <c r="E1377" s="10" t="s">
        <v>478</v>
      </c>
      <c r="G1377" s="25" t="s">
        <v>3110</v>
      </c>
      <c r="H1377" s="28">
        <v>29973</v>
      </c>
      <c r="I1377" s="72" t="s">
        <v>147</v>
      </c>
      <c r="J1377" s="13">
        <v>33543</v>
      </c>
      <c r="K1377" s="72">
        <v>649</v>
      </c>
      <c r="M1377" s="10" t="s">
        <v>255</v>
      </c>
    </row>
    <row r="1378" spans="1:13" x14ac:dyDescent="0.2">
      <c r="A1378" s="2">
        <v>8</v>
      </c>
      <c r="B1378" s="2">
        <v>1</v>
      </c>
      <c r="C1378" s="2">
        <v>4</v>
      </c>
      <c r="D1378" t="s">
        <v>53</v>
      </c>
      <c r="E1378" s="10" t="s">
        <v>478</v>
      </c>
      <c r="G1378" s="25" t="s">
        <v>3111</v>
      </c>
      <c r="H1378" s="28">
        <v>27958</v>
      </c>
      <c r="I1378" s="72">
        <v>61</v>
      </c>
      <c r="J1378" s="13">
        <v>27962</v>
      </c>
      <c r="K1378" s="72">
        <v>302</v>
      </c>
    </row>
    <row r="1379" spans="1:13" x14ac:dyDescent="0.2">
      <c r="A1379" s="2">
        <v>8</v>
      </c>
      <c r="B1379" s="2">
        <v>1</v>
      </c>
      <c r="C1379" s="2">
        <v>5</v>
      </c>
      <c r="D1379" t="s">
        <v>53</v>
      </c>
      <c r="E1379" s="10" t="s">
        <v>478</v>
      </c>
      <c r="G1379" s="25" t="s">
        <v>478</v>
      </c>
      <c r="H1379" s="28">
        <v>16578</v>
      </c>
      <c r="I1379" s="72">
        <v>72</v>
      </c>
      <c r="J1379" s="13">
        <v>16581</v>
      </c>
      <c r="M1379" s="10" t="s">
        <v>3112</v>
      </c>
    </row>
    <row r="1380" spans="1:13" x14ac:dyDescent="0.2">
      <c r="A1380" s="2">
        <v>8</v>
      </c>
      <c r="B1380" s="2">
        <v>1</v>
      </c>
      <c r="C1380" s="2">
        <v>6</v>
      </c>
      <c r="D1380" t="s">
        <v>53</v>
      </c>
      <c r="E1380" s="10" t="s">
        <v>478</v>
      </c>
      <c r="G1380" s="25" t="s">
        <v>1039</v>
      </c>
      <c r="H1380" s="28">
        <v>14300</v>
      </c>
      <c r="I1380" s="72">
        <v>63</v>
      </c>
      <c r="J1380" s="13">
        <v>14303</v>
      </c>
    </row>
    <row r="1381" spans="1:13" x14ac:dyDescent="0.2">
      <c r="A1381" s="2">
        <v>8</v>
      </c>
      <c r="B1381" s="2">
        <v>1</v>
      </c>
      <c r="C1381" s="2">
        <v>7</v>
      </c>
      <c r="D1381" t="s">
        <v>3108</v>
      </c>
      <c r="E1381" s="10" t="s">
        <v>559</v>
      </c>
      <c r="G1381" s="25" t="s">
        <v>3113</v>
      </c>
      <c r="H1381" s="28">
        <v>39301</v>
      </c>
      <c r="I1381" s="72">
        <v>94</v>
      </c>
      <c r="J1381" s="13">
        <v>39304</v>
      </c>
      <c r="K1381" s="72">
        <v>215</v>
      </c>
    </row>
    <row r="1382" spans="1:13" x14ac:dyDescent="0.2">
      <c r="A1382" s="2">
        <v>8</v>
      </c>
      <c r="B1382" s="2">
        <v>1</v>
      </c>
      <c r="C1382" s="2">
        <v>8</v>
      </c>
      <c r="D1382" t="s">
        <v>3108</v>
      </c>
      <c r="E1382" s="10" t="s">
        <v>559</v>
      </c>
      <c r="G1382" s="25" t="s">
        <v>562</v>
      </c>
      <c r="H1382" s="28">
        <v>29432</v>
      </c>
      <c r="I1382" s="72">
        <v>68</v>
      </c>
      <c r="J1382" s="13">
        <v>29435</v>
      </c>
      <c r="K1382" s="72">
        <v>395</v>
      </c>
    </row>
    <row r="1383" spans="1:13" x14ac:dyDescent="0.2">
      <c r="A1383" s="2">
        <v>8</v>
      </c>
      <c r="B1383" s="2">
        <v>2</v>
      </c>
      <c r="C1383" s="2">
        <v>1</v>
      </c>
      <c r="D1383" t="s">
        <v>50</v>
      </c>
      <c r="E1383" s="10" t="s">
        <v>230</v>
      </c>
      <c r="G1383" s="25" t="s">
        <v>2280</v>
      </c>
      <c r="H1383" s="28">
        <v>17238</v>
      </c>
      <c r="I1383" s="72">
        <v>18</v>
      </c>
      <c r="J1383" s="13">
        <v>17241</v>
      </c>
    </row>
    <row r="1384" spans="1:13" x14ac:dyDescent="0.2">
      <c r="A1384" s="2">
        <v>8</v>
      </c>
      <c r="B1384" s="2">
        <v>2</v>
      </c>
      <c r="C1384" s="2">
        <v>2</v>
      </c>
      <c r="D1384" t="s">
        <v>50</v>
      </c>
      <c r="E1384" s="10" t="s">
        <v>230</v>
      </c>
      <c r="G1384" s="25" t="s">
        <v>3114</v>
      </c>
      <c r="H1384" s="28">
        <v>35341</v>
      </c>
      <c r="I1384" s="72">
        <v>95</v>
      </c>
      <c r="J1384" s="13">
        <v>35345</v>
      </c>
      <c r="K1384" s="72">
        <v>769</v>
      </c>
    </row>
    <row r="1385" spans="1:13" x14ac:dyDescent="0.2">
      <c r="A1385" s="2">
        <v>8</v>
      </c>
      <c r="B1385" s="2">
        <v>2</v>
      </c>
      <c r="C1385" s="2">
        <v>3</v>
      </c>
      <c r="D1385" t="s">
        <v>50</v>
      </c>
      <c r="E1385" s="10" t="s">
        <v>230</v>
      </c>
      <c r="G1385" s="25" t="s">
        <v>3115</v>
      </c>
      <c r="H1385" s="28">
        <v>37622</v>
      </c>
      <c r="I1385" s="72">
        <v>98</v>
      </c>
      <c r="J1385" s="13">
        <v>37625</v>
      </c>
      <c r="K1385" s="72">
        <v>124</v>
      </c>
    </row>
    <row r="1386" spans="1:13" x14ac:dyDescent="0.2">
      <c r="A1386" s="2">
        <v>8</v>
      </c>
      <c r="B1386" s="2">
        <v>2</v>
      </c>
      <c r="C1386" s="2">
        <v>4</v>
      </c>
      <c r="D1386" t="s">
        <v>50</v>
      </c>
      <c r="E1386" s="10" t="s">
        <v>230</v>
      </c>
      <c r="G1386" s="25" t="s">
        <v>3116</v>
      </c>
      <c r="H1386" s="28">
        <v>39515</v>
      </c>
      <c r="I1386" s="72">
        <v>72</v>
      </c>
      <c r="J1386" s="13">
        <v>39522</v>
      </c>
      <c r="K1386" s="72">
        <v>229</v>
      </c>
      <c r="M1386" s="10" t="s">
        <v>244</v>
      </c>
    </row>
    <row r="1387" spans="1:13" x14ac:dyDescent="0.2">
      <c r="A1387" s="2">
        <v>8</v>
      </c>
      <c r="B1387" s="2">
        <v>2</v>
      </c>
      <c r="C1387" s="2">
        <v>4</v>
      </c>
      <c r="D1387" t="s">
        <v>50</v>
      </c>
      <c r="E1387" s="10" t="s">
        <v>230</v>
      </c>
      <c r="G1387" s="25" t="s">
        <v>3117</v>
      </c>
      <c r="H1387" s="28">
        <v>45428</v>
      </c>
      <c r="I1387" s="72">
        <v>82</v>
      </c>
      <c r="J1387" s="13">
        <v>45446</v>
      </c>
      <c r="K1387" s="72">
        <v>736</v>
      </c>
      <c r="M1387" s="10" t="s">
        <v>308</v>
      </c>
    </row>
    <row r="1388" spans="1:13" x14ac:dyDescent="0.2">
      <c r="A1388" s="2">
        <v>8</v>
      </c>
      <c r="B1388" s="2">
        <v>2</v>
      </c>
      <c r="C1388" s="2">
        <v>5</v>
      </c>
      <c r="D1388" t="s">
        <v>2098</v>
      </c>
      <c r="E1388" s="10" t="s">
        <v>3118</v>
      </c>
      <c r="G1388" s="25"/>
      <c r="H1388" s="28"/>
    </row>
    <row r="1389" spans="1:13" x14ac:dyDescent="0.2">
      <c r="A1389" s="2">
        <v>8</v>
      </c>
      <c r="B1389" s="2">
        <v>2</v>
      </c>
      <c r="C1389" s="2">
        <v>6</v>
      </c>
      <c r="D1389" t="s">
        <v>2098</v>
      </c>
      <c r="E1389" s="10" t="s">
        <v>3118</v>
      </c>
      <c r="G1389" s="25" t="s">
        <v>41</v>
      </c>
      <c r="H1389" s="28">
        <v>14501</v>
      </c>
      <c r="I1389" s="72">
        <v>84</v>
      </c>
      <c r="J1389" s="13">
        <v>14504</v>
      </c>
    </row>
    <row r="1390" spans="1:13" x14ac:dyDescent="0.2">
      <c r="A1390" s="2">
        <v>8</v>
      </c>
      <c r="B1390" s="2">
        <v>2</v>
      </c>
      <c r="C1390" s="2">
        <v>7</v>
      </c>
      <c r="D1390" t="s">
        <v>2098</v>
      </c>
      <c r="E1390" s="10" t="s">
        <v>3118</v>
      </c>
      <c r="G1390" s="25" t="s">
        <v>541</v>
      </c>
      <c r="H1390" s="28">
        <v>18419</v>
      </c>
      <c r="I1390" s="72">
        <v>81</v>
      </c>
      <c r="J1390" s="13">
        <v>18423</v>
      </c>
    </row>
    <row r="1391" spans="1:13" x14ac:dyDescent="0.2">
      <c r="A1391" s="2">
        <v>8</v>
      </c>
      <c r="B1391" s="2">
        <v>2</v>
      </c>
      <c r="C1391" s="2">
        <v>8</v>
      </c>
      <c r="D1391" t="s">
        <v>2098</v>
      </c>
      <c r="E1391" s="10" t="s">
        <v>3118</v>
      </c>
      <c r="G1391" s="50" t="s">
        <v>1668</v>
      </c>
      <c r="H1391" s="38" t="s">
        <v>3119</v>
      </c>
      <c r="I1391" s="72">
        <v>79</v>
      </c>
      <c r="J1391" s="36" t="s">
        <v>3120</v>
      </c>
    </row>
    <row r="1392" spans="1:13" x14ac:dyDescent="0.2">
      <c r="A1392" s="2">
        <v>8</v>
      </c>
      <c r="B1392" s="2">
        <v>3</v>
      </c>
      <c r="C1392" s="2">
        <v>1</v>
      </c>
      <c r="D1392" t="s">
        <v>2098</v>
      </c>
      <c r="E1392" s="10" t="s">
        <v>47</v>
      </c>
      <c r="G1392" s="25" t="s">
        <v>3121</v>
      </c>
      <c r="H1392" s="28">
        <v>39757</v>
      </c>
      <c r="I1392" s="72">
        <v>92</v>
      </c>
      <c r="J1392" s="13">
        <v>39762</v>
      </c>
      <c r="K1392" s="72">
        <v>292</v>
      </c>
    </row>
    <row r="1393" spans="1:14" x14ac:dyDescent="0.2">
      <c r="A1393" s="2">
        <v>8</v>
      </c>
      <c r="B1393" s="2">
        <v>3</v>
      </c>
      <c r="C1393" s="2">
        <v>2</v>
      </c>
      <c r="D1393" t="s">
        <v>2098</v>
      </c>
      <c r="E1393" s="10" t="s">
        <v>47</v>
      </c>
      <c r="G1393" s="25" t="s">
        <v>3122</v>
      </c>
      <c r="H1393" s="28">
        <v>23031</v>
      </c>
      <c r="I1393" s="72">
        <v>57</v>
      </c>
      <c r="J1393" s="13">
        <v>23034</v>
      </c>
    </row>
    <row r="1394" spans="1:14" x14ac:dyDescent="0.2">
      <c r="A1394" s="2">
        <v>8</v>
      </c>
      <c r="B1394" s="2">
        <v>3</v>
      </c>
      <c r="C1394" s="2">
        <v>3</v>
      </c>
      <c r="D1394" t="s">
        <v>2098</v>
      </c>
      <c r="E1394" s="10" t="s">
        <v>47</v>
      </c>
      <c r="G1394" s="25" t="s">
        <v>3123</v>
      </c>
      <c r="H1394" s="28">
        <v>34369</v>
      </c>
      <c r="I1394" s="72">
        <v>40</v>
      </c>
      <c r="J1394" s="13">
        <v>34374</v>
      </c>
      <c r="K1394" s="72">
        <v>706</v>
      </c>
    </row>
    <row r="1395" spans="1:14" x14ac:dyDescent="0.2">
      <c r="A1395" s="2">
        <v>8</v>
      </c>
      <c r="B1395" s="2">
        <v>3</v>
      </c>
      <c r="C1395" s="2">
        <v>4</v>
      </c>
      <c r="D1395" t="s">
        <v>2098</v>
      </c>
      <c r="E1395" s="10" t="s">
        <v>47</v>
      </c>
      <c r="G1395" s="25" t="s">
        <v>3124</v>
      </c>
      <c r="H1395" s="28"/>
    </row>
    <row r="1396" spans="1:14" x14ac:dyDescent="0.2">
      <c r="A1396" s="2">
        <v>8</v>
      </c>
      <c r="B1396" s="2">
        <v>3</v>
      </c>
      <c r="C1396" s="2">
        <v>5</v>
      </c>
      <c r="D1396" t="s">
        <v>3125</v>
      </c>
      <c r="E1396" s="10" t="s">
        <v>137</v>
      </c>
      <c r="G1396" s="25" t="s">
        <v>80</v>
      </c>
      <c r="H1396" s="28">
        <v>13736</v>
      </c>
      <c r="I1396" s="72">
        <v>84</v>
      </c>
      <c r="J1396" s="13">
        <v>13738</v>
      </c>
    </row>
    <row r="1397" spans="1:14" x14ac:dyDescent="0.2">
      <c r="A1397" s="2">
        <v>8</v>
      </c>
      <c r="B1397" s="2">
        <v>3</v>
      </c>
      <c r="C1397" s="2">
        <v>6</v>
      </c>
      <c r="D1397" t="s">
        <v>3125</v>
      </c>
      <c r="E1397" s="10" t="s">
        <v>137</v>
      </c>
      <c r="G1397" s="50" t="s">
        <v>17</v>
      </c>
      <c r="H1397" s="38" t="s">
        <v>3126</v>
      </c>
      <c r="I1397" s="72">
        <v>62</v>
      </c>
      <c r="J1397" s="36" t="s">
        <v>3127</v>
      </c>
    </row>
    <row r="1398" spans="1:14" x14ac:dyDescent="0.2">
      <c r="A1398" s="2">
        <v>8</v>
      </c>
      <c r="B1398" s="2">
        <v>3</v>
      </c>
      <c r="C1398" s="2">
        <v>7</v>
      </c>
      <c r="D1398" t="s">
        <v>3125</v>
      </c>
      <c r="E1398" s="10" t="s">
        <v>137</v>
      </c>
      <c r="G1398" s="25" t="s">
        <v>3128</v>
      </c>
      <c r="H1398" s="28">
        <v>18076</v>
      </c>
      <c r="I1398" s="72">
        <v>76</v>
      </c>
      <c r="J1398" s="13">
        <v>18078</v>
      </c>
    </row>
    <row r="1399" spans="1:14" x14ac:dyDescent="0.2">
      <c r="A1399" s="2">
        <v>8</v>
      </c>
      <c r="B1399" s="2">
        <v>3</v>
      </c>
      <c r="C1399" s="2">
        <v>8</v>
      </c>
      <c r="D1399" t="s">
        <v>3125</v>
      </c>
      <c r="E1399" s="10" t="s">
        <v>137</v>
      </c>
      <c r="G1399" s="25" t="s">
        <v>146</v>
      </c>
      <c r="H1399" s="28">
        <v>17233</v>
      </c>
      <c r="I1399" s="72">
        <v>29</v>
      </c>
      <c r="J1399" s="13">
        <v>17237</v>
      </c>
    </row>
    <row r="1400" spans="1:14" x14ac:dyDescent="0.2">
      <c r="A1400" s="2">
        <v>8</v>
      </c>
      <c r="B1400" s="2">
        <v>4</v>
      </c>
      <c r="C1400" s="2">
        <v>1</v>
      </c>
      <c r="D1400" t="s">
        <v>3129</v>
      </c>
      <c r="E1400" s="10" t="s">
        <v>92</v>
      </c>
      <c r="G1400" s="25" t="s">
        <v>3130</v>
      </c>
      <c r="H1400" s="28">
        <v>32831</v>
      </c>
      <c r="I1400" s="72">
        <v>78</v>
      </c>
      <c r="J1400" s="13">
        <v>32834</v>
      </c>
      <c r="K1400" s="72">
        <v>606</v>
      </c>
    </row>
    <row r="1401" spans="1:14" x14ac:dyDescent="0.2">
      <c r="A1401" s="2">
        <v>8</v>
      </c>
      <c r="B1401" s="2">
        <v>4</v>
      </c>
      <c r="C1401" s="2">
        <v>2</v>
      </c>
      <c r="D1401" t="s">
        <v>3129</v>
      </c>
      <c r="E1401" s="10" t="s">
        <v>92</v>
      </c>
      <c r="G1401" s="25" t="s">
        <v>3131</v>
      </c>
      <c r="H1401" s="28">
        <v>37097</v>
      </c>
      <c r="I1401" s="72">
        <v>93</v>
      </c>
      <c r="J1401" s="13">
        <v>37100</v>
      </c>
      <c r="K1401" s="53" t="s">
        <v>3132</v>
      </c>
    </row>
    <row r="1402" spans="1:14" x14ac:dyDescent="0.2">
      <c r="A1402" s="2">
        <v>8</v>
      </c>
      <c r="B1402" s="2">
        <v>4</v>
      </c>
      <c r="C1402" s="2">
        <v>3</v>
      </c>
      <c r="D1402" t="s">
        <v>3129</v>
      </c>
      <c r="E1402" s="10" t="s">
        <v>92</v>
      </c>
      <c r="G1402" s="25" t="s">
        <v>3133</v>
      </c>
      <c r="H1402" s="28">
        <v>33385</v>
      </c>
      <c r="I1402" s="72">
        <v>76</v>
      </c>
      <c r="J1402" s="13">
        <v>33389</v>
      </c>
      <c r="K1402" s="72">
        <v>634</v>
      </c>
    </row>
    <row r="1403" spans="1:14" x14ac:dyDescent="0.2">
      <c r="A1403" s="2">
        <v>8</v>
      </c>
      <c r="B1403" s="2">
        <v>4</v>
      </c>
      <c r="C1403" s="2">
        <v>4</v>
      </c>
      <c r="D1403" t="s">
        <v>3129</v>
      </c>
      <c r="E1403" s="10" t="s">
        <v>92</v>
      </c>
      <c r="G1403" s="39" t="s">
        <v>3134</v>
      </c>
      <c r="H1403" s="28">
        <v>40891</v>
      </c>
      <c r="I1403" s="72">
        <v>94</v>
      </c>
      <c r="J1403" s="13">
        <v>40897</v>
      </c>
      <c r="K1403" s="72">
        <v>363</v>
      </c>
    </row>
    <row r="1404" spans="1:14" x14ac:dyDescent="0.2">
      <c r="A1404" s="2">
        <v>8</v>
      </c>
      <c r="B1404" s="2">
        <v>4</v>
      </c>
      <c r="C1404" s="2">
        <v>5</v>
      </c>
      <c r="D1404" t="s">
        <v>3129</v>
      </c>
      <c r="E1404" s="10" t="s">
        <v>92</v>
      </c>
      <c r="G1404" s="25" t="s">
        <v>3135</v>
      </c>
      <c r="H1404" s="28">
        <v>36688</v>
      </c>
      <c r="I1404" s="72">
        <v>79</v>
      </c>
      <c r="J1404" s="13">
        <v>36692</v>
      </c>
      <c r="K1404" s="53" t="s">
        <v>3136</v>
      </c>
      <c r="L1404" s="2" t="s">
        <v>236</v>
      </c>
      <c r="N1404" t="s">
        <v>2744</v>
      </c>
    </row>
    <row r="1405" spans="1:14" x14ac:dyDescent="0.2">
      <c r="A1405" s="2">
        <v>8</v>
      </c>
      <c r="B1405" s="2">
        <v>4</v>
      </c>
      <c r="C1405" s="2">
        <v>6</v>
      </c>
      <c r="D1405" t="s">
        <v>3129</v>
      </c>
      <c r="E1405" s="10" t="s">
        <v>92</v>
      </c>
      <c r="G1405" s="25" t="s">
        <v>80</v>
      </c>
      <c r="H1405" s="28">
        <v>23774</v>
      </c>
      <c r="I1405" s="72">
        <v>79</v>
      </c>
      <c r="J1405" s="13">
        <v>23776</v>
      </c>
    </row>
    <row r="1406" spans="1:14" x14ac:dyDescent="0.2">
      <c r="A1406" s="2">
        <v>8</v>
      </c>
      <c r="B1406" s="2">
        <v>4</v>
      </c>
      <c r="C1406" s="2">
        <v>7</v>
      </c>
      <c r="D1406" t="s">
        <v>3129</v>
      </c>
      <c r="E1406" s="10" t="s">
        <v>92</v>
      </c>
      <c r="G1406" s="25" t="s">
        <v>92</v>
      </c>
      <c r="H1406" s="28">
        <v>16497</v>
      </c>
      <c r="I1406" s="72">
        <v>61</v>
      </c>
      <c r="J1406" s="13">
        <v>16501</v>
      </c>
    </row>
    <row r="1407" spans="1:14" x14ac:dyDescent="0.2">
      <c r="A1407" s="2">
        <v>8</v>
      </c>
      <c r="B1407" s="2">
        <v>4</v>
      </c>
      <c r="C1407" s="2">
        <v>8</v>
      </c>
      <c r="D1407" t="s">
        <v>3129</v>
      </c>
      <c r="E1407" s="10" t="s">
        <v>92</v>
      </c>
      <c r="G1407" s="25" t="s">
        <v>2223</v>
      </c>
      <c r="H1407" s="28">
        <v>29704</v>
      </c>
      <c r="I1407" s="72">
        <v>71</v>
      </c>
      <c r="J1407" s="13">
        <v>29706</v>
      </c>
      <c r="K1407" s="72">
        <v>414</v>
      </c>
    </row>
    <row r="1408" spans="1:14" x14ac:dyDescent="0.2">
      <c r="A1408" s="2">
        <v>8</v>
      </c>
      <c r="B1408" s="2">
        <v>5</v>
      </c>
      <c r="C1408" s="2">
        <v>1</v>
      </c>
      <c r="D1408" t="s">
        <v>3137</v>
      </c>
      <c r="E1408" s="10" t="s">
        <v>3138</v>
      </c>
      <c r="F1408" s="2">
        <v>369</v>
      </c>
      <c r="G1408" s="50" t="s">
        <v>3139</v>
      </c>
      <c r="H1408" s="38" t="s">
        <v>3140</v>
      </c>
      <c r="I1408" s="72">
        <v>14</v>
      </c>
      <c r="J1408" s="36" t="s">
        <v>3141</v>
      </c>
    </row>
    <row r="1409" spans="1:14" x14ac:dyDescent="0.2">
      <c r="A1409" s="2">
        <v>8</v>
      </c>
      <c r="B1409" s="2">
        <v>5</v>
      </c>
      <c r="C1409" s="2">
        <v>1</v>
      </c>
      <c r="D1409" t="s">
        <v>3137</v>
      </c>
      <c r="E1409" s="10" t="s">
        <v>206</v>
      </c>
      <c r="F1409" s="2">
        <v>369</v>
      </c>
      <c r="G1409" s="50" t="s">
        <v>3142</v>
      </c>
      <c r="H1409" s="38" t="s">
        <v>3143</v>
      </c>
      <c r="I1409" s="72">
        <v>83</v>
      </c>
      <c r="J1409" s="36" t="s">
        <v>3144</v>
      </c>
      <c r="K1409" s="72">
        <v>619</v>
      </c>
      <c r="M1409" s="10" t="s">
        <v>255</v>
      </c>
    </row>
    <row r="1410" spans="1:14" x14ac:dyDescent="0.2">
      <c r="A1410" s="2">
        <v>8</v>
      </c>
      <c r="B1410" s="2">
        <v>5</v>
      </c>
      <c r="C1410" s="2">
        <v>1</v>
      </c>
      <c r="D1410" t="s">
        <v>3137</v>
      </c>
      <c r="E1410" s="10" t="s">
        <v>206</v>
      </c>
      <c r="F1410" s="2">
        <v>369</v>
      </c>
      <c r="G1410" s="25" t="s">
        <v>3145</v>
      </c>
      <c r="H1410" s="28">
        <v>35231</v>
      </c>
      <c r="I1410" s="72">
        <v>70</v>
      </c>
      <c r="J1410" s="13">
        <v>35349</v>
      </c>
      <c r="K1410" s="72">
        <v>771</v>
      </c>
      <c r="L1410" s="2" t="s">
        <v>236</v>
      </c>
      <c r="M1410" s="10" t="s">
        <v>255</v>
      </c>
    </row>
    <row r="1411" spans="1:14" x14ac:dyDescent="0.2">
      <c r="A1411" s="2">
        <v>8</v>
      </c>
      <c r="B1411" s="2">
        <v>5</v>
      </c>
      <c r="C1411" s="2">
        <v>2</v>
      </c>
      <c r="G1411" s="25"/>
      <c r="H1411" s="28"/>
    </row>
    <row r="1412" spans="1:14" x14ac:dyDescent="0.2">
      <c r="A1412" s="2">
        <v>8</v>
      </c>
      <c r="B1412" s="2">
        <v>5</v>
      </c>
      <c r="C1412" s="2">
        <v>3</v>
      </c>
      <c r="D1412" t="s">
        <v>363</v>
      </c>
      <c r="E1412" s="10" t="s">
        <v>3146</v>
      </c>
      <c r="G1412" s="25"/>
      <c r="H1412" s="28"/>
    </row>
    <row r="1413" spans="1:14" x14ac:dyDescent="0.2">
      <c r="A1413" s="2">
        <v>8</v>
      </c>
      <c r="B1413" s="2">
        <v>5</v>
      </c>
      <c r="C1413" s="2">
        <v>4</v>
      </c>
      <c r="D1413" t="s">
        <v>363</v>
      </c>
      <c r="E1413" s="10" t="s">
        <v>481</v>
      </c>
      <c r="G1413" s="25"/>
      <c r="H1413" s="28"/>
    </row>
    <row r="1414" spans="1:14" x14ac:dyDescent="0.2">
      <c r="A1414" s="2">
        <v>8</v>
      </c>
      <c r="B1414" s="2">
        <v>5</v>
      </c>
      <c r="C1414" s="2">
        <v>5</v>
      </c>
      <c r="D1414" t="s">
        <v>363</v>
      </c>
      <c r="E1414" s="10" t="s">
        <v>686</v>
      </c>
      <c r="G1414" s="25" t="s">
        <v>80</v>
      </c>
      <c r="H1414" s="28">
        <v>20711</v>
      </c>
      <c r="I1414" s="72">
        <v>85</v>
      </c>
      <c r="J1414" s="14">
        <v>20715</v>
      </c>
      <c r="K1414" s="53"/>
    </row>
    <row r="1415" spans="1:14" x14ac:dyDescent="0.2">
      <c r="A1415" s="2">
        <v>8</v>
      </c>
      <c r="B1415" s="2">
        <v>5</v>
      </c>
      <c r="C1415" s="2">
        <v>6</v>
      </c>
      <c r="D1415" t="s">
        <v>363</v>
      </c>
      <c r="E1415" s="10" t="s">
        <v>686</v>
      </c>
      <c r="G1415" s="25" t="s">
        <v>686</v>
      </c>
      <c r="H1415" s="28">
        <v>17771</v>
      </c>
      <c r="I1415" s="72">
        <v>77</v>
      </c>
      <c r="J1415" s="14">
        <v>17773</v>
      </c>
      <c r="K1415" s="53"/>
    </row>
    <row r="1416" spans="1:14" x14ac:dyDescent="0.2">
      <c r="A1416" s="2">
        <v>8</v>
      </c>
      <c r="B1416" s="2">
        <v>5</v>
      </c>
      <c r="C1416" s="2">
        <v>7</v>
      </c>
      <c r="D1416" t="s">
        <v>3147</v>
      </c>
      <c r="E1416" s="10" t="s">
        <v>3148</v>
      </c>
      <c r="F1416" s="2">
        <v>325</v>
      </c>
      <c r="G1416" s="25"/>
      <c r="H1416" s="28"/>
      <c r="N1416" s="122" t="s">
        <v>1088</v>
      </c>
    </row>
    <row r="1417" spans="1:14" x14ac:dyDescent="0.2">
      <c r="A1417" s="2">
        <v>8</v>
      </c>
      <c r="B1417" s="2">
        <v>5</v>
      </c>
      <c r="C1417" s="2">
        <v>8</v>
      </c>
      <c r="D1417" t="s">
        <v>3147</v>
      </c>
      <c r="E1417" s="10" t="s">
        <v>3148</v>
      </c>
      <c r="F1417" s="2">
        <v>325</v>
      </c>
      <c r="G1417" s="25" t="s">
        <v>3149</v>
      </c>
      <c r="H1417" s="28">
        <v>36491</v>
      </c>
      <c r="I1417" s="72">
        <v>69</v>
      </c>
      <c r="J1417" s="13">
        <v>36493</v>
      </c>
      <c r="K1417" s="53" t="s">
        <v>3150</v>
      </c>
      <c r="N1417" s="122"/>
    </row>
    <row r="1418" spans="1:14" x14ac:dyDescent="0.2">
      <c r="A1418" s="2">
        <v>8</v>
      </c>
      <c r="B1418" s="2">
        <v>5</v>
      </c>
      <c r="C1418" s="2">
        <v>8</v>
      </c>
      <c r="D1418" t="s">
        <v>3147</v>
      </c>
      <c r="E1418" s="10" t="s">
        <v>3148</v>
      </c>
      <c r="F1418" s="2">
        <v>325</v>
      </c>
      <c r="G1418" s="39" t="s">
        <v>3151</v>
      </c>
      <c r="H1418" s="28">
        <v>45018</v>
      </c>
      <c r="I1418" s="72">
        <v>93</v>
      </c>
      <c r="J1418" s="13">
        <v>45072</v>
      </c>
      <c r="K1418" s="53">
        <v>712</v>
      </c>
      <c r="N1418" s="24"/>
    </row>
    <row r="1419" spans="1:14" x14ac:dyDescent="0.2">
      <c r="A1419" s="2">
        <v>8</v>
      </c>
      <c r="B1419" s="2">
        <v>6</v>
      </c>
      <c r="C1419" s="2">
        <v>1</v>
      </c>
      <c r="D1419" t="s">
        <v>130</v>
      </c>
      <c r="E1419" s="10" t="s">
        <v>478</v>
      </c>
      <c r="G1419" s="25"/>
      <c r="H1419" s="28"/>
    </row>
    <row r="1420" spans="1:14" x14ac:dyDescent="0.2">
      <c r="A1420" s="2">
        <v>8</v>
      </c>
      <c r="B1420" s="2">
        <v>6</v>
      </c>
      <c r="C1420" s="2">
        <v>2</v>
      </c>
      <c r="D1420" t="s">
        <v>130</v>
      </c>
      <c r="E1420" s="10" t="s">
        <v>478</v>
      </c>
      <c r="G1420" s="25"/>
      <c r="H1420" s="28"/>
    </row>
    <row r="1421" spans="1:14" x14ac:dyDescent="0.2">
      <c r="A1421" s="2">
        <v>8</v>
      </c>
      <c r="B1421" s="2">
        <v>6</v>
      </c>
      <c r="C1421" s="2">
        <v>3</v>
      </c>
      <c r="D1421" t="s">
        <v>130</v>
      </c>
      <c r="E1421" s="10" t="s">
        <v>478</v>
      </c>
      <c r="G1421" s="50"/>
      <c r="H1421" s="38"/>
      <c r="J1421" s="36"/>
    </row>
    <row r="1422" spans="1:14" x14ac:dyDescent="0.2">
      <c r="A1422" s="2">
        <v>8</v>
      </c>
      <c r="B1422" s="2">
        <v>6</v>
      </c>
      <c r="C1422" s="2">
        <v>4</v>
      </c>
      <c r="D1422" t="s">
        <v>130</v>
      </c>
      <c r="E1422" s="10" t="s">
        <v>478</v>
      </c>
      <c r="G1422" s="25" t="s">
        <v>3152</v>
      </c>
      <c r="H1422" s="28">
        <v>43830</v>
      </c>
      <c r="I1422" s="72">
        <v>98</v>
      </c>
      <c r="J1422" s="13">
        <v>43973</v>
      </c>
      <c r="K1422" s="72">
        <v>610</v>
      </c>
      <c r="M1422" s="10" t="s">
        <v>3153</v>
      </c>
    </row>
    <row r="1423" spans="1:14" x14ac:dyDescent="0.2">
      <c r="A1423" s="2">
        <v>8</v>
      </c>
      <c r="B1423" s="2">
        <v>6</v>
      </c>
      <c r="C1423" s="2">
        <v>5</v>
      </c>
      <c r="D1423" t="s">
        <v>130</v>
      </c>
      <c r="E1423" s="10" t="s">
        <v>478</v>
      </c>
      <c r="G1423" s="25" t="s">
        <v>3154</v>
      </c>
      <c r="H1423" s="28">
        <v>37375</v>
      </c>
      <c r="I1423" s="72">
        <v>90</v>
      </c>
      <c r="J1423" s="13">
        <v>37379</v>
      </c>
      <c r="K1423" s="53" t="s">
        <v>3155</v>
      </c>
    </row>
    <row r="1424" spans="1:14" x14ac:dyDescent="0.2">
      <c r="A1424" s="2">
        <v>8</v>
      </c>
      <c r="B1424" s="2">
        <v>6</v>
      </c>
      <c r="C1424" s="2">
        <v>6</v>
      </c>
      <c r="D1424" t="s">
        <v>130</v>
      </c>
      <c r="E1424" s="10" t="s">
        <v>478</v>
      </c>
      <c r="G1424" s="25" t="s">
        <v>541</v>
      </c>
      <c r="H1424" s="28"/>
      <c r="I1424" s="72">
        <v>93</v>
      </c>
      <c r="J1424" s="14" t="s">
        <v>3156</v>
      </c>
      <c r="K1424" s="53"/>
    </row>
    <row r="1425" spans="1:14" x14ac:dyDescent="0.2">
      <c r="A1425" s="2">
        <v>8</v>
      </c>
      <c r="B1425" s="2">
        <v>6</v>
      </c>
      <c r="C1425" s="2">
        <v>7</v>
      </c>
      <c r="D1425" t="s">
        <v>130</v>
      </c>
      <c r="E1425" s="10" t="s">
        <v>478</v>
      </c>
      <c r="G1425" s="25" t="s">
        <v>478</v>
      </c>
      <c r="H1425" s="28">
        <v>19216</v>
      </c>
      <c r="I1425" s="72">
        <v>82</v>
      </c>
      <c r="J1425" s="13">
        <v>19218</v>
      </c>
    </row>
    <row r="1426" spans="1:14" x14ac:dyDescent="0.2">
      <c r="A1426" s="2">
        <v>8</v>
      </c>
      <c r="B1426" s="2">
        <v>6</v>
      </c>
      <c r="C1426" s="2">
        <v>8</v>
      </c>
      <c r="D1426" t="s">
        <v>130</v>
      </c>
      <c r="E1426" s="10" t="s">
        <v>478</v>
      </c>
      <c r="G1426" s="25" t="s">
        <v>825</v>
      </c>
      <c r="H1426" s="28">
        <v>16805</v>
      </c>
      <c r="I1426" s="72">
        <v>36</v>
      </c>
      <c r="J1426" s="13">
        <v>16809</v>
      </c>
    </row>
    <row r="1427" spans="1:14" x14ac:dyDescent="0.2">
      <c r="A1427" s="2">
        <v>8</v>
      </c>
      <c r="B1427" s="2">
        <v>7</v>
      </c>
      <c r="C1427" s="2">
        <v>1</v>
      </c>
      <c r="D1427" t="s">
        <v>3129</v>
      </c>
      <c r="E1427" s="10" t="s">
        <v>1393</v>
      </c>
      <c r="G1427" s="10" t="s">
        <v>3157</v>
      </c>
      <c r="H1427" s="28">
        <v>20543</v>
      </c>
      <c r="I1427" s="72">
        <v>13</v>
      </c>
      <c r="J1427" s="13">
        <v>20547</v>
      </c>
    </row>
    <row r="1428" spans="1:14" x14ac:dyDescent="0.2">
      <c r="A1428" s="2">
        <v>8</v>
      </c>
      <c r="B1428" s="2">
        <v>7</v>
      </c>
      <c r="C1428" s="2">
        <v>2</v>
      </c>
      <c r="D1428" t="s">
        <v>3129</v>
      </c>
      <c r="E1428" s="10" t="s">
        <v>1393</v>
      </c>
      <c r="G1428" s="25"/>
      <c r="H1428" s="28"/>
    </row>
    <row r="1429" spans="1:14" x14ac:dyDescent="0.2">
      <c r="A1429" s="2">
        <v>8</v>
      </c>
      <c r="B1429" s="2">
        <v>7</v>
      </c>
      <c r="C1429" s="2">
        <v>3</v>
      </c>
      <c r="D1429" t="s">
        <v>3129</v>
      </c>
      <c r="E1429" s="10" t="s">
        <v>1393</v>
      </c>
      <c r="G1429" s="10" t="s">
        <v>3158</v>
      </c>
      <c r="H1429" s="28">
        <v>31019</v>
      </c>
      <c r="I1429" s="72">
        <v>72</v>
      </c>
      <c r="J1429" s="13">
        <v>31022</v>
      </c>
      <c r="K1429" s="72">
        <v>502</v>
      </c>
    </row>
    <row r="1430" spans="1:14" x14ac:dyDescent="0.2">
      <c r="A1430" s="2">
        <v>8</v>
      </c>
      <c r="B1430" s="2">
        <v>7</v>
      </c>
      <c r="C1430" s="2">
        <v>4</v>
      </c>
      <c r="D1430" t="s">
        <v>3129</v>
      </c>
      <c r="E1430" s="10" t="s">
        <v>1393</v>
      </c>
      <c r="G1430" s="25" t="s">
        <v>3159</v>
      </c>
      <c r="H1430" s="28">
        <v>36720</v>
      </c>
      <c r="I1430" s="72">
        <v>83</v>
      </c>
      <c r="J1430" s="13">
        <v>36725</v>
      </c>
      <c r="K1430" s="53" t="s">
        <v>3160</v>
      </c>
    </row>
    <row r="1431" spans="1:14" x14ac:dyDescent="0.2">
      <c r="A1431" s="2">
        <v>8</v>
      </c>
      <c r="B1431" s="2">
        <v>7</v>
      </c>
      <c r="C1431" s="2">
        <v>5</v>
      </c>
      <c r="D1431" t="s">
        <v>145</v>
      </c>
      <c r="E1431" s="10" t="s">
        <v>3161</v>
      </c>
    </row>
    <row r="1432" spans="1:14" x14ac:dyDescent="0.2">
      <c r="A1432" s="2">
        <v>8</v>
      </c>
      <c r="B1432" s="2">
        <v>7</v>
      </c>
      <c r="C1432" s="2">
        <v>6</v>
      </c>
      <c r="D1432" t="s">
        <v>145</v>
      </c>
      <c r="E1432" s="10" t="s">
        <v>2552</v>
      </c>
      <c r="G1432" s="25" t="s">
        <v>3162</v>
      </c>
      <c r="H1432" s="28">
        <v>37997</v>
      </c>
      <c r="I1432" s="72">
        <v>99</v>
      </c>
      <c r="J1432" s="13">
        <v>38000</v>
      </c>
      <c r="K1432" s="72">
        <v>139</v>
      </c>
    </row>
    <row r="1433" spans="1:14" x14ac:dyDescent="0.2">
      <c r="A1433" s="2">
        <v>8</v>
      </c>
      <c r="B1433" s="2">
        <v>7</v>
      </c>
      <c r="C1433" s="2">
        <v>7</v>
      </c>
      <c r="D1433" t="s">
        <v>3163</v>
      </c>
      <c r="E1433" s="10" t="s">
        <v>2552</v>
      </c>
      <c r="G1433" s="25" t="s">
        <v>2552</v>
      </c>
      <c r="H1433" s="28">
        <v>30435</v>
      </c>
      <c r="I1433" s="72">
        <v>78</v>
      </c>
      <c r="J1433" s="13">
        <v>30438</v>
      </c>
      <c r="K1433" s="72">
        <v>453</v>
      </c>
    </row>
    <row r="1434" spans="1:14" x14ac:dyDescent="0.2">
      <c r="A1434" s="2">
        <v>8</v>
      </c>
      <c r="B1434" s="2">
        <v>7</v>
      </c>
      <c r="C1434" s="2">
        <v>8</v>
      </c>
      <c r="D1434" t="s">
        <v>145</v>
      </c>
      <c r="E1434" s="10" t="s">
        <v>2552</v>
      </c>
      <c r="G1434" s="25" t="s">
        <v>3164</v>
      </c>
      <c r="H1434" s="28">
        <v>42646</v>
      </c>
      <c r="I1434" s="72">
        <v>84</v>
      </c>
      <c r="J1434" s="13">
        <v>42679</v>
      </c>
      <c r="K1434" s="72">
        <v>481</v>
      </c>
      <c r="M1434" s="10" t="s">
        <v>244</v>
      </c>
      <c r="N1434" t="s">
        <v>1162</v>
      </c>
    </row>
    <row r="1435" spans="1:14" x14ac:dyDescent="0.2">
      <c r="A1435" s="2">
        <v>8</v>
      </c>
      <c r="B1435" s="2">
        <v>8</v>
      </c>
      <c r="C1435" s="2">
        <v>1</v>
      </c>
      <c r="D1435" t="s">
        <v>2284</v>
      </c>
      <c r="E1435" s="10" t="s">
        <v>3165</v>
      </c>
      <c r="G1435" s="25" t="s">
        <v>3166</v>
      </c>
      <c r="H1435" s="28">
        <v>36860</v>
      </c>
      <c r="I1435" s="72">
        <v>85</v>
      </c>
      <c r="J1435" s="13">
        <v>36868</v>
      </c>
      <c r="K1435" s="53" t="s">
        <v>3167</v>
      </c>
      <c r="M1435" s="10" t="s">
        <v>2929</v>
      </c>
    </row>
    <row r="1436" spans="1:14" x14ac:dyDescent="0.2">
      <c r="A1436" s="2">
        <v>8</v>
      </c>
      <c r="B1436" s="2">
        <v>8</v>
      </c>
      <c r="C1436" s="2">
        <v>2</v>
      </c>
      <c r="D1436" t="s">
        <v>2284</v>
      </c>
      <c r="E1436" s="10" t="s">
        <v>3165</v>
      </c>
      <c r="G1436" s="25" t="s">
        <v>3168</v>
      </c>
      <c r="H1436" s="28">
        <v>43059</v>
      </c>
      <c r="I1436" s="72">
        <v>97</v>
      </c>
      <c r="J1436" s="13">
        <v>43083</v>
      </c>
      <c r="K1436" s="72">
        <v>503</v>
      </c>
      <c r="M1436" s="10" t="s">
        <v>244</v>
      </c>
    </row>
    <row r="1437" spans="1:14" x14ac:dyDescent="0.2">
      <c r="A1437" s="2">
        <v>8</v>
      </c>
      <c r="B1437" s="2">
        <v>8</v>
      </c>
      <c r="C1437" s="2">
        <v>3</v>
      </c>
      <c r="D1437" t="s">
        <v>120</v>
      </c>
      <c r="E1437" s="10" t="s">
        <v>92</v>
      </c>
      <c r="G1437" s="25" t="s">
        <v>3169</v>
      </c>
      <c r="H1437" s="28">
        <v>37394</v>
      </c>
      <c r="I1437" s="72">
        <v>83</v>
      </c>
      <c r="J1437" s="13">
        <v>37398</v>
      </c>
      <c r="K1437" s="72">
        <v>101</v>
      </c>
    </row>
    <row r="1438" spans="1:14" x14ac:dyDescent="0.2">
      <c r="A1438" s="2">
        <v>8</v>
      </c>
      <c r="B1438" s="2">
        <v>8</v>
      </c>
      <c r="C1438" s="2">
        <v>4</v>
      </c>
      <c r="D1438" t="s">
        <v>120</v>
      </c>
      <c r="E1438" s="10" t="s">
        <v>92</v>
      </c>
      <c r="G1438" s="25"/>
      <c r="H1438" s="28"/>
    </row>
    <row r="1439" spans="1:14" x14ac:dyDescent="0.2">
      <c r="A1439" s="2">
        <v>8</v>
      </c>
      <c r="B1439" s="2">
        <v>8</v>
      </c>
      <c r="C1439" s="2">
        <v>5</v>
      </c>
      <c r="D1439" t="s">
        <v>120</v>
      </c>
      <c r="E1439" s="10" t="s">
        <v>92</v>
      </c>
      <c r="G1439" s="10" t="s">
        <v>3170</v>
      </c>
      <c r="H1439" s="28">
        <v>23306</v>
      </c>
      <c r="I1439" s="72">
        <v>79</v>
      </c>
      <c r="J1439" s="14">
        <v>23309</v>
      </c>
      <c r="K1439" s="53"/>
    </row>
    <row r="1440" spans="1:14" x14ac:dyDescent="0.2">
      <c r="A1440" s="2">
        <v>8</v>
      </c>
      <c r="B1440" s="2">
        <v>8</v>
      </c>
      <c r="C1440" s="2">
        <v>6</v>
      </c>
      <c r="D1440" t="s">
        <v>120</v>
      </c>
      <c r="E1440" s="10" t="s">
        <v>92</v>
      </c>
      <c r="G1440" s="10" t="s">
        <v>92</v>
      </c>
      <c r="H1440" s="28">
        <v>17201</v>
      </c>
      <c r="I1440" s="72">
        <v>63</v>
      </c>
      <c r="J1440" s="14">
        <v>17204</v>
      </c>
      <c r="K1440" s="53"/>
    </row>
    <row r="1441" spans="1:14" x14ac:dyDescent="0.2">
      <c r="A1441" s="2">
        <v>8</v>
      </c>
      <c r="B1441" s="2">
        <v>8</v>
      </c>
      <c r="C1441" s="2">
        <v>7</v>
      </c>
      <c r="D1441" t="s">
        <v>3171</v>
      </c>
      <c r="E1441" s="10" t="s">
        <v>3165</v>
      </c>
      <c r="G1441" s="25" t="s">
        <v>541</v>
      </c>
      <c r="H1441" s="28">
        <v>31525</v>
      </c>
      <c r="I1441" s="72">
        <v>88</v>
      </c>
      <c r="J1441" s="13">
        <v>31528</v>
      </c>
      <c r="K1441" s="72">
        <v>525</v>
      </c>
    </row>
    <row r="1442" spans="1:14" x14ac:dyDescent="0.2">
      <c r="A1442" s="2">
        <v>8</v>
      </c>
      <c r="B1442" s="2">
        <v>8</v>
      </c>
      <c r="C1442" s="2">
        <v>8</v>
      </c>
      <c r="D1442" t="s">
        <v>3171</v>
      </c>
      <c r="E1442" s="10" t="s">
        <v>3165</v>
      </c>
      <c r="G1442" s="25" t="s">
        <v>478</v>
      </c>
      <c r="H1442" s="28">
        <v>16949</v>
      </c>
      <c r="I1442" s="72">
        <v>52</v>
      </c>
      <c r="J1442" s="13">
        <v>16953</v>
      </c>
    </row>
    <row r="1443" spans="1:14" x14ac:dyDescent="0.2">
      <c r="A1443" s="2">
        <v>8</v>
      </c>
      <c r="B1443" s="2">
        <v>9</v>
      </c>
      <c r="C1443" s="2">
        <v>1</v>
      </c>
      <c r="D1443" t="s">
        <v>1505</v>
      </c>
      <c r="E1443" s="29" t="s">
        <v>3172</v>
      </c>
      <c r="F1443" s="11"/>
      <c r="G1443" s="39" t="s">
        <v>3173</v>
      </c>
      <c r="H1443" s="77">
        <v>35369</v>
      </c>
      <c r="I1443" s="73">
        <v>85</v>
      </c>
      <c r="J1443" s="13">
        <v>35371</v>
      </c>
      <c r="K1443" s="72">
        <v>773</v>
      </c>
    </row>
    <row r="1444" spans="1:14" x14ac:dyDescent="0.2">
      <c r="A1444" s="2">
        <v>8</v>
      </c>
      <c r="B1444" s="2">
        <v>9</v>
      </c>
      <c r="C1444" s="2">
        <v>2</v>
      </c>
      <c r="D1444" t="s">
        <v>1505</v>
      </c>
      <c r="E1444" s="29" t="s">
        <v>3172</v>
      </c>
      <c r="F1444" s="11"/>
      <c r="G1444" s="39" t="s">
        <v>3174</v>
      </c>
      <c r="H1444" s="77">
        <v>42870</v>
      </c>
      <c r="I1444" s="73">
        <v>98</v>
      </c>
      <c r="J1444" s="13">
        <v>42877</v>
      </c>
      <c r="K1444" s="72">
        <v>483</v>
      </c>
    </row>
    <row r="1445" spans="1:14" x14ac:dyDescent="0.2">
      <c r="A1445" s="2">
        <v>8</v>
      </c>
      <c r="B1445" s="2">
        <v>9</v>
      </c>
      <c r="C1445" s="2">
        <v>3</v>
      </c>
      <c r="D1445" s="3" t="s">
        <v>1505</v>
      </c>
      <c r="E1445" s="29" t="s">
        <v>3175</v>
      </c>
      <c r="F1445" s="11"/>
      <c r="G1445" s="39" t="s">
        <v>3176</v>
      </c>
      <c r="H1445" s="77">
        <v>43068</v>
      </c>
      <c r="I1445" s="73">
        <v>74</v>
      </c>
      <c r="J1445" s="13">
        <v>43073</v>
      </c>
      <c r="K1445" s="72">
        <v>504</v>
      </c>
      <c r="M1445" s="122" t="s">
        <v>2886</v>
      </c>
    </row>
    <row r="1446" spans="1:14" x14ac:dyDescent="0.2">
      <c r="A1446" s="2">
        <v>8</v>
      </c>
      <c r="B1446" s="2">
        <v>9</v>
      </c>
      <c r="C1446" s="2">
        <v>4</v>
      </c>
      <c r="D1446" s="3" t="s">
        <v>1505</v>
      </c>
      <c r="E1446" s="29" t="s">
        <v>3175</v>
      </c>
      <c r="F1446" s="11"/>
      <c r="G1446" s="39"/>
      <c r="H1446" s="77"/>
      <c r="I1446" s="73"/>
      <c r="M1446" s="122"/>
    </row>
    <row r="1447" spans="1:14" x14ac:dyDescent="0.2">
      <c r="A1447" s="2">
        <v>8</v>
      </c>
      <c r="B1447" s="2">
        <v>9</v>
      </c>
      <c r="C1447" s="2">
        <v>5</v>
      </c>
      <c r="D1447" t="s">
        <v>3177</v>
      </c>
      <c r="E1447" s="29" t="s">
        <v>2552</v>
      </c>
      <c r="F1447" s="11"/>
      <c r="G1447" s="39" t="s">
        <v>3178</v>
      </c>
      <c r="H1447" s="77">
        <v>41715</v>
      </c>
      <c r="I1447" s="73">
        <v>99</v>
      </c>
      <c r="J1447" s="13">
        <v>41719</v>
      </c>
      <c r="K1447" s="72">
        <v>397</v>
      </c>
    </row>
    <row r="1448" spans="1:14" x14ac:dyDescent="0.2">
      <c r="A1448" s="2">
        <v>8</v>
      </c>
      <c r="B1448" s="2">
        <v>9</v>
      </c>
      <c r="C1448" s="2">
        <v>6</v>
      </c>
      <c r="D1448" t="s">
        <v>3177</v>
      </c>
      <c r="E1448" s="29" t="s">
        <v>2552</v>
      </c>
      <c r="F1448" s="11"/>
      <c r="G1448" s="39" t="s">
        <v>3179</v>
      </c>
      <c r="H1448" s="77">
        <v>38003</v>
      </c>
      <c r="I1448" s="73">
        <v>86</v>
      </c>
      <c r="J1448" s="13">
        <v>38006</v>
      </c>
      <c r="K1448" s="72">
        <v>142</v>
      </c>
      <c r="L1448" s="2" t="s">
        <v>236</v>
      </c>
    </row>
    <row r="1449" spans="1:14" x14ac:dyDescent="0.2">
      <c r="A1449" s="2">
        <v>8</v>
      </c>
      <c r="B1449" s="11">
        <v>9</v>
      </c>
      <c r="C1449" s="2">
        <v>7</v>
      </c>
      <c r="D1449" s="3" t="s">
        <v>580</v>
      </c>
      <c r="E1449" s="29" t="s">
        <v>3180</v>
      </c>
      <c r="F1449" s="11"/>
      <c r="G1449" s="39" t="s">
        <v>3181</v>
      </c>
      <c r="H1449" s="77">
        <v>34464</v>
      </c>
      <c r="I1449" s="73">
        <v>83</v>
      </c>
      <c r="J1449" s="13">
        <v>34468</v>
      </c>
      <c r="K1449" s="72">
        <v>712</v>
      </c>
    </row>
    <row r="1450" spans="1:14" x14ac:dyDescent="0.2">
      <c r="A1450" s="2">
        <v>8</v>
      </c>
      <c r="B1450" s="11">
        <v>9</v>
      </c>
      <c r="C1450" s="2">
        <v>8</v>
      </c>
      <c r="D1450" s="3" t="s">
        <v>580</v>
      </c>
      <c r="E1450" s="29" t="s">
        <v>3180</v>
      </c>
      <c r="F1450" s="11"/>
      <c r="G1450" s="39" t="s">
        <v>1570</v>
      </c>
      <c r="H1450" s="77">
        <v>29947</v>
      </c>
      <c r="I1450" s="73">
        <v>73</v>
      </c>
      <c r="J1450" s="13">
        <v>29950</v>
      </c>
      <c r="K1450" s="72">
        <v>431</v>
      </c>
    </row>
    <row r="1451" spans="1:14" x14ac:dyDescent="0.2">
      <c r="A1451" s="2">
        <v>8</v>
      </c>
      <c r="B1451" s="2">
        <v>10</v>
      </c>
      <c r="C1451" s="2">
        <v>1</v>
      </c>
      <c r="D1451" s="3" t="s">
        <v>3182</v>
      </c>
      <c r="E1451" s="10" t="s">
        <v>3183</v>
      </c>
      <c r="G1451" s="25" t="s">
        <v>3184</v>
      </c>
      <c r="H1451" s="28">
        <v>29117</v>
      </c>
      <c r="I1451" s="72">
        <v>71</v>
      </c>
      <c r="J1451" s="13">
        <v>29120</v>
      </c>
      <c r="K1451" s="72">
        <v>369</v>
      </c>
    </row>
    <row r="1452" spans="1:14" x14ac:dyDescent="0.2">
      <c r="A1452" s="2">
        <v>8</v>
      </c>
      <c r="B1452" s="2">
        <v>10</v>
      </c>
      <c r="C1452" s="2">
        <v>2</v>
      </c>
      <c r="D1452" s="3" t="s">
        <v>3182</v>
      </c>
      <c r="E1452" s="10" t="s">
        <v>3184</v>
      </c>
      <c r="G1452" s="25" t="s">
        <v>3185</v>
      </c>
      <c r="H1452" s="28">
        <v>36642</v>
      </c>
      <c r="I1452" s="72">
        <v>87</v>
      </c>
      <c r="J1452" s="13">
        <v>36648</v>
      </c>
      <c r="K1452" s="53" t="s">
        <v>3186</v>
      </c>
    </row>
    <row r="1453" spans="1:14" x14ac:dyDescent="0.2">
      <c r="A1453" s="2">
        <v>8</v>
      </c>
      <c r="B1453" s="2">
        <v>10</v>
      </c>
      <c r="C1453" s="2">
        <v>3</v>
      </c>
      <c r="D1453" s="3" t="s">
        <v>1759</v>
      </c>
      <c r="E1453" s="10" t="s">
        <v>2623</v>
      </c>
      <c r="F1453" s="12" t="s">
        <v>3187</v>
      </c>
      <c r="G1453" s="25" t="s">
        <v>3188</v>
      </c>
      <c r="H1453" s="28"/>
      <c r="N1453" s="122" t="s">
        <v>3189</v>
      </c>
    </row>
    <row r="1454" spans="1:14" x14ac:dyDescent="0.2">
      <c r="A1454" s="2">
        <v>8</v>
      </c>
      <c r="B1454" s="2">
        <v>10</v>
      </c>
      <c r="C1454" s="2">
        <v>4</v>
      </c>
      <c r="D1454" s="3" t="s">
        <v>1759</v>
      </c>
      <c r="E1454" s="10" t="s">
        <v>2623</v>
      </c>
      <c r="F1454" s="12" t="s">
        <v>3187</v>
      </c>
      <c r="G1454" s="25" t="s">
        <v>3190</v>
      </c>
      <c r="H1454" s="28"/>
      <c r="N1454" s="122"/>
    </row>
    <row r="1455" spans="1:14" x14ac:dyDescent="0.2">
      <c r="A1455" s="2">
        <v>8</v>
      </c>
      <c r="B1455" s="2">
        <v>10</v>
      </c>
      <c r="C1455" s="2">
        <v>5</v>
      </c>
      <c r="D1455" t="s">
        <v>1759</v>
      </c>
      <c r="E1455" s="10" t="s">
        <v>2623</v>
      </c>
      <c r="F1455" s="12" t="s">
        <v>3191</v>
      </c>
      <c r="G1455" s="25" t="s">
        <v>2623</v>
      </c>
      <c r="H1455" s="28">
        <v>41290</v>
      </c>
      <c r="I1455" s="72">
        <v>87</v>
      </c>
      <c r="J1455" s="13">
        <v>41296</v>
      </c>
      <c r="K1455" s="72">
        <v>376</v>
      </c>
      <c r="N1455" s="122"/>
    </row>
    <row r="1456" spans="1:14" x14ac:dyDescent="0.2">
      <c r="A1456" s="2">
        <v>8</v>
      </c>
      <c r="B1456" s="2">
        <v>10</v>
      </c>
      <c r="C1456" s="2">
        <v>6</v>
      </c>
      <c r="D1456" t="s">
        <v>1759</v>
      </c>
      <c r="E1456" s="10" t="s">
        <v>2623</v>
      </c>
      <c r="F1456" s="12" t="s">
        <v>3191</v>
      </c>
      <c r="G1456" s="39" t="s">
        <v>3192</v>
      </c>
      <c r="H1456" s="28">
        <v>44063</v>
      </c>
      <c r="I1456" s="72">
        <v>90</v>
      </c>
      <c r="J1456" s="13">
        <v>44068</v>
      </c>
      <c r="K1456" s="72">
        <v>625</v>
      </c>
      <c r="N1456" s="122"/>
    </row>
    <row r="1457" spans="1:14" x14ac:dyDescent="0.2">
      <c r="A1457" s="2">
        <v>8</v>
      </c>
      <c r="B1457" s="2">
        <v>10</v>
      </c>
      <c r="C1457" s="2">
        <v>7</v>
      </c>
      <c r="D1457" t="s">
        <v>1759</v>
      </c>
      <c r="E1457" s="10" t="s">
        <v>686</v>
      </c>
      <c r="G1457" s="25" t="s">
        <v>166</v>
      </c>
      <c r="H1457" s="28">
        <v>25735</v>
      </c>
      <c r="I1457" s="72">
        <v>84</v>
      </c>
      <c r="J1457" s="13">
        <v>25738</v>
      </c>
      <c r="K1457" s="72">
        <v>182</v>
      </c>
      <c r="N1457" s="122"/>
    </row>
    <row r="1458" spans="1:14" x14ac:dyDescent="0.2">
      <c r="A1458" s="2">
        <v>8</v>
      </c>
      <c r="B1458" s="2">
        <v>10</v>
      </c>
      <c r="C1458" s="2">
        <v>8</v>
      </c>
      <c r="D1458" t="s">
        <v>1759</v>
      </c>
      <c r="E1458" s="10" t="s">
        <v>686</v>
      </c>
      <c r="G1458" s="25" t="s">
        <v>686</v>
      </c>
      <c r="H1458" s="28">
        <v>21877</v>
      </c>
      <c r="I1458" s="72">
        <v>75</v>
      </c>
      <c r="J1458" s="14">
        <v>21879</v>
      </c>
      <c r="K1458" s="53"/>
      <c r="N1458" s="122"/>
    </row>
    <row r="1459" spans="1:14" x14ac:dyDescent="0.2">
      <c r="A1459" s="2">
        <v>8</v>
      </c>
      <c r="B1459" s="2">
        <v>11</v>
      </c>
      <c r="C1459" s="2">
        <v>1</v>
      </c>
      <c r="D1459" t="s">
        <v>3193</v>
      </c>
      <c r="E1459" s="10" t="s">
        <v>539</v>
      </c>
      <c r="F1459" s="2">
        <v>266</v>
      </c>
      <c r="G1459" s="25" t="s">
        <v>2243</v>
      </c>
      <c r="H1459" s="28">
        <v>39936</v>
      </c>
      <c r="I1459" s="72">
        <v>81</v>
      </c>
      <c r="J1459" s="13">
        <v>39976</v>
      </c>
      <c r="K1459" s="72">
        <v>315</v>
      </c>
      <c r="M1459" s="10" t="s">
        <v>244</v>
      </c>
      <c r="N1459" s="122" t="s">
        <v>1923</v>
      </c>
    </row>
    <row r="1460" spans="1:14" x14ac:dyDescent="0.2">
      <c r="A1460" s="2">
        <v>8</v>
      </c>
      <c r="B1460" s="2">
        <v>11</v>
      </c>
      <c r="C1460" s="2">
        <v>1</v>
      </c>
      <c r="D1460" t="s">
        <v>3193</v>
      </c>
      <c r="E1460" s="10" t="s">
        <v>539</v>
      </c>
      <c r="F1460" s="2">
        <v>266</v>
      </c>
      <c r="G1460" s="25" t="s">
        <v>3194</v>
      </c>
      <c r="H1460" s="28">
        <v>44590</v>
      </c>
      <c r="I1460" s="72">
        <v>99</v>
      </c>
      <c r="J1460" s="13">
        <v>44660</v>
      </c>
      <c r="K1460" s="72">
        <v>682</v>
      </c>
      <c r="M1460" s="10" t="s">
        <v>308</v>
      </c>
      <c r="N1460" s="122"/>
    </row>
    <row r="1461" spans="1:14" x14ac:dyDescent="0.2">
      <c r="A1461" s="2">
        <v>8</v>
      </c>
      <c r="B1461" s="2">
        <v>11</v>
      </c>
      <c r="C1461" s="2">
        <v>2</v>
      </c>
      <c r="D1461" t="s">
        <v>3195</v>
      </c>
      <c r="E1461" s="10" t="s">
        <v>539</v>
      </c>
      <c r="F1461" s="2">
        <v>266</v>
      </c>
      <c r="G1461" s="25"/>
      <c r="H1461" s="28"/>
      <c r="M1461" s="10" t="s">
        <v>3196</v>
      </c>
    </row>
    <row r="1462" spans="1:14" x14ac:dyDescent="0.2">
      <c r="A1462" s="2">
        <v>8</v>
      </c>
      <c r="B1462" s="2">
        <v>11</v>
      </c>
      <c r="C1462" s="2">
        <v>3</v>
      </c>
      <c r="D1462" t="s">
        <v>3197</v>
      </c>
      <c r="E1462" s="10" t="s">
        <v>41</v>
      </c>
      <c r="G1462" s="25" t="s">
        <v>41</v>
      </c>
      <c r="H1462" s="28">
        <v>24735</v>
      </c>
      <c r="I1462" s="72">
        <v>80</v>
      </c>
      <c r="J1462" s="13">
        <v>24738</v>
      </c>
      <c r="K1462" s="72">
        <v>121</v>
      </c>
    </row>
    <row r="1463" spans="1:14" x14ac:dyDescent="0.2">
      <c r="A1463" s="2">
        <v>8</v>
      </c>
      <c r="B1463" s="2">
        <v>11</v>
      </c>
      <c r="C1463" s="2">
        <v>4</v>
      </c>
      <c r="D1463" t="s">
        <v>3197</v>
      </c>
      <c r="E1463" s="10" t="s">
        <v>41</v>
      </c>
      <c r="G1463" s="50" t="s">
        <v>3198</v>
      </c>
      <c r="H1463" s="38" t="s">
        <v>3199</v>
      </c>
      <c r="I1463" s="72">
        <v>66</v>
      </c>
      <c r="J1463" s="40" t="s">
        <v>3200</v>
      </c>
      <c r="K1463" s="53"/>
    </row>
    <row r="1464" spans="1:14" x14ac:dyDescent="0.2">
      <c r="A1464" s="2">
        <v>8</v>
      </c>
      <c r="B1464" s="2">
        <v>11</v>
      </c>
      <c r="C1464" s="2">
        <v>5</v>
      </c>
      <c r="D1464" t="s">
        <v>3197</v>
      </c>
      <c r="E1464" s="10" t="s">
        <v>41</v>
      </c>
      <c r="G1464" s="25"/>
      <c r="H1464" s="28"/>
    </row>
    <row r="1465" spans="1:14" x14ac:dyDescent="0.2">
      <c r="A1465" s="2">
        <v>8</v>
      </c>
      <c r="B1465" s="2">
        <v>11</v>
      </c>
      <c r="C1465" s="2">
        <v>6</v>
      </c>
      <c r="D1465" t="s">
        <v>3197</v>
      </c>
      <c r="E1465" s="10" t="s">
        <v>41</v>
      </c>
      <c r="G1465" s="25" t="s">
        <v>3201</v>
      </c>
      <c r="H1465" s="28">
        <v>36635</v>
      </c>
      <c r="I1465" s="72">
        <v>81</v>
      </c>
      <c r="J1465" s="13">
        <v>36642</v>
      </c>
      <c r="K1465" s="53" t="s">
        <v>3202</v>
      </c>
    </row>
    <row r="1466" spans="1:14" x14ac:dyDescent="0.2">
      <c r="A1466" s="2">
        <v>8</v>
      </c>
      <c r="B1466" s="2">
        <v>11</v>
      </c>
      <c r="C1466" s="2">
        <v>7</v>
      </c>
      <c r="D1466" t="s">
        <v>3203</v>
      </c>
      <c r="E1466" s="10" t="s">
        <v>47</v>
      </c>
      <c r="G1466" s="25" t="s">
        <v>47</v>
      </c>
      <c r="H1466" s="28">
        <v>26551</v>
      </c>
      <c r="I1466" s="72">
        <v>79</v>
      </c>
      <c r="J1466" s="13">
        <v>26554</v>
      </c>
      <c r="K1466" s="72">
        <v>243</v>
      </c>
    </row>
    <row r="1467" spans="1:14" x14ac:dyDescent="0.2">
      <c r="A1467" s="2">
        <v>8</v>
      </c>
      <c r="B1467" s="2">
        <v>11</v>
      </c>
      <c r="C1467" s="2">
        <v>8</v>
      </c>
      <c r="D1467" t="s">
        <v>3204</v>
      </c>
      <c r="E1467" s="10" t="s">
        <v>539</v>
      </c>
      <c r="F1467" s="2">
        <v>266</v>
      </c>
      <c r="G1467" s="25"/>
      <c r="H1467" s="28"/>
      <c r="M1467" s="10" t="s">
        <v>3196</v>
      </c>
    </row>
    <row r="1468" spans="1:14" x14ac:dyDescent="0.2">
      <c r="A1468" s="2">
        <v>8</v>
      </c>
      <c r="B1468" s="2">
        <v>12</v>
      </c>
      <c r="C1468" s="2">
        <v>1</v>
      </c>
      <c r="D1468" s="3" t="s">
        <v>3205</v>
      </c>
      <c r="G1468" s="25"/>
      <c r="H1468" s="28"/>
    </row>
    <row r="1469" spans="1:14" x14ac:dyDescent="0.2">
      <c r="A1469" s="2">
        <v>8</v>
      </c>
      <c r="B1469" s="2">
        <v>12</v>
      </c>
      <c r="C1469" s="2">
        <v>2</v>
      </c>
      <c r="D1469" t="s">
        <v>1989</v>
      </c>
      <c r="E1469" s="10" t="s">
        <v>41</v>
      </c>
      <c r="F1469" s="16" t="s">
        <v>3206</v>
      </c>
      <c r="G1469" s="25" t="s">
        <v>317</v>
      </c>
      <c r="H1469" s="28">
        <v>37835</v>
      </c>
      <c r="I1469" s="72">
        <v>72</v>
      </c>
      <c r="J1469" s="13">
        <v>38201</v>
      </c>
      <c r="M1469" s="10" t="s">
        <v>244</v>
      </c>
      <c r="N1469" s="122" t="s">
        <v>354</v>
      </c>
    </row>
    <row r="1470" spans="1:14" x14ac:dyDescent="0.2">
      <c r="A1470" s="2">
        <v>8</v>
      </c>
      <c r="B1470" s="2">
        <v>12</v>
      </c>
      <c r="C1470" s="2">
        <v>2</v>
      </c>
      <c r="D1470" t="s">
        <v>1989</v>
      </c>
      <c r="E1470" s="10" t="s">
        <v>41</v>
      </c>
      <c r="F1470" s="16" t="s">
        <v>3206</v>
      </c>
      <c r="G1470" s="25" t="s">
        <v>3207</v>
      </c>
      <c r="H1470" s="28">
        <v>42130</v>
      </c>
      <c r="I1470" s="72">
        <v>85</v>
      </c>
      <c r="J1470" s="13">
        <v>42139</v>
      </c>
      <c r="K1470" s="72">
        <v>429</v>
      </c>
      <c r="M1470" s="10" t="s">
        <v>308</v>
      </c>
      <c r="N1470" s="122"/>
    </row>
    <row r="1471" spans="1:14" x14ac:dyDescent="0.2">
      <c r="A1471" s="2">
        <v>8</v>
      </c>
      <c r="B1471" s="2">
        <v>12</v>
      </c>
      <c r="C1471" s="2">
        <v>3</v>
      </c>
      <c r="D1471" t="s">
        <v>3208</v>
      </c>
      <c r="E1471" s="10" t="s">
        <v>851</v>
      </c>
      <c r="G1471" s="25"/>
      <c r="H1471" s="28"/>
    </row>
    <row r="1472" spans="1:14" x14ac:dyDescent="0.2">
      <c r="A1472" s="2">
        <v>8</v>
      </c>
      <c r="B1472" s="2">
        <v>12</v>
      </c>
      <c r="C1472" s="2">
        <v>4</v>
      </c>
      <c r="D1472" t="s">
        <v>3208</v>
      </c>
      <c r="E1472" s="10" t="s">
        <v>851</v>
      </c>
      <c r="G1472" s="25"/>
      <c r="H1472" s="28"/>
    </row>
    <row r="1473" spans="1:13" x14ac:dyDescent="0.2">
      <c r="A1473" s="2">
        <v>8</v>
      </c>
      <c r="B1473" s="2">
        <v>12</v>
      </c>
      <c r="C1473" s="2">
        <v>5</v>
      </c>
      <c r="D1473" t="s">
        <v>3208</v>
      </c>
      <c r="E1473" s="10" t="s">
        <v>851</v>
      </c>
      <c r="G1473" s="25"/>
      <c r="H1473" s="28"/>
    </row>
    <row r="1474" spans="1:13" x14ac:dyDescent="0.2">
      <c r="A1474" s="2">
        <v>8</v>
      </c>
      <c r="B1474" s="2">
        <v>12</v>
      </c>
      <c r="C1474" s="2">
        <v>6</v>
      </c>
      <c r="D1474" t="s">
        <v>3208</v>
      </c>
      <c r="E1474" s="10" t="s">
        <v>851</v>
      </c>
      <c r="G1474" s="25"/>
      <c r="H1474" s="28"/>
    </row>
    <row r="1475" spans="1:13" x14ac:dyDescent="0.2">
      <c r="A1475" s="2">
        <v>8</v>
      </c>
      <c r="B1475" s="2">
        <v>12</v>
      </c>
      <c r="C1475" s="2">
        <v>7</v>
      </c>
      <c r="D1475" t="s">
        <v>3182</v>
      </c>
      <c r="E1475" s="10" t="s">
        <v>3209</v>
      </c>
      <c r="G1475" s="50" t="s">
        <v>3210</v>
      </c>
      <c r="H1475" s="38" t="s">
        <v>3211</v>
      </c>
      <c r="I1475" s="72">
        <v>78</v>
      </c>
      <c r="J1475" s="36" t="s">
        <v>3212</v>
      </c>
      <c r="K1475" s="72">
        <v>777</v>
      </c>
    </row>
    <row r="1476" spans="1:13" x14ac:dyDescent="0.2">
      <c r="A1476" s="2">
        <v>8</v>
      </c>
      <c r="B1476" s="2">
        <v>12</v>
      </c>
      <c r="C1476" s="2">
        <v>8</v>
      </c>
      <c r="D1476" t="s">
        <v>3182</v>
      </c>
      <c r="E1476" s="10" t="s">
        <v>3209</v>
      </c>
      <c r="G1476" s="25" t="s">
        <v>3209</v>
      </c>
      <c r="H1476" s="28">
        <v>20135</v>
      </c>
      <c r="I1476" s="72">
        <v>38</v>
      </c>
      <c r="J1476" s="13">
        <v>20138</v>
      </c>
    </row>
    <row r="1477" spans="1:13" x14ac:dyDescent="0.2">
      <c r="A1477" s="2">
        <v>8</v>
      </c>
      <c r="B1477" s="2">
        <v>13</v>
      </c>
      <c r="C1477" s="2">
        <v>1</v>
      </c>
      <c r="D1477" t="s">
        <v>3213</v>
      </c>
      <c r="E1477" s="10" t="s">
        <v>3214</v>
      </c>
      <c r="G1477" s="50" t="s">
        <v>3215</v>
      </c>
      <c r="H1477" s="38" t="s">
        <v>3216</v>
      </c>
      <c r="I1477" s="72">
        <v>18</v>
      </c>
      <c r="J1477" s="36" t="s">
        <v>3217</v>
      </c>
    </row>
    <row r="1478" spans="1:13" x14ac:dyDescent="0.2">
      <c r="A1478" s="2">
        <v>8</v>
      </c>
      <c r="B1478" s="2">
        <v>13</v>
      </c>
      <c r="C1478" s="2">
        <v>2</v>
      </c>
      <c r="D1478" t="s">
        <v>3213</v>
      </c>
      <c r="E1478" s="10" t="s">
        <v>3214</v>
      </c>
      <c r="G1478" s="25" t="s">
        <v>20</v>
      </c>
      <c r="H1478" s="28">
        <v>18463</v>
      </c>
      <c r="I1478" s="72">
        <v>50</v>
      </c>
      <c r="J1478" s="13">
        <v>18466</v>
      </c>
    </row>
    <row r="1479" spans="1:13" x14ac:dyDescent="0.2">
      <c r="A1479" s="2">
        <v>8</v>
      </c>
      <c r="B1479" s="2">
        <v>13</v>
      </c>
      <c r="C1479" s="2">
        <v>3</v>
      </c>
      <c r="D1479" t="s">
        <v>3213</v>
      </c>
      <c r="E1479" s="10" t="s">
        <v>3214</v>
      </c>
      <c r="G1479" s="25" t="s">
        <v>3218</v>
      </c>
      <c r="H1479" s="28">
        <v>29947</v>
      </c>
      <c r="I1479" s="72">
        <v>84</v>
      </c>
      <c r="J1479" s="13">
        <v>29951</v>
      </c>
      <c r="K1479" s="72">
        <v>428</v>
      </c>
    </row>
    <row r="1480" spans="1:13" x14ac:dyDescent="0.2">
      <c r="A1480" s="2">
        <v>8</v>
      </c>
      <c r="B1480" s="2">
        <v>13</v>
      </c>
      <c r="C1480" s="2">
        <v>4</v>
      </c>
      <c r="D1480" t="s">
        <v>3213</v>
      </c>
      <c r="E1480" s="10" t="s">
        <v>3214</v>
      </c>
      <c r="G1480" s="25" t="s">
        <v>3219</v>
      </c>
      <c r="H1480" s="28">
        <v>27623</v>
      </c>
      <c r="I1480" s="72">
        <v>75</v>
      </c>
      <c r="J1480" s="13">
        <v>27626</v>
      </c>
      <c r="K1480" s="72">
        <v>288</v>
      </c>
    </row>
    <row r="1481" spans="1:13" x14ac:dyDescent="0.2">
      <c r="A1481" s="2">
        <v>8</v>
      </c>
      <c r="B1481" s="2">
        <v>13</v>
      </c>
      <c r="C1481" s="2">
        <v>5</v>
      </c>
      <c r="D1481" t="s">
        <v>3213</v>
      </c>
      <c r="E1481" s="10" t="s">
        <v>3214</v>
      </c>
      <c r="G1481" s="25"/>
      <c r="H1481" s="28"/>
      <c r="M1481" s="124" t="s">
        <v>3220</v>
      </c>
    </row>
    <row r="1482" spans="1:13" x14ac:dyDescent="0.2">
      <c r="A1482" s="2">
        <v>8</v>
      </c>
      <c r="B1482" s="2">
        <v>13</v>
      </c>
      <c r="C1482" s="2">
        <v>6</v>
      </c>
      <c r="D1482" t="s">
        <v>3213</v>
      </c>
      <c r="E1482" s="29" t="s">
        <v>3214</v>
      </c>
      <c r="G1482" s="25"/>
      <c r="H1482" s="28"/>
      <c r="M1482" s="122"/>
    </row>
    <row r="1483" spans="1:13" x14ac:dyDescent="0.2">
      <c r="A1483" s="2">
        <v>8</v>
      </c>
      <c r="B1483" s="2">
        <v>13</v>
      </c>
      <c r="C1483" s="2">
        <v>7</v>
      </c>
      <c r="D1483" t="s">
        <v>3213</v>
      </c>
      <c r="E1483" s="10" t="s">
        <v>3214</v>
      </c>
      <c r="G1483" s="25"/>
      <c r="H1483" s="28"/>
      <c r="M1483" s="122"/>
    </row>
    <row r="1484" spans="1:13" x14ac:dyDescent="0.2">
      <c r="A1484" s="2">
        <v>8</v>
      </c>
      <c r="B1484" s="2">
        <v>13</v>
      </c>
      <c r="C1484" s="2">
        <v>8</v>
      </c>
      <c r="D1484" t="s">
        <v>3213</v>
      </c>
      <c r="E1484" s="10" t="s">
        <v>3214</v>
      </c>
      <c r="G1484" s="25"/>
      <c r="H1484" s="28"/>
      <c r="M1484" s="122"/>
    </row>
    <row r="1485" spans="1:13" x14ac:dyDescent="0.2">
      <c r="A1485" s="2">
        <v>8</v>
      </c>
      <c r="B1485" s="2">
        <v>14</v>
      </c>
      <c r="C1485" s="2">
        <v>1</v>
      </c>
      <c r="D1485" t="s">
        <v>3221</v>
      </c>
      <c r="E1485" s="10" t="s">
        <v>3222</v>
      </c>
      <c r="G1485" s="25" t="s">
        <v>207</v>
      </c>
      <c r="H1485" s="28">
        <v>30491</v>
      </c>
      <c r="I1485" s="72">
        <v>51</v>
      </c>
      <c r="J1485" s="13">
        <v>30494</v>
      </c>
      <c r="K1485" s="72">
        <v>459</v>
      </c>
    </row>
    <row r="1486" spans="1:13" x14ac:dyDescent="0.2">
      <c r="A1486" s="2">
        <v>8</v>
      </c>
      <c r="B1486" s="2">
        <v>14</v>
      </c>
      <c r="C1486" s="2">
        <v>2</v>
      </c>
      <c r="D1486" t="s">
        <v>3221</v>
      </c>
      <c r="E1486" s="10" t="s">
        <v>2642</v>
      </c>
      <c r="G1486" s="25"/>
      <c r="H1486" s="28"/>
    </row>
    <row r="1487" spans="1:13" x14ac:dyDescent="0.2">
      <c r="A1487" s="2">
        <v>8</v>
      </c>
      <c r="B1487" s="2">
        <v>14</v>
      </c>
      <c r="C1487" s="2">
        <v>3</v>
      </c>
      <c r="D1487" t="s">
        <v>56</v>
      </c>
      <c r="E1487" s="10" t="s">
        <v>230</v>
      </c>
      <c r="G1487" s="25" t="s">
        <v>3223</v>
      </c>
      <c r="H1487" s="28">
        <v>31009</v>
      </c>
      <c r="I1487" s="72">
        <v>26</v>
      </c>
      <c r="J1487" s="13">
        <v>31013</v>
      </c>
      <c r="K1487" s="72">
        <v>500</v>
      </c>
    </row>
    <row r="1488" spans="1:13" x14ac:dyDescent="0.2">
      <c r="A1488" s="2">
        <v>8</v>
      </c>
      <c r="B1488" s="2">
        <v>14</v>
      </c>
      <c r="C1488" s="2">
        <v>3</v>
      </c>
      <c r="D1488" t="s">
        <v>56</v>
      </c>
      <c r="E1488" s="10" t="s">
        <v>230</v>
      </c>
      <c r="G1488" s="50" t="s">
        <v>3224</v>
      </c>
      <c r="H1488" s="38" t="s">
        <v>3225</v>
      </c>
      <c r="I1488" s="72">
        <v>75</v>
      </c>
      <c r="J1488" s="55" t="s">
        <v>3226</v>
      </c>
      <c r="K1488" s="53">
        <v>547</v>
      </c>
      <c r="M1488" s="10" t="s">
        <v>308</v>
      </c>
    </row>
    <row r="1489" spans="1:14" x14ac:dyDescent="0.2">
      <c r="A1489" s="2">
        <v>8</v>
      </c>
      <c r="B1489" s="2">
        <v>14</v>
      </c>
      <c r="C1489" s="2">
        <v>3</v>
      </c>
      <c r="D1489" t="s">
        <v>56</v>
      </c>
      <c r="E1489" s="10" t="s">
        <v>230</v>
      </c>
      <c r="G1489" s="50" t="s">
        <v>3227</v>
      </c>
      <c r="H1489" s="38" t="s">
        <v>3228</v>
      </c>
      <c r="I1489" s="72">
        <v>80</v>
      </c>
      <c r="J1489" s="55" t="s">
        <v>3229</v>
      </c>
      <c r="K1489" s="53">
        <v>663</v>
      </c>
      <c r="M1489" s="10" t="s">
        <v>244</v>
      </c>
    </row>
    <row r="1490" spans="1:14" x14ac:dyDescent="0.2">
      <c r="A1490" s="2">
        <v>8</v>
      </c>
      <c r="B1490" s="2">
        <v>14</v>
      </c>
      <c r="C1490" s="2">
        <v>4</v>
      </c>
      <c r="D1490" t="s">
        <v>56</v>
      </c>
      <c r="E1490" s="10" t="s">
        <v>230</v>
      </c>
      <c r="G1490" s="50"/>
      <c r="H1490" s="38"/>
      <c r="J1490" s="55"/>
      <c r="K1490" s="53"/>
    </row>
    <row r="1491" spans="1:14" x14ac:dyDescent="0.2">
      <c r="A1491" s="2">
        <v>8</v>
      </c>
      <c r="B1491" s="2">
        <v>14</v>
      </c>
      <c r="C1491" s="2">
        <v>5</v>
      </c>
      <c r="D1491" t="s">
        <v>56</v>
      </c>
      <c r="E1491" s="10" t="s">
        <v>230</v>
      </c>
      <c r="G1491" s="25" t="s">
        <v>3230</v>
      </c>
      <c r="H1491" s="28">
        <v>39276</v>
      </c>
      <c r="I1491" s="72">
        <v>96</v>
      </c>
      <c r="J1491" s="13">
        <v>39280</v>
      </c>
      <c r="K1491" s="72">
        <v>214</v>
      </c>
    </row>
    <row r="1492" spans="1:14" x14ac:dyDescent="0.2">
      <c r="A1492" s="2">
        <v>8</v>
      </c>
      <c r="B1492" s="2">
        <v>14</v>
      </c>
      <c r="C1492" s="2">
        <v>5</v>
      </c>
      <c r="D1492" t="s">
        <v>56</v>
      </c>
      <c r="E1492" s="10" t="s">
        <v>230</v>
      </c>
      <c r="G1492" s="25" t="s">
        <v>3231</v>
      </c>
      <c r="H1492" s="28">
        <v>40338</v>
      </c>
      <c r="I1492" s="72">
        <v>65</v>
      </c>
      <c r="J1492" s="13">
        <v>40351</v>
      </c>
      <c r="K1492" s="72">
        <v>311</v>
      </c>
      <c r="M1492" s="10" t="s">
        <v>244</v>
      </c>
    </row>
    <row r="1493" spans="1:14" x14ac:dyDescent="0.2">
      <c r="A1493" s="2">
        <v>8</v>
      </c>
      <c r="B1493" s="2">
        <v>14</v>
      </c>
      <c r="C1493" s="2">
        <v>5</v>
      </c>
      <c r="D1493" t="s">
        <v>56</v>
      </c>
      <c r="E1493" s="10" t="s">
        <v>230</v>
      </c>
      <c r="G1493" s="25" t="s">
        <v>3232</v>
      </c>
      <c r="H1493" s="28">
        <v>42509</v>
      </c>
      <c r="I1493" s="72">
        <v>71</v>
      </c>
      <c r="J1493" s="13">
        <v>42648</v>
      </c>
      <c r="K1493" s="72">
        <v>484</v>
      </c>
      <c r="M1493" s="10" t="s">
        <v>308</v>
      </c>
    </row>
    <row r="1494" spans="1:14" x14ac:dyDescent="0.2">
      <c r="A1494" s="2">
        <v>8</v>
      </c>
      <c r="B1494" s="2">
        <v>14</v>
      </c>
      <c r="C1494" s="2">
        <v>6</v>
      </c>
      <c r="D1494" t="s">
        <v>3233</v>
      </c>
      <c r="E1494" s="10" t="s">
        <v>230</v>
      </c>
      <c r="G1494" s="25" t="s">
        <v>230</v>
      </c>
      <c r="H1494" s="28">
        <v>28955</v>
      </c>
      <c r="I1494" s="72">
        <v>69</v>
      </c>
      <c r="J1494" s="13">
        <v>28961</v>
      </c>
      <c r="K1494" s="72">
        <v>358</v>
      </c>
    </row>
    <row r="1495" spans="1:14" x14ac:dyDescent="0.2">
      <c r="A1495" s="2">
        <v>8</v>
      </c>
      <c r="B1495" s="2">
        <v>14</v>
      </c>
      <c r="C1495" s="2">
        <v>7</v>
      </c>
      <c r="D1495" t="s">
        <v>3221</v>
      </c>
      <c r="E1495" s="10" t="s">
        <v>2642</v>
      </c>
      <c r="G1495" s="25" t="s">
        <v>3234</v>
      </c>
      <c r="H1495" s="28">
        <v>32893</v>
      </c>
      <c r="I1495" s="72">
        <v>85</v>
      </c>
      <c r="J1495" s="13">
        <v>32897</v>
      </c>
      <c r="K1495" s="72">
        <v>609</v>
      </c>
    </row>
    <row r="1496" spans="1:14" x14ac:dyDescent="0.2">
      <c r="A1496" s="2">
        <v>8</v>
      </c>
      <c r="B1496" s="2">
        <v>14</v>
      </c>
      <c r="C1496" s="2">
        <v>8</v>
      </c>
      <c r="D1496" t="s">
        <v>3221</v>
      </c>
      <c r="E1496" s="10" t="s">
        <v>2642</v>
      </c>
      <c r="G1496" s="25" t="s">
        <v>2642</v>
      </c>
      <c r="H1496" s="28">
        <v>29045</v>
      </c>
      <c r="I1496" s="72">
        <v>74</v>
      </c>
      <c r="J1496" s="13">
        <v>29048</v>
      </c>
      <c r="K1496" s="72">
        <v>364</v>
      </c>
    </row>
    <row r="1497" spans="1:14" x14ac:dyDescent="0.2">
      <c r="A1497" s="2">
        <v>8</v>
      </c>
      <c r="B1497" s="2">
        <v>15</v>
      </c>
      <c r="C1497" s="2">
        <v>1</v>
      </c>
      <c r="D1497" t="s">
        <v>3235</v>
      </c>
      <c r="E1497" s="10" t="s">
        <v>3236</v>
      </c>
      <c r="F1497" s="2">
        <v>346</v>
      </c>
      <c r="G1497" s="25"/>
      <c r="H1497" s="28"/>
      <c r="N1497" s="122" t="s">
        <v>3237</v>
      </c>
    </row>
    <row r="1498" spans="1:14" x14ac:dyDescent="0.2">
      <c r="A1498" s="2">
        <v>8</v>
      </c>
      <c r="B1498" s="2">
        <v>15</v>
      </c>
      <c r="C1498" s="2">
        <v>2</v>
      </c>
      <c r="D1498" t="s">
        <v>3235</v>
      </c>
      <c r="E1498" s="10" t="s">
        <v>3236</v>
      </c>
      <c r="F1498" s="2">
        <v>346</v>
      </c>
      <c r="G1498" s="25"/>
      <c r="H1498" s="28"/>
      <c r="N1498" s="122"/>
    </row>
    <row r="1499" spans="1:14" x14ac:dyDescent="0.2">
      <c r="A1499" s="2">
        <v>8</v>
      </c>
      <c r="B1499" s="2">
        <v>15</v>
      </c>
      <c r="C1499" s="2">
        <v>3</v>
      </c>
      <c r="D1499" t="s">
        <v>88</v>
      </c>
      <c r="E1499" s="10" t="s">
        <v>3238</v>
      </c>
      <c r="F1499" s="12" t="s">
        <v>3239</v>
      </c>
      <c r="G1499" s="25"/>
      <c r="H1499" s="28"/>
      <c r="M1499" s="122" t="s">
        <v>3240</v>
      </c>
    </row>
    <row r="1500" spans="1:14" x14ac:dyDescent="0.2">
      <c r="A1500" s="2">
        <v>8</v>
      </c>
      <c r="B1500" s="2">
        <v>15</v>
      </c>
      <c r="C1500" s="2">
        <v>4</v>
      </c>
      <c r="D1500" t="s">
        <v>88</v>
      </c>
      <c r="E1500" s="10" t="s">
        <v>3238</v>
      </c>
      <c r="F1500" s="12" t="s">
        <v>3239</v>
      </c>
      <c r="G1500" s="50"/>
      <c r="H1500" s="38"/>
      <c r="J1500" s="36"/>
      <c r="M1500" s="122"/>
    </row>
    <row r="1501" spans="1:14" x14ac:dyDescent="0.2">
      <c r="A1501" s="2">
        <v>8</v>
      </c>
      <c r="B1501" s="2">
        <v>15</v>
      </c>
      <c r="C1501" s="2">
        <v>5</v>
      </c>
      <c r="D1501" t="s">
        <v>88</v>
      </c>
      <c r="E1501" s="10" t="s">
        <v>267</v>
      </c>
      <c r="G1501" s="25" t="s">
        <v>267</v>
      </c>
      <c r="H1501" s="28">
        <v>36464</v>
      </c>
      <c r="I1501" s="72">
        <v>99</v>
      </c>
      <c r="J1501" s="13">
        <v>36467</v>
      </c>
      <c r="K1501" s="72">
        <v>841</v>
      </c>
      <c r="N1501" s="122" t="s">
        <v>3241</v>
      </c>
    </row>
    <row r="1502" spans="1:14" x14ac:dyDescent="0.2">
      <c r="A1502" s="2">
        <v>8</v>
      </c>
      <c r="B1502" s="2">
        <v>15</v>
      </c>
      <c r="C1502" s="2">
        <v>6</v>
      </c>
      <c r="D1502" t="s">
        <v>88</v>
      </c>
      <c r="E1502" s="10" t="s">
        <v>267</v>
      </c>
      <c r="G1502" s="25" t="s">
        <v>410</v>
      </c>
      <c r="H1502" s="28">
        <v>34613</v>
      </c>
      <c r="I1502" s="72">
        <v>87</v>
      </c>
      <c r="J1502" s="13">
        <v>34617</v>
      </c>
      <c r="K1502" s="72">
        <v>722</v>
      </c>
      <c r="N1502" s="122"/>
    </row>
    <row r="1503" spans="1:14" x14ac:dyDescent="0.2">
      <c r="A1503" s="2">
        <v>8</v>
      </c>
      <c r="B1503" s="2">
        <v>15</v>
      </c>
      <c r="C1503" s="2">
        <v>7</v>
      </c>
      <c r="D1503" t="s">
        <v>3242</v>
      </c>
      <c r="E1503" s="10" t="s">
        <v>845</v>
      </c>
      <c r="G1503" s="25" t="s">
        <v>845</v>
      </c>
      <c r="H1503" s="28">
        <v>26822</v>
      </c>
      <c r="I1503" s="72">
        <v>61</v>
      </c>
      <c r="J1503" s="14" t="s">
        <v>1110</v>
      </c>
      <c r="K1503" s="53"/>
      <c r="M1503" s="91"/>
    </row>
    <row r="1504" spans="1:14" x14ac:dyDescent="0.2">
      <c r="A1504" s="2">
        <v>8</v>
      </c>
      <c r="B1504" s="2">
        <v>15</v>
      </c>
      <c r="C1504" s="2">
        <v>8</v>
      </c>
      <c r="D1504" t="s">
        <v>3242</v>
      </c>
      <c r="E1504" s="10" t="s">
        <v>3002</v>
      </c>
      <c r="F1504" s="2">
        <v>263</v>
      </c>
      <c r="G1504" s="25"/>
      <c r="H1504" s="28"/>
      <c r="M1504" s="91"/>
    </row>
    <row r="1505" spans="1:12" x14ac:dyDescent="0.2">
      <c r="A1505" s="2">
        <v>8</v>
      </c>
      <c r="B1505" s="2">
        <v>16</v>
      </c>
      <c r="C1505" s="2">
        <v>1</v>
      </c>
      <c r="D1505" t="s">
        <v>2303</v>
      </c>
      <c r="E1505" s="10" t="s">
        <v>258</v>
      </c>
      <c r="G1505" s="25" t="s">
        <v>3243</v>
      </c>
      <c r="H1505" s="28">
        <v>26310</v>
      </c>
      <c r="I1505" s="72">
        <v>67</v>
      </c>
      <c r="J1505" s="13">
        <v>26313</v>
      </c>
      <c r="K1505" s="72">
        <v>233</v>
      </c>
    </row>
    <row r="1506" spans="1:12" x14ac:dyDescent="0.2">
      <c r="A1506" s="2">
        <v>8</v>
      </c>
      <c r="B1506" s="2">
        <v>16</v>
      </c>
      <c r="C1506" s="2">
        <v>2</v>
      </c>
      <c r="D1506" t="s">
        <v>2303</v>
      </c>
      <c r="E1506" s="10" t="s">
        <v>258</v>
      </c>
      <c r="G1506" s="25" t="s">
        <v>717</v>
      </c>
      <c r="H1506" s="14">
        <v>16631</v>
      </c>
      <c r="I1506" s="72">
        <v>24</v>
      </c>
      <c r="J1506" s="14" t="s">
        <v>377</v>
      </c>
      <c r="K1506" s="53"/>
      <c r="L1506" s="2" t="s">
        <v>236</v>
      </c>
    </row>
    <row r="1507" spans="1:12" x14ac:dyDescent="0.2">
      <c r="A1507" s="2">
        <v>8</v>
      </c>
      <c r="B1507" s="2">
        <v>16</v>
      </c>
      <c r="C1507" s="2">
        <v>3</v>
      </c>
      <c r="D1507" t="s">
        <v>2303</v>
      </c>
      <c r="E1507" s="10" t="s">
        <v>258</v>
      </c>
      <c r="G1507" s="39" t="s">
        <v>3244</v>
      </c>
      <c r="H1507" s="28">
        <v>38276</v>
      </c>
      <c r="I1507" s="72">
        <v>95</v>
      </c>
      <c r="J1507" s="17">
        <v>38281</v>
      </c>
      <c r="K1507" s="72">
        <v>157</v>
      </c>
    </row>
    <row r="1508" spans="1:12" x14ac:dyDescent="0.2">
      <c r="A1508" s="2">
        <v>8</v>
      </c>
      <c r="B1508" s="2">
        <v>16</v>
      </c>
      <c r="C1508" s="2">
        <v>4</v>
      </c>
      <c r="D1508" t="s">
        <v>2303</v>
      </c>
      <c r="E1508" s="10" t="s">
        <v>258</v>
      </c>
      <c r="G1508" s="25" t="s">
        <v>3245</v>
      </c>
      <c r="H1508" s="28">
        <v>15541</v>
      </c>
      <c r="I1508" s="72">
        <v>34</v>
      </c>
      <c r="J1508" s="13">
        <v>15544</v>
      </c>
    </row>
    <row r="1509" spans="1:12" x14ac:dyDescent="0.2">
      <c r="A1509" s="2">
        <v>8</v>
      </c>
      <c r="B1509" s="2">
        <v>16</v>
      </c>
      <c r="C1509" s="2">
        <v>5</v>
      </c>
      <c r="D1509" t="s">
        <v>2303</v>
      </c>
      <c r="E1509" s="10" t="s">
        <v>258</v>
      </c>
      <c r="G1509" s="25" t="s">
        <v>3246</v>
      </c>
      <c r="H1509" s="28">
        <v>26478</v>
      </c>
      <c r="I1509" s="72">
        <v>84</v>
      </c>
      <c r="J1509" s="13">
        <v>26478</v>
      </c>
      <c r="K1509" s="72">
        <v>238</v>
      </c>
    </row>
    <row r="1510" spans="1:12" x14ac:dyDescent="0.2">
      <c r="A1510" s="2">
        <v>8</v>
      </c>
      <c r="B1510" s="2">
        <v>16</v>
      </c>
      <c r="C1510" s="2">
        <v>6</v>
      </c>
      <c r="D1510" t="s">
        <v>2303</v>
      </c>
      <c r="E1510" s="10" t="s">
        <v>258</v>
      </c>
      <c r="G1510" s="50" t="s">
        <v>450</v>
      </c>
      <c r="H1510" s="38" t="s">
        <v>3247</v>
      </c>
      <c r="I1510" s="72">
        <v>65</v>
      </c>
      <c r="J1510" s="36" t="s">
        <v>3248</v>
      </c>
    </row>
    <row r="1511" spans="1:12" x14ac:dyDescent="0.2">
      <c r="A1511" s="2">
        <v>8</v>
      </c>
      <c r="B1511" s="2">
        <v>16</v>
      </c>
      <c r="C1511" s="2">
        <v>7</v>
      </c>
      <c r="D1511" t="s">
        <v>2303</v>
      </c>
      <c r="E1511" s="10" t="s">
        <v>258</v>
      </c>
      <c r="G1511" s="50" t="s">
        <v>3249</v>
      </c>
      <c r="H1511" s="38" t="s">
        <v>3250</v>
      </c>
      <c r="I1511" s="72">
        <v>54</v>
      </c>
      <c r="J1511" s="36" t="s">
        <v>3251</v>
      </c>
      <c r="K1511" s="72">
        <v>255</v>
      </c>
    </row>
    <row r="1512" spans="1:12" x14ac:dyDescent="0.2">
      <c r="A1512" s="2">
        <v>8</v>
      </c>
      <c r="B1512" s="2">
        <v>16</v>
      </c>
      <c r="C1512" s="2">
        <v>8</v>
      </c>
      <c r="D1512" t="s">
        <v>2303</v>
      </c>
      <c r="E1512" s="10" t="s">
        <v>258</v>
      </c>
      <c r="G1512" s="25" t="s">
        <v>137</v>
      </c>
      <c r="H1512" s="28">
        <v>37195</v>
      </c>
      <c r="I1512" s="72">
        <v>71</v>
      </c>
      <c r="J1512" s="13">
        <v>37200</v>
      </c>
      <c r="K1512" s="53" t="s">
        <v>3252</v>
      </c>
    </row>
    <row r="1513" spans="1:12" x14ac:dyDescent="0.2">
      <c r="A1513" s="2">
        <v>8</v>
      </c>
      <c r="B1513" s="2">
        <v>17</v>
      </c>
      <c r="C1513" s="2">
        <v>1</v>
      </c>
      <c r="D1513" t="s">
        <v>3253</v>
      </c>
      <c r="E1513" s="10" t="s">
        <v>92</v>
      </c>
      <c r="G1513" s="25"/>
      <c r="H1513" s="28"/>
    </row>
    <row r="1514" spans="1:12" x14ac:dyDescent="0.2">
      <c r="A1514" s="2">
        <v>8</v>
      </c>
      <c r="B1514" s="2">
        <v>17</v>
      </c>
      <c r="C1514" s="2">
        <v>2</v>
      </c>
      <c r="D1514" t="s">
        <v>3253</v>
      </c>
      <c r="E1514" s="10" t="s">
        <v>92</v>
      </c>
      <c r="G1514" s="25"/>
      <c r="H1514" s="28"/>
    </row>
    <row r="1515" spans="1:12" x14ac:dyDescent="0.2">
      <c r="A1515" s="2">
        <v>8</v>
      </c>
      <c r="B1515" s="2">
        <v>17</v>
      </c>
      <c r="C1515" s="2">
        <v>3</v>
      </c>
      <c r="D1515" t="s">
        <v>2864</v>
      </c>
      <c r="E1515" s="10" t="s">
        <v>596</v>
      </c>
      <c r="G1515" s="25"/>
      <c r="H1515" s="28"/>
    </row>
    <row r="1516" spans="1:12" x14ac:dyDescent="0.2">
      <c r="A1516" s="2">
        <v>8</v>
      </c>
      <c r="B1516" s="2">
        <v>17</v>
      </c>
      <c r="C1516" s="2">
        <v>4</v>
      </c>
      <c r="D1516" t="s">
        <v>2864</v>
      </c>
      <c r="E1516" s="10" t="s">
        <v>596</v>
      </c>
      <c r="G1516" s="25"/>
      <c r="H1516" s="28"/>
    </row>
    <row r="1517" spans="1:12" x14ac:dyDescent="0.2">
      <c r="A1517" s="2">
        <v>8</v>
      </c>
      <c r="B1517" s="2">
        <v>17</v>
      </c>
      <c r="C1517" s="2">
        <v>5</v>
      </c>
      <c r="D1517" t="s">
        <v>2864</v>
      </c>
      <c r="E1517" s="10" t="s">
        <v>596</v>
      </c>
      <c r="G1517" s="50" t="s">
        <v>2044</v>
      </c>
      <c r="H1517" s="38" t="s">
        <v>3254</v>
      </c>
      <c r="I1517" s="72">
        <v>79</v>
      </c>
      <c r="J1517" s="36" t="s">
        <v>3255</v>
      </c>
      <c r="K1517" s="72">
        <v>471</v>
      </c>
    </row>
    <row r="1518" spans="1:12" x14ac:dyDescent="0.2">
      <c r="A1518" s="2">
        <v>8</v>
      </c>
      <c r="B1518" s="2">
        <v>17</v>
      </c>
      <c r="C1518" s="2">
        <v>6</v>
      </c>
      <c r="D1518" t="s">
        <v>2864</v>
      </c>
      <c r="E1518" s="10" t="s">
        <v>596</v>
      </c>
      <c r="G1518" s="25" t="s">
        <v>3256</v>
      </c>
      <c r="H1518" s="28">
        <v>21109</v>
      </c>
      <c r="I1518" s="72">
        <v>57</v>
      </c>
      <c r="J1518" s="14">
        <v>21112</v>
      </c>
      <c r="K1518" s="53"/>
    </row>
    <row r="1519" spans="1:12" x14ac:dyDescent="0.2">
      <c r="A1519" s="2">
        <v>8</v>
      </c>
      <c r="B1519" s="2">
        <v>17</v>
      </c>
      <c r="C1519" s="2">
        <v>7</v>
      </c>
      <c r="D1519" t="s">
        <v>3253</v>
      </c>
      <c r="E1519" s="10" t="s">
        <v>92</v>
      </c>
      <c r="G1519" s="25" t="s">
        <v>3115</v>
      </c>
      <c r="H1519" s="28">
        <v>13942</v>
      </c>
      <c r="I1519" s="72">
        <v>56</v>
      </c>
      <c r="J1519" s="13">
        <v>13946</v>
      </c>
    </row>
    <row r="1520" spans="1:12" x14ac:dyDescent="0.2">
      <c r="A1520" s="2">
        <v>8</v>
      </c>
      <c r="B1520" s="2">
        <v>17</v>
      </c>
      <c r="C1520" s="2">
        <v>8</v>
      </c>
      <c r="D1520" t="s">
        <v>3253</v>
      </c>
      <c r="E1520" s="10" t="s">
        <v>92</v>
      </c>
      <c r="G1520" s="39" t="s">
        <v>1239</v>
      </c>
      <c r="H1520" s="28">
        <v>20119</v>
      </c>
      <c r="I1520" s="72">
        <v>81</v>
      </c>
      <c r="J1520" s="14">
        <v>20122</v>
      </c>
      <c r="K1520" s="53"/>
    </row>
    <row r="1521" spans="1:13" x14ac:dyDescent="0.2">
      <c r="A1521" s="2">
        <v>8</v>
      </c>
      <c r="B1521" s="2">
        <v>18</v>
      </c>
      <c r="C1521" s="2">
        <v>1</v>
      </c>
      <c r="D1521" t="s">
        <v>3257</v>
      </c>
      <c r="E1521" s="10" t="s">
        <v>3258</v>
      </c>
      <c r="G1521" s="25" t="s">
        <v>3259</v>
      </c>
      <c r="H1521" s="28">
        <v>23064</v>
      </c>
      <c r="I1521" s="72">
        <v>2</v>
      </c>
      <c r="J1521" s="13">
        <v>23068</v>
      </c>
    </row>
    <row r="1522" spans="1:13" x14ac:dyDescent="0.2">
      <c r="A1522" s="2">
        <v>8</v>
      </c>
      <c r="B1522" s="2">
        <v>18</v>
      </c>
      <c r="C1522" s="2">
        <v>2</v>
      </c>
      <c r="D1522" t="s">
        <v>3257</v>
      </c>
      <c r="E1522" s="10" t="s">
        <v>3258</v>
      </c>
      <c r="G1522" s="25"/>
      <c r="H1522" s="28"/>
    </row>
    <row r="1523" spans="1:13" x14ac:dyDescent="0.2">
      <c r="A1523" s="2">
        <v>8</v>
      </c>
      <c r="B1523" s="2">
        <v>18</v>
      </c>
      <c r="C1523" s="2">
        <v>3</v>
      </c>
      <c r="D1523" t="s">
        <v>88</v>
      </c>
      <c r="E1523" s="10" t="s">
        <v>1047</v>
      </c>
      <c r="F1523" s="2">
        <v>206</v>
      </c>
      <c r="G1523" s="25" t="s">
        <v>450</v>
      </c>
      <c r="H1523" s="28">
        <v>23170</v>
      </c>
      <c r="I1523" s="72">
        <v>53</v>
      </c>
      <c r="J1523" s="13">
        <v>23174</v>
      </c>
    </row>
    <row r="1524" spans="1:13" x14ac:dyDescent="0.2">
      <c r="A1524" s="2">
        <v>8</v>
      </c>
      <c r="B1524" s="2">
        <v>18</v>
      </c>
      <c r="C1524" s="2">
        <v>4</v>
      </c>
      <c r="D1524" t="s">
        <v>88</v>
      </c>
      <c r="E1524" s="10" t="s">
        <v>1047</v>
      </c>
      <c r="F1524" s="2">
        <v>206</v>
      </c>
      <c r="G1524" s="25" t="s">
        <v>3260</v>
      </c>
      <c r="H1524" s="28">
        <v>35876</v>
      </c>
      <c r="I1524" s="72">
        <v>65</v>
      </c>
      <c r="J1524" s="13">
        <v>35878</v>
      </c>
      <c r="K1524" s="72">
        <v>800</v>
      </c>
      <c r="M1524" s="10" t="s">
        <v>255</v>
      </c>
    </row>
    <row r="1525" spans="1:13" x14ac:dyDescent="0.2">
      <c r="A1525" s="2">
        <v>8</v>
      </c>
      <c r="B1525" s="2">
        <v>18</v>
      </c>
      <c r="C1525" s="2">
        <v>5</v>
      </c>
      <c r="D1525" t="s">
        <v>127</v>
      </c>
      <c r="E1525" s="10" t="s">
        <v>47</v>
      </c>
      <c r="G1525" s="25" t="s">
        <v>47</v>
      </c>
      <c r="H1525" s="28">
        <v>17618</v>
      </c>
      <c r="I1525" s="72">
        <v>69</v>
      </c>
      <c r="J1525" s="13">
        <v>17622</v>
      </c>
    </row>
    <row r="1526" spans="1:13" x14ac:dyDescent="0.2">
      <c r="A1526" s="2">
        <v>8</v>
      </c>
      <c r="B1526" s="2">
        <v>18</v>
      </c>
      <c r="C1526" s="2">
        <v>6</v>
      </c>
      <c r="D1526" t="s">
        <v>127</v>
      </c>
      <c r="E1526" s="10" t="s">
        <v>47</v>
      </c>
      <c r="G1526" s="25" t="s">
        <v>13</v>
      </c>
      <c r="H1526" s="28">
        <v>22408</v>
      </c>
      <c r="I1526" s="72">
        <v>75</v>
      </c>
      <c r="J1526" s="13">
        <v>22411</v>
      </c>
    </row>
    <row r="1527" spans="1:13" x14ac:dyDescent="0.2">
      <c r="A1527" s="2">
        <v>8</v>
      </c>
      <c r="B1527" s="2">
        <v>18</v>
      </c>
      <c r="C1527" s="2">
        <v>7</v>
      </c>
      <c r="D1527" t="s">
        <v>3257</v>
      </c>
      <c r="E1527" s="10" t="s">
        <v>3258</v>
      </c>
      <c r="G1527" s="25" t="s">
        <v>3261</v>
      </c>
      <c r="H1527" s="28">
        <v>28402</v>
      </c>
      <c r="I1527" s="72">
        <v>69</v>
      </c>
      <c r="J1527" s="13">
        <v>28405</v>
      </c>
      <c r="K1527" s="72">
        <v>319</v>
      </c>
    </row>
    <row r="1528" spans="1:13" x14ac:dyDescent="0.2">
      <c r="A1528" s="2">
        <v>8</v>
      </c>
      <c r="B1528" s="2">
        <v>18</v>
      </c>
      <c r="C1528" s="2">
        <v>8</v>
      </c>
      <c r="D1528" t="s">
        <v>3257</v>
      </c>
      <c r="E1528" s="10" t="s">
        <v>3258</v>
      </c>
      <c r="G1528" s="25" t="s">
        <v>1112</v>
      </c>
      <c r="H1528" s="28">
        <v>33426</v>
      </c>
      <c r="I1528" s="72">
        <v>84</v>
      </c>
      <c r="J1528" s="14">
        <v>33429</v>
      </c>
      <c r="K1528" s="53">
        <v>640</v>
      </c>
    </row>
    <row r="1529" spans="1:13" x14ac:dyDescent="0.2">
      <c r="A1529" s="2">
        <v>8</v>
      </c>
      <c r="B1529" s="2">
        <v>19</v>
      </c>
      <c r="C1529" s="2">
        <v>1</v>
      </c>
      <c r="D1529" t="s">
        <v>3262</v>
      </c>
      <c r="E1529" s="10" t="s">
        <v>3263</v>
      </c>
      <c r="F1529" s="2">
        <v>305</v>
      </c>
      <c r="G1529" s="25" t="s">
        <v>3264</v>
      </c>
      <c r="H1529" s="28">
        <v>32958</v>
      </c>
      <c r="I1529" s="72">
        <v>44</v>
      </c>
      <c r="J1529" s="13">
        <v>32961</v>
      </c>
      <c r="K1529" s="72">
        <v>614</v>
      </c>
    </row>
    <row r="1530" spans="1:13" x14ac:dyDescent="0.2">
      <c r="A1530" s="2">
        <v>8</v>
      </c>
      <c r="B1530" s="2">
        <v>19</v>
      </c>
      <c r="C1530" s="2">
        <v>2</v>
      </c>
      <c r="D1530" t="s">
        <v>3262</v>
      </c>
      <c r="E1530" s="10" t="s">
        <v>3263</v>
      </c>
      <c r="F1530" s="2">
        <v>305</v>
      </c>
      <c r="G1530" s="25" t="s">
        <v>3265</v>
      </c>
      <c r="H1530" s="28">
        <v>38359</v>
      </c>
      <c r="I1530" s="72">
        <v>74</v>
      </c>
      <c r="J1530" s="13">
        <v>38362</v>
      </c>
      <c r="K1530" s="72">
        <v>162</v>
      </c>
    </row>
    <row r="1531" spans="1:13" x14ac:dyDescent="0.2">
      <c r="A1531" s="2">
        <v>8</v>
      </c>
      <c r="B1531" s="2">
        <v>19</v>
      </c>
      <c r="C1531" s="2">
        <v>3</v>
      </c>
      <c r="D1531" t="s">
        <v>3262</v>
      </c>
      <c r="E1531" s="10" t="s">
        <v>3263</v>
      </c>
      <c r="F1531" s="2">
        <v>305</v>
      </c>
      <c r="G1531" s="50" t="s">
        <v>3266</v>
      </c>
      <c r="H1531" s="38" t="s">
        <v>3267</v>
      </c>
      <c r="I1531" s="72">
        <v>90</v>
      </c>
      <c r="J1531" s="36" t="s">
        <v>3268</v>
      </c>
      <c r="K1531" s="72">
        <v>652</v>
      </c>
    </row>
    <row r="1532" spans="1:13" x14ac:dyDescent="0.2">
      <c r="A1532" s="2">
        <v>8</v>
      </c>
      <c r="B1532" s="2">
        <v>19</v>
      </c>
      <c r="C1532" s="2">
        <v>4</v>
      </c>
      <c r="D1532" t="s">
        <v>3262</v>
      </c>
      <c r="E1532" s="10" t="s">
        <v>3263</v>
      </c>
      <c r="F1532" s="2">
        <v>305</v>
      </c>
      <c r="G1532" s="50" t="s">
        <v>7495</v>
      </c>
      <c r="H1532" s="38" t="s">
        <v>7496</v>
      </c>
      <c r="I1532" s="72">
        <v>61</v>
      </c>
      <c r="J1532" s="36" t="s">
        <v>7497</v>
      </c>
      <c r="K1532" s="72">
        <v>776</v>
      </c>
    </row>
    <row r="1533" spans="1:13" x14ac:dyDescent="0.2">
      <c r="A1533" s="2">
        <v>8</v>
      </c>
      <c r="B1533" s="2">
        <v>19</v>
      </c>
      <c r="C1533" s="2">
        <v>5</v>
      </c>
      <c r="D1533" t="s">
        <v>3262</v>
      </c>
      <c r="E1533" s="10" t="s">
        <v>3263</v>
      </c>
      <c r="F1533" s="2">
        <v>305</v>
      </c>
      <c r="G1533" s="25"/>
      <c r="H1533" s="28"/>
    </row>
    <row r="1534" spans="1:13" x14ac:dyDescent="0.2">
      <c r="A1534" s="2">
        <v>8</v>
      </c>
      <c r="B1534" s="2">
        <v>19</v>
      </c>
      <c r="C1534" s="2">
        <v>6</v>
      </c>
      <c r="D1534" t="s">
        <v>3235</v>
      </c>
      <c r="E1534" s="10" t="s">
        <v>137</v>
      </c>
      <c r="G1534" s="25" t="s">
        <v>541</v>
      </c>
      <c r="H1534" s="14" t="s">
        <v>174</v>
      </c>
      <c r="I1534" s="72">
        <v>43</v>
      </c>
      <c r="J1534" s="14" t="s">
        <v>174</v>
      </c>
      <c r="K1534" s="53"/>
    </row>
    <row r="1535" spans="1:13" x14ac:dyDescent="0.2">
      <c r="A1535" s="2">
        <v>8</v>
      </c>
      <c r="B1535" s="2">
        <v>19</v>
      </c>
      <c r="C1535" s="2">
        <v>7</v>
      </c>
      <c r="D1535" t="s">
        <v>3235</v>
      </c>
      <c r="E1535" s="10" t="s">
        <v>137</v>
      </c>
      <c r="G1535" s="25" t="s">
        <v>137</v>
      </c>
      <c r="H1535" s="28">
        <v>21541</v>
      </c>
      <c r="I1535" s="72">
        <v>72</v>
      </c>
      <c r="J1535" s="14">
        <v>21546</v>
      </c>
      <c r="K1535" s="53"/>
    </row>
    <row r="1536" spans="1:13" x14ac:dyDescent="0.2">
      <c r="A1536" s="2">
        <v>8</v>
      </c>
      <c r="B1536" s="2">
        <v>19</v>
      </c>
      <c r="C1536" s="2">
        <v>8</v>
      </c>
      <c r="D1536" t="s">
        <v>3262</v>
      </c>
      <c r="E1536" s="10" t="s">
        <v>544</v>
      </c>
      <c r="F1536" s="2">
        <v>305</v>
      </c>
      <c r="G1536" s="50" t="s">
        <v>3269</v>
      </c>
      <c r="H1536" s="38" t="s">
        <v>3270</v>
      </c>
      <c r="I1536" s="72">
        <v>24</v>
      </c>
      <c r="J1536" s="36" t="s">
        <v>3271</v>
      </c>
      <c r="K1536" s="72">
        <v>740</v>
      </c>
    </row>
    <row r="1537" spans="1:13" x14ac:dyDescent="0.2">
      <c r="A1537" s="2">
        <v>8</v>
      </c>
      <c r="B1537" s="2">
        <v>20</v>
      </c>
      <c r="C1537" s="2">
        <v>1</v>
      </c>
      <c r="D1537" t="s">
        <v>37</v>
      </c>
      <c r="E1537" s="10" t="s">
        <v>258</v>
      </c>
      <c r="G1537" s="25" t="s">
        <v>258</v>
      </c>
      <c r="H1537" s="28">
        <v>28160</v>
      </c>
      <c r="I1537" s="72">
        <v>69</v>
      </c>
      <c r="J1537" s="13">
        <v>28163</v>
      </c>
      <c r="K1537" s="72">
        <v>309</v>
      </c>
    </row>
    <row r="1538" spans="1:13" x14ac:dyDescent="0.2">
      <c r="A1538" s="2">
        <v>8</v>
      </c>
      <c r="B1538" s="2">
        <v>20</v>
      </c>
      <c r="C1538" s="2">
        <v>2</v>
      </c>
      <c r="D1538" t="s">
        <v>37</v>
      </c>
      <c r="E1538" s="10" t="s">
        <v>258</v>
      </c>
      <c r="G1538" s="25" t="s">
        <v>825</v>
      </c>
      <c r="H1538" s="28">
        <v>34103</v>
      </c>
      <c r="I1538" s="72">
        <v>83</v>
      </c>
      <c r="J1538" s="13">
        <v>34106</v>
      </c>
      <c r="K1538" s="72">
        <v>689</v>
      </c>
    </row>
    <row r="1539" spans="1:13" x14ac:dyDescent="0.2">
      <c r="A1539" s="2">
        <v>8</v>
      </c>
      <c r="B1539" s="2">
        <v>20</v>
      </c>
      <c r="C1539" s="2">
        <v>3</v>
      </c>
      <c r="D1539" t="s">
        <v>37</v>
      </c>
      <c r="E1539" s="10" t="s">
        <v>258</v>
      </c>
      <c r="G1539" s="25"/>
      <c r="H1539" s="28"/>
    </row>
    <row r="1540" spans="1:13" x14ac:dyDescent="0.2">
      <c r="A1540" s="2">
        <v>8</v>
      </c>
      <c r="B1540" s="2">
        <v>20</v>
      </c>
      <c r="C1540" s="2">
        <v>4</v>
      </c>
      <c r="D1540" t="s">
        <v>37</v>
      </c>
      <c r="E1540" s="10" t="s">
        <v>258</v>
      </c>
      <c r="G1540" s="25"/>
      <c r="H1540" s="28"/>
    </row>
    <row r="1541" spans="1:13" x14ac:dyDescent="0.2">
      <c r="A1541" s="2">
        <v>8</v>
      </c>
      <c r="B1541" s="2">
        <v>20</v>
      </c>
      <c r="C1541" s="2">
        <v>5</v>
      </c>
      <c r="D1541" t="s">
        <v>3272</v>
      </c>
      <c r="E1541" s="10" t="s">
        <v>3273</v>
      </c>
      <c r="F1541" s="2">
        <v>239</v>
      </c>
      <c r="G1541" s="25"/>
      <c r="H1541" s="28"/>
    </row>
    <row r="1542" spans="1:13" x14ac:dyDescent="0.2">
      <c r="A1542" s="2">
        <v>8</v>
      </c>
      <c r="B1542" s="2">
        <v>20</v>
      </c>
      <c r="C1542" s="2">
        <v>6</v>
      </c>
      <c r="D1542" t="s">
        <v>3272</v>
      </c>
      <c r="E1542" s="10" t="s">
        <v>3273</v>
      </c>
      <c r="F1542" s="2">
        <v>239</v>
      </c>
      <c r="G1542" s="25"/>
      <c r="H1542" s="28"/>
    </row>
    <row r="1543" spans="1:13" x14ac:dyDescent="0.2">
      <c r="A1543" s="2">
        <v>8</v>
      </c>
      <c r="B1543" s="2">
        <v>20</v>
      </c>
      <c r="C1543" s="2">
        <v>7</v>
      </c>
      <c r="D1543" t="s">
        <v>3274</v>
      </c>
      <c r="E1543" s="10" t="s">
        <v>137</v>
      </c>
      <c r="G1543" s="25" t="s">
        <v>3275</v>
      </c>
      <c r="H1543" s="28">
        <v>30038</v>
      </c>
      <c r="I1543" s="72">
        <v>69</v>
      </c>
      <c r="J1543" s="13">
        <v>30041</v>
      </c>
      <c r="K1543" s="72">
        <v>434</v>
      </c>
    </row>
    <row r="1544" spans="1:13" x14ac:dyDescent="0.2">
      <c r="A1544" s="2">
        <v>8</v>
      </c>
      <c r="B1544" s="2">
        <v>20</v>
      </c>
      <c r="C1544" s="2">
        <v>8</v>
      </c>
      <c r="D1544" t="s">
        <v>3274</v>
      </c>
      <c r="E1544" s="10" t="s">
        <v>137</v>
      </c>
      <c r="G1544" s="25" t="s">
        <v>137</v>
      </c>
      <c r="H1544" s="28">
        <v>24501</v>
      </c>
      <c r="I1544" s="72">
        <v>55</v>
      </c>
      <c r="J1544" s="13">
        <v>24504</v>
      </c>
      <c r="K1544" s="72">
        <v>108</v>
      </c>
    </row>
    <row r="1545" spans="1:13" x14ac:dyDescent="0.2">
      <c r="A1545" s="2">
        <v>9</v>
      </c>
      <c r="B1545" s="2">
        <v>1</v>
      </c>
      <c r="C1545" s="2">
        <v>1</v>
      </c>
      <c r="D1545" t="s">
        <v>23</v>
      </c>
      <c r="E1545" s="10" t="s">
        <v>3276</v>
      </c>
      <c r="G1545" s="25" t="s">
        <v>146</v>
      </c>
      <c r="H1545" s="28">
        <v>34162</v>
      </c>
      <c r="I1545" s="72">
        <v>89</v>
      </c>
      <c r="J1545" s="13">
        <v>34165</v>
      </c>
      <c r="K1545" s="72">
        <v>692</v>
      </c>
    </row>
    <row r="1546" spans="1:13" x14ac:dyDescent="0.2">
      <c r="A1546" s="2">
        <v>9</v>
      </c>
      <c r="B1546" s="2">
        <v>1</v>
      </c>
      <c r="C1546" s="2">
        <v>2</v>
      </c>
      <c r="D1546" t="s">
        <v>23</v>
      </c>
      <c r="E1546" s="10" t="s">
        <v>3276</v>
      </c>
      <c r="G1546" s="25" t="s">
        <v>3277</v>
      </c>
      <c r="H1546" s="28">
        <v>33591</v>
      </c>
      <c r="I1546" s="72">
        <v>86</v>
      </c>
      <c r="J1546" s="13">
        <v>33595</v>
      </c>
      <c r="K1546" s="72">
        <v>652</v>
      </c>
    </row>
    <row r="1547" spans="1:13" x14ac:dyDescent="0.2">
      <c r="A1547" s="2">
        <v>9</v>
      </c>
      <c r="B1547" s="2">
        <v>1</v>
      </c>
      <c r="C1547" s="2">
        <v>3</v>
      </c>
      <c r="D1547" t="s">
        <v>3278</v>
      </c>
      <c r="E1547" s="25" t="s">
        <v>41</v>
      </c>
      <c r="F1547" s="13"/>
      <c r="G1547" s="25" t="s">
        <v>3279</v>
      </c>
      <c r="H1547" s="28">
        <v>34536</v>
      </c>
      <c r="I1547" s="72">
        <v>60</v>
      </c>
      <c r="J1547" s="14">
        <v>34538</v>
      </c>
      <c r="K1547" s="53">
        <v>719</v>
      </c>
    </row>
    <row r="1548" spans="1:13" x14ac:dyDescent="0.2">
      <c r="A1548" s="2">
        <v>9</v>
      </c>
      <c r="B1548" s="2">
        <v>1</v>
      </c>
      <c r="C1548" s="2">
        <v>4</v>
      </c>
      <c r="D1548" t="s">
        <v>3278</v>
      </c>
      <c r="E1548" s="10" t="s">
        <v>41</v>
      </c>
      <c r="G1548" s="25" t="s">
        <v>3280</v>
      </c>
      <c r="H1548" s="28">
        <v>36887</v>
      </c>
      <c r="I1548" s="72">
        <v>65</v>
      </c>
      <c r="J1548" s="13">
        <v>36890</v>
      </c>
      <c r="K1548" s="53" t="s">
        <v>3281</v>
      </c>
    </row>
    <row r="1549" spans="1:13" x14ac:dyDescent="0.2">
      <c r="A1549" s="2">
        <v>9</v>
      </c>
      <c r="B1549" s="2">
        <v>1</v>
      </c>
      <c r="C1549" s="2">
        <v>5</v>
      </c>
      <c r="D1549" t="s">
        <v>3278</v>
      </c>
      <c r="E1549" s="10" t="s">
        <v>41</v>
      </c>
      <c r="G1549" s="25" t="s">
        <v>80</v>
      </c>
      <c r="H1549" s="28">
        <v>19745</v>
      </c>
      <c r="I1549" s="72">
        <v>50</v>
      </c>
      <c r="J1549" s="13">
        <v>19747</v>
      </c>
    </row>
    <row r="1550" spans="1:13" x14ac:dyDescent="0.2">
      <c r="A1550" s="2">
        <v>9</v>
      </c>
      <c r="B1550" s="2">
        <v>1</v>
      </c>
      <c r="C1550" s="2">
        <v>6</v>
      </c>
      <c r="D1550" t="s">
        <v>3278</v>
      </c>
      <c r="E1550" s="10" t="s">
        <v>41</v>
      </c>
      <c r="G1550" s="25" t="s">
        <v>41</v>
      </c>
      <c r="H1550" s="28">
        <v>28132</v>
      </c>
      <c r="I1550" s="72">
        <v>76</v>
      </c>
      <c r="J1550" s="13">
        <v>28137</v>
      </c>
      <c r="K1550" s="72">
        <v>310</v>
      </c>
    </row>
    <row r="1551" spans="1:13" x14ac:dyDescent="0.2">
      <c r="A1551" s="2">
        <v>9</v>
      </c>
      <c r="B1551" s="2">
        <v>1</v>
      </c>
      <c r="C1551" s="2">
        <v>7</v>
      </c>
      <c r="D1551" t="s">
        <v>23</v>
      </c>
      <c r="E1551" s="10" t="s">
        <v>3276</v>
      </c>
      <c r="G1551" s="133" t="s">
        <v>3282</v>
      </c>
      <c r="H1551" s="134">
        <v>30991</v>
      </c>
      <c r="I1551" s="135">
        <v>82</v>
      </c>
      <c r="J1551" s="134">
        <v>30993</v>
      </c>
      <c r="K1551" s="135">
        <v>497</v>
      </c>
      <c r="M1551" s="121" t="s">
        <v>3283</v>
      </c>
    </row>
    <row r="1552" spans="1:13" x14ac:dyDescent="0.2">
      <c r="A1552" s="2">
        <v>9</v>
      </c>
      <c r="B1552" s="2">
        <v>1</v>
      </c>
      <c r="C1552" s="2">
        <v>8</v>
      </c>
      <c r="D1552" t="s">
        <v>23</v>
      </c>
      <c r="E1552" s="10" t="s">
        <v>3276</v>
      </c>
      <c r="G1552" s="133"/>
      <c r="H1552" s="134"/>
      <c r="I1552" s="135"/>
      <c r="J1552" s="134"/>
      <c r="K1552" s="135"/>
      <c r="M1552" s="121"/>
    </row>
    <row r="1553" spans="1:13" x14ac:dyDescent="0.2">
      <c r="A1553" s="2">
        <v>9</v>
      </c>
      <c r="B1553" s="2">
        <v>2</v>
      </c>
      <c r="C1553" s="2">
        <v>1</v>
      </c>
      <c r="D1553" t="s">
        <v>37</v>
      </c>
      <c r="E1553" s="10" t="s">
        <v>3284</v>
      </c>
      <c r="G1553" s="25"/>
      <c r="H1553" s="28"/>
    </row>
    <row r="1554" spans="1:13" x14ac:dyDescent="0.2">
      <c r="A1554" s="2">
        <v>9</v>
      </c>
      <c r="B1554" s="2">
        <v>2</v>
      </c>
      <c r="C1554" s="2">
        <v>2</v>
      </c>
      <c r="D1554" t="s">
        <v>37</v>
      </c>
      <c r="E1554" s="10" t="s">
        <v>3284</v>
      </c>
      <c r="G1554" s="25" t="s">
        <v>1709</v>
      </c>
      <c r="H1554" s="28">
        <v>16158</v>
      </c>
      <c r="I1554" s="72">
        <v>8</v>
      </c>
      <c r="J1554" s="13">
        <v>16161</v>
      </c>
    </row>
    <row r="1555" spans="1:13" x14ac:dyDescent="0.2">
      <c r="A1555" s="2">
        <v>9</v>
      </c>
      <c r="B1555" s="2">
        <v>2</v>
      </c>
      <c r="C1555" s="2">
        <v>3</v>
      </c>
      <c r="D1555" t="s">
        <v>37</v>
      </c>
      <c r="E1555" s="10" t="s">
        <v>1047</v>
      </c>
      <c r="G1555" s="25" t="s">
        <v>3285</v>
      </c>
      <c r="H1555" s="28"/>
      <c r="M1555" s="10" t="s">
        <v>3286</v>
      </c>
    </row>
    <row r="1556" spans="1:13" x14ac:dyDescent="0.2">
      <c r="A1556" s="2">
        <v>9</v>
      </c>
      <c r="B1556" s="2">
        <v>2</v>
      </c>
      <c r="C1556" s="2">
        <v>4</v>
      </c>
      <c r="D1556" t="s">
        <v>37</v>
      </c>
      <c r="E1556" s="10" t="s">
        <v>1047</v>
      </c>
      <c r="G1556" s="25" t="s">
        <v>92</v>
      </c>
      <c r="H1556" s="28">
        <v>14158</v>
      </c>
      <c r="I1556" s="72" t="s">
        <v>75</v>
      </c>
      <c r="J1556" s="13">
        <v>14161</v>
      </c>
    </row>
    <row r="1557" spans="1:13" x14ac:dyDescent="0.2">
      <c r="A1557" s="2">
        <v>9</v>
      </c>
      <c r="B1557" s="2">
        <v>2</v>
      </c>
      <c r="C1557" s="2">
        <v>5</v>
      </c>
      <c r="D1557" t="s">
        <v>37</v>
      </c>
      <c r="E1557" s="10" t="s">
        <v>1047</v>
      </c>
      <c r="G1557" s="25" t="s">
        <v>3287</v>
      </c>
      <c r="H1557" s="28">
        <v>39049</v>
      </c>
      <c r="I1557" s="72">
        <v>89</v>
      </c>
      <c r="J1557" s="13">
        <v>39051</v>
      </c>
      <c r="K1557" s="72">
        <v>195</v>
      </c>
    </row>
    <row r="1558" spans="1:13" x14ac:dyDescent="0.2">
      <c r="A1558" s="2">
        <v>9</v>
      </c>
      <c r="B1558" s="2">
        <v>2</v>
      </c>
      <c r="C1558" s="2">
        <v>6</v>
      </c>
      <c r="D1558" t="s">
        <v>37</v>
      </c>
      <c r="E1558" s="10" t="s">
        <v>1047</v>
      </c>
      <c r="G1558" s="25" t="s">
        <v>3288</v>
      </c>
      <c r="H1558" s="28">
        <v>34993</v>
      </c>
      <c r="I1558" s="72">
        <v>91</v>
      </c>
      <c r="J1558" s="13">
        <v>34997</v>
      </c>
      <c r="K1558" s="72">
        <v>753</v>
      </c>
    </row>
    <row r="1559" spans="1:13" x14ac:dyDescent="0.2">
      <c r="A1559" s="2">
        <v>9</v>
      </c>
      <c r="B1559" s="2">
        <v>2</v>
      </c>
      <c r="C1559" s="2">
        <v>7</v>
      </c>
      <c r="D1559" t="s">
        <v>37</v>
      </c>
      <c r="E1559" s="10" t="s">
        <v>3284</v>
      </c>
      <c r="G1559" s="25" t="s">
        <v>2175</v>
      </c>
      <c r="H1559" s="28">
        <v>27475</v>
      </c>
      <c r="I1559" s="72">
        <v>68</v>
      </c>
      <c r="J1559" s="13">
        <v>27478</v>
      </c>
      <c r="K1559" s="72">
        <v>262</v>
      </c>
    </row>
    <row r="1560" spans="1:13" x14ac:dyDescent="0.2">
      <c r="A1560" s="2">
        <v>9</v>
      </c>
      <c r="B1560" s="2">
        <v>2</v>
      </c>
      <c r="C1560" s="2">
        <v>8</v>
      </c>
      <c r="D1560" t="s">
        <v>37</v>
      </c>
      <c r="E1560" s="10" t="s">
        <v>3284</v>
      </c>
      <c r="G1560" s="25" t="s">
        <v>3289</v>
      </c>
      <c r="H1560" s="28">
        <v>33581</v>
      </c>
      <c r="I1560" s="72">
        <v>90</v>
      </c>
      <c r="J1560" s="13">
        <v>33584</v>
      </c>
      <c r="K1560" s="72">
        <v>650</v>
      </c>
    </row>
    <row r="1561" spans="1:13" x14ac:dyDescent="0.2">
      <c r="A1561" s="2">
        <v>9</v>
      </c>
      <c r="B1561" s="2">
        <v>3</v>
      </c>
      <c r="C1561" s="2">
        <v>1</v>
      </c>
      <c r="D1561" t="s">
        <v>3290</v>
      </c>
      <c r="E1561" s="10" t="s">
        <v>230</v>
      </c>
      <c r="G1561" s="25" t="s">
        <v>3291</v>
      </c>
      <c r="H1561" s="28">
        <v>44369</v>
      </c>
      <c r="I1561" s="72">
        <v>85</v>
      </c>
      <c r="J1561" s="13">
        <v>44450</v>
      </c>
      <c r="K1561" s="72">
        <v>662</v>
      </c>
      <c r="M1561" s="10" t="s">
        <v>244</v>
      </c>
    </row>
    <row r="1562" spans="1:13" x14ac:dyDescent="0.2">
      <c r="A1562" s="2">
        <v>9</v>
      </c>
      <c r="B1562" s="2">
        <v>3</v>
      </c>
      <c r="C1562" s="2">
        <v>1</v>
      </c>
      <c r="D1562" t="s">
        <v>3290</v>
      </c>
      <c r="E1562" s="10" t="s">
        <v>230</v>
      </c>
      <c r="G1562" s="25" t="s">
        <v>3292</v>
      </c>
      <c r="H1562" s="28"/>
    </row>
    <row r="1563" spans="1:13" x14ac:dyDescent="0.2">
      <c r="A1563" s="2">
        <v>9</v>
      </c>
      <c r="B1563" s="2">
        <v>3</v>
      </c>
      <c r="C1563" s="2">
        <v>2</v>
      </c>
      <c r="D1563" t="s">
        <v>3290</v>
      </c>
      <c r="E1563" s="10" t="s">
        <v>230</v>
      </c>
      <c r="H1563" s="28"/>
    </row>
    <row r="1564" spans="1:13" x14ac:dyDescent="0.2">
      <c r="A1564" s="2">
        <v>9</v>
      </c>
      <c r="B1564" s="2">
        <v>3</v>
      </c>
      <c r="C1564" s="2">
        <v>3</v>
      </c>
      <c r="D1564" t="s">
        <v>3290</v>
      </c>
      <c r="E1564" s="10" t="s">
        <v>230</v>
      </c>
      <c r="G1564" s="25"/>
      <c r="H1564" s="28"/>
    </row>
    <row r="1565" spans="1:13" x14ac:dyDescent="0.2">
      <c r="A1565" s="2">
        <v>9</v>
      </c>
      <c r="B1565" s="2">
        <v>3</v>
      </c>
      <c r="C1565" s="2">
        <v>4</v>
      </c>
      <c r="D1565" t="s">
        <v>3290</v>
      </c>
      <c r="E1565" s="10" t="s">
        <v>230</v>
      </c>
      <c r="G1565" s="25"/>
      <c r="H1565" s="28"/>
    </row>
    <row r="1566" spans="1:13" x14ac:dyDescent="0.2">
      <c r="A1566" s="2">
        <v>9</v>
      </c>
      <c r="B1566" s="2">
        <v>3</v>
      </c>
      <c r="C1566" s="2">
        <v>5</v>
      </c>
      <c r="D1566" t="s">
        <v>3290</v>
      </c>
      <c r="E1566" s="10" t="s">
        <v>230</v>
      </c>
      <c r="G1566" s="25" t="s">
        <v>3293</v>
      </c>
      <c r="H1566" s="28"/>
    </row>
    <row r="1567" spans="1:13" x14ac:dyDescent="0.2">
      <c r="A1567" s="2">
        <v>9</v>
      </c>
      <c r="B1567" s="2">
        <v>3</v>
      </c>
      <c r="C1567" s="2">
        <v>6</v>
      </c>
      <c r="D1567" t="s">
        <v>3290</v>
      </c>
      <c r="E1567" s="10" t="s">
        <v>230</v>
      </c>
      <c r="G1567" s="25" t="s">
        <v>3294</v>
      </c>
      <c r="H1567" s="28">
        <v>36152</v>
      </c>
      <c r="I1567" s="72">
        <v>91</v>
      </c>
      <c r="J1567" s="13">
        <v>36156</v>
      </c>
      <c r="K1567" s="72">
        <v>820</v>
      </c>
    </row>
    <row r="1568" spans="1:13" x14ac:dyDescent="0.2">
      <c r="A1568" s="2">
        <v>9</v>
      </c>
      <c r="B1568" s="2">
        <v>3</v>
      </c>
      <c r="C1568" s="2">
        <v>6</v>
      </c>
      <c r="G1568" s="25" t="s">
        <v>3295</v>
      </c>
      <c r="H1568" s="28"/>
    </row>
    <row r="1569" spans="1:13" x14ac:dyDescent="0.2">
      <c r="A1569" s="2">
        <v>9</v>
      </c>
      <c r="B1569" s="2">
        <v>3</v>
      </c>
      <c r="C1569" s="2">
        <v>7</v>
      </c>
      <c r="D1569" t="s">
        <v>3290</v>
      </c>
      <c r="E1569" s="10" t="s">
        <v>230</v>
      </c>
      <c r="G1569" s="25" t="s">
        <v>230</v>
      </c>
      <c r="H1569" s="28">
        <v>25217</v>
      </c>
      <c r="I1569" s="72">
        <v>61</v>
      </c>
      <c r="J1569" s="13">
        <v>25220</v>
      </c>
      <c r="K1569" s="72">
        <v>142</v>
      </c>
    </row>
    <row r="1570" spans="1:13" x14ac:dyDescent="0.2">
      <c r="A1570" s="2">
        <v>9</v>
      </c>
      <c r="B1570" s="2">
        <v>3</v>
      </c>
      <c r="C1570" s="2">
        <v>7</v>
      </c>
      <c r="D1570" t="s">
        <v>3290</v>
      </c>
      <c r="E1570" s="10" t="s">
        <v>230</v>
      </c>
      <c r="G1570" s="25" t="s">
        <v>3296</v>
      </c>
      <c r="H1570" s="28"/>
    </row>
    <row r="1571" spans="1:13" x14ac:dyDescent="0.2">
      <c r="A1571" s="2">
        <v>9</v>
      </c>
      <c r="B1571" s="2">
        <v>3</v>
      </c>
      <c r="C1571" s="2">
        <v>8</v>
      </c>
      <c r="D1571" t="s">
        <v>3290</v>
      </c>
      <c r="E1571" s="10" t="s">
        <v>230</v>
      </c>
      <c r="G1571" s="25" t="s">
        <v>41</v>
      </c>
      <c r="H1571" s="28">
        <v>17860</v>
      </c>
      <c r="I1571" s="72">
        <v>14</v>
      </c>
      <c r="J1571" s="13">
        <v>17863</v>
      </c>
    </row>
    <row r="1572" spans="1:13" x14ac:dyDescent="0.2">
      <c r="A1572" s="2">
        <v>9</v>
      </c>
      <c r="B1572" s="2">
        <v>4</v>
      </c>
      <c r="C1572" s="2">
        <v>1</v>
      </c>
      <c r="D1572" s="3" t="s">
        <v>3297</v>
      </c>
      <c r="E1572" s="10" t="s">
        <v>230</v>
      </c>
      <c r="G1572" s="39" t="s">
        <v>3298</v>
      </c>
      <c r="H1572" s="28">
        <v>39391</v>
      </c>
      <c r="I1572" s="72">
        <v>70</v>
      </c>
      <c r="J1572" s="13">
        <v>39396</v>
      </c>
      <c r="K1572" s="72">
        <v>222</v>
      </c>
    </row>
    <row r="1573" spans="1:13" x14ac:dyDescent="0.2">
      <c r="A1573" s="2">
        <v>9</v>
      </c>
      <c r="B1573" s="2">
        <v>4</v>
      </c>
      <c r="C1573" s="2">
        <v>2</v>
      </c>
      <c r="D1573" s="3" t="s">
        <v>3297</v>
      </c>
      <c r="E1573" s="10" t="s">
        <v>230</v>
      </c>
      <c r="G1573" s="25" t="s">
        <v>3299</v>
      </c>
      <c r="H1573" s="28">
        <v>36669</v>
      </c>
      <c r="I1573" s="72">
        <v>62</v>
      </c>
      <c r="J1573" s="13">
        <v>36672</v>
      </c>
      <c r="K1573" s="53" t="s">
        <v>3300</v>
      </c>
    </row>
    <row r="1574" spans="1:13" x14ac:dyDescent="0.2">
      <c r="A1574" s="2">
        <v>9</v>
      </c>
      <c r="B1574" s="2">
        <v>4</v>
      </c>
      <c r="C1574" s="2">
        <v>3</v>
      </c>
      <c r="D1574" t="s">
        <v>3301</v>
      </c>
      <c r="E1574" s="10" t="s">
        <v>3302</v>
      </c>
      <c r="G1574" s="39" t="s">
        <v>3303</v>
      </c>
      <c r="H1574" s="28">
        <v>18931</v>
      </c>
      <c r="I1574" s="72">
        <v>75</v>
      </c>
      <c r="J1574" s="17">
        <v>18935</v>
      </c>
      <c r="K1574" s="53"/>
    </row>
    <row r="1575" spans="1:13" x14ac:dyDescent="0.2">
      <c r="A1575" s="2">
        <v>9</v>
      </c>
      <c r="B1575" s="2">
        <v>4</v>
      </c>
      <c r="C1575" s="2">
        <v>4</v>
      </c>
      <c r="D1575" t="s">
        <v>3301</v>
      </c>
      <c r="E1575" s="10" t="s">
        <v>3302</v>
      </c>
      <c r="G1575" s="25" t="s">
        <v>3304</v>
      </c>
      <c r="H1575" s="28">
        <v>18204</v>
      </c>
      <c r="I1575" s="72">
        <v>15</v>
      </c>
      <c r="J1575" s="13">
        <v>18207</v>
      </c>
    </row>
    <row r="1576" spans="1:13" x14ac:dyDescent="0.2">
      <c r="A1576" s="2">
        <v>9</v>
      </c>
      <c r="B1576" s="2">
        <v>4</v>
      </c>
      <c r="C1576" s="2">
        <v>5</v>
      </c>
      <c r="D1576" t="s">
        <v>3301</v>
      </c>
      <c r="E1576" s="10" t="s">
        <v>3305</v>
      </c>
      <c r="G1576" s="25" t="s">
        <v>3305</v>
      </c>
      <c r="H1576" s="28">
        <v>28489</v>
      </c>
      <c r="I1576" s="72">
        <v>77</v>
      </c>
      <c r="J1576" s="13">
        <v>28493</v>
      </c>
      <c r="K1576" s="72">
        <v>332</v>
      </c>
    </row>
    <row r="1577" spans="1:13" x14ac:dyDescent="0.2">
      <c r="A1577" s="2">
        <v>9</v>
      </c>
      <c r="B1577" s="2">
        <v>4</v>
      </c>
      <c r="C1577" s="2">
        <v>6</v>
      </c>
      <c r="D1577" t="s">
        <v>3301</v>
      </c>
      <c r="E1577" s="10" t="s">
        <v>3305</v>
      </c>
      <c r="G1577" s="25" t="s">
        <v>3306</v>
      </c>
      <c r="H1577" s="28">
        <v>33540</v>
      </c>
      <c r="I1577" s="72">
        <v>83</v>
      </c>
      <c r="J1577" s="13">
        <v>33544</v>
      </c>
      <c r="K1577" s="72">
        <v>646</v>
      </c>
    </row>
    <row r="1578" spans="1:13" x14ac:dyDescent="0.2">
      <c r="A1578" s="2">
        <v>9</v>
      </c>
      <c r="B1578" s="2">
        <v>4</v>
      </c>
      <c r="C1578" s="2">
        <v>7</v>
      </c>
      <c r="D1578" t="s">
        <v>424</v>
      </c>
      <c r="E1578" s="10" t="s">
        <v>3307</v>
      </c>
      <c r="G1578" s="25" t="s">
        <v>3308</v>
      </c>
      <c r="H1578" s="28">
        <v>35824</v>
      </c>
      <c r="I1578" s="72">
        <v>86</v>
      </c>
      <c r="J1578" s="13">
        <v>35828</v>
      </c>
      <c r="K1578" s="72">
        <v>796</v>
      </c>
    </row>
    <row r="1579" spans="1:13" x14ac:dyDescent="0.2">
      <c r="A1579" s="2">
        <v>9</v>
      </c>
      <c r="B1579" s="2">
        <v>4</v>
      </c>
      <c r="C1579" s="2">
        <v>8</v>
      </c>
      <c r="D1579" t="s">
        <v>424</v>
      </c>
      <c r="E1579" s="10" t="s">
        <v>3307</v>
      </c>
      <c r="G1579" s="50" t="s">
        <v>3307</v>
      </c>
      <c r="H1579" s="38" t="s">
        <v>3309</v>
      </c>
      <c r="I1579" s="72">
        <v>71</v>
      </c>
      <c r="J1579" s="36" t="s">
        <v>3310</v>
      </c>
      <c r="K1579" s="72">
        <v>263</v>
      </c>
    </row>
    <row r="1580" spans="1:13" x14ac:dyDescent="0.2">
      <c r="A1580" s="2">
        <v>9</v>
      </c>
      <c r="B1580" s="2">
        <v>5</v>
      </c>
      <c r="C1580" s="2">
        <v>1</v>
      </c>
      <c r="D1580" t="s">
        <v>3311</v>
      </c>
      <c r="E1580" s="10" t="s">
        <v>3312</v>
      </c>
      <c r="F1580" s="2">
        <v>225</v>
      </c>
      <c r="G1580" s="25" t="s">
        <v>3313</v>
      </c>
      <c r="H1580" s="28">
        <v>41702</v>
      </c>
      <c r="I1580" s="72">
        <v>91</v>
      </c>
      <c r="J1580" s="13">
        <v>41709</v>
      </c>
      <c r="K1580" s="72">
        <v>399</v>
      </c>
    </row>
    <row r="1581" spans="1:13" x14ac:dyDescent="0.2">
      <c r="A1581" s="2">
        <v>9</v>
      </c>
      <c r="B1581" s="2">
        <v>5</v>
      </c>
      <c r="C1581" s="2">
        <v>2</v>
      </c>
      <c r="D1581" t="s">
        <v>3311</v>
      </c>
      <c r="E1581" s="10" t="s">
        <v>3312</v>
      </c>
      <c r="F1581" s="2">
        <v>225</v>
      </c>
      <c r="G1581" s="25" t="s">
        <v>3314</v>
      </c>
      <c r="H1581" s="28">
        <v>38649</v>
      </c>
      <c r="I1581" s="72">
        <v>81</v>
      </c>
      <c r="J1581" s="13">
        <v>38656</v>
      </c>
      <c r="K1581" s="72">
        <v>178</v>
      </c>
    </row>
    <row r="1582" spans="1:13" x14ac:dyDescent="0.2">
      <c r="A1582" s="2">
        <v>9</v>
      </c>
      <c r="B1582" s="2">
        <v>5</v>
      </c>
      <c r="C1582" s="2">
        <v>2</v>
      </c>
      <c r="D1582" t="s">
        <v>3311</v>
      </c>
      <c r="E1582" s="10" t="s">
        <v>3312</v>
      </c>
      <c r="F1582" s="2">
        <v>225</v>
      </c>
      <c r="G1582" s="25" t="s">
        <v>3315</v>
      </c>
      <c r="H1582" s="28">
        <v>44069</v>
      </c>
      <c r="I1582" s="72">
        <v>78</v>
      </c>
      <c r="J1582" s="13">
        <v>44083</v>
      </c>
      <c r="K1582" s="72">
        <v>630</v>
      </c>
      <c r="M1582" s="122" t="s">
        <v>3316</v>
      </c>
    </row>
    <row r="1583" spans="1:13" x14ac:dyDescent="0.2">
      <c r="A1583" s="2">
        <v>9</v>
      </c>
      <c r="B1583" s="2">
        <v>5</v>
      </c>
      <c r="C1583" s="2">
        <v>2</v>
      </c>
      <c r="D1583" t="s">
        <v>3311</v>
      </c>
      <c r="E1583" s="10" t="s">
        <v>3312</v>
      </c>
      <c r="F1583" s="2">
        <v>225</v>
      </c>
      <c r="G1583" s="25" t="s">
        <v>3317</v>
      </c>
      <c r="H1583" s="28">
        <v>40594</v>
      </c>
      <c r="I1583" s="72">
        <v>59</v>
      </c>
      <c r="J1583" s="13">
        <v>44083</v>
      </c>
      <c r="K1583" s="72">
        <v>630</v>
      </c>
      <c r="L1583" s="2" t="s">
        <v>236</v>
      </c>
      <c r="M1583" s="122"/>
    </row>
    <row r="1584" spans="1:13" x14ac:dyDescent="0.2">
      <c r="A1584" s="2">
        <v>9</v>
      </c>
      <c r="B1584" s="2">
        <v>5</v>
      </c>
      <c r="C1584" s="2">
        <v>3</v>
      </c>
      <c r="D1584" t="s">
        <v>3318</v>
      </c>
      <c r="E1584" s="10" t="s">
        <v>3319</v>
      </c>
      <c r="F1584" s="2">
        <v>224</v>
      </c>
      <c r="G1584" s="50" t="s">
        <v>3320</v>
      </c>
      <c r="H1584" s="38" t="s">
        <v>3321</v>
      </c>
      <c r="I1584" s="72">
        <v>92</v>
      </c>
      <c r="J1584" s="36" t="s">
        <v>3322</v>
      </c>
      <c r="K1584" s="72">
        <v>538</v>
      </c>
      <c r="L1584" s="2" t="s">
        <v>236</v>
      </c>
      <c r="M1584" s="29" t="s">
        <v>3323</v>
      </c>
    </row>
    <row r="1585" spans="1:14" x14ac:dyDescent="0.2">
      <c r="A1585" s="2">
        <v>9</v>
      </c>
      <c r="B1585" s="2">
        <v>5</v>
      </c>
      <c r="C1585" s="2">
        <v>4</v>
      </c>
      <c r="D1585" t="s">
        <v>3318</v>
      </c>
      <c r="E1585" s="10" t="s">
        <v>3319</v>
      </c>
      <c r="F1585" s="2">
        <v>224</v>
      </c>
      <c r="G1585" s="25" t="s">
        <v>2703</v>
      </c>
      <c r="H1585" s="28">
        <v>34713</v>
      </c>
      <c r="I1585" s="72">
        <v>67</v>
      </c>
      <c r="J1585" s="13">
        <v>34717</v>
      </c>
      <c r="K1585" s="72">
        <v>733</v>
      </c>
    </row>
    <row r="1586" spans="1:14" x14ac:dyDescent="0.2">
      <c r="A1586" s="2">
        <v>9</v>
      </c>
      <c r="B1586" s="2">
        <v>5</v>
      </c>
      <c r="C1586" s="2">
        <v>5</v>
      </c>
      <c r="D1586" t="s">
        <v>56</v>
      </c>
      <c r="E1586" s="10" t="s">
        <v>3324</v>
      </c>
      <c r="G1586" s="25" t="s">
        <v>3325</v>
      </c>
      <c r="H1586" s="28">
        <v>29615</v>
      </c>
      <c r="I1586" s="72">
        <v>29</v>
      </c>
      <c r="J1586" s="13">
        <v>29617</v>
      </c>
      <c r="K1586" s="72">
        <v>407</v>
      </c>
    </row>
    <row r="1587" spans="1:14" x14ac:dyDescent="0.2">
      <c r="A1587" s="2">
        <v>9</v>
      </c>
      <c r="B1587" s="2">
        <v>5</v>
      </c>
      <c r="C1587" s="2">
        <v>5</v>
      </c>
      <c r="D1587" t="s">
        <v>56</v>
      </c>
      <c r="E1587" s="10" t="s">
        <v>559</v>
      </c>
      <c r="G1587" s="25" t="s">
        <v>3326</v>
      </c>
      <c r="H1587" s="28">
        <v>36444</v>
      </c>
      <c r="I1587" s="72">
        <v>51</v>
      </c>
      <c r="J1587" s="13">
        <v>36448</v>
      </c>
      <c r="K1587" s="72">
        <v>844</v>
      </c>
      <c r="M1587" s="10" t="s">
        <v>255</v>
      </c>
    </row>
    <row r="1588" spans="1:14" x14ac:dyDescent="0.2">
      <c r="A1588" s="2">
        <v>9</v>
      </c>
      <c r="B1588" s="2">
        <v>5</v>
      </c>
      <c r="C1588" s="2">
        <v>6</v>
      </c>
      <c r="D1588" t="s">
        <v>56</v>
      </c>
      <c r="E1588" s="10" t="s">
        <v>559</v>
      </c>
      <c r="G1588" s="25" t="s">
        <v>102</v>
      </c>
      <c r="H1588" s="28">
        <v>40382</v>
      </c>
      <c r="I1588" s="72">
        <v>78</v>
      </c>
      <c r="J1588" s="13">
        <v>40389</v>
      </c>
      <c r="K1588" s="72">
        <v>314</v>
      </c>
    </row>
    <row r="1589" spans="1:14" x14ac:dyDescent="0.2">
      <c r="A1589" s="2">
        <v>9</v>
      </c>
      <c r="B1589" s="2">
        <v>5</v>
      </c>
      <c r="C1589" s="2">
        <v>7</v>
      </c>
      <c r="D1589" t="s">
        <v>56</v>
      </c>
      <c r="E1589" s="10" t="s">
        <v>559</v>
      </c>
      <c r="G1589" s="25" t="s">
        <v>3327</v>
      </c>
      <c r="H1589" s="28">
        <v>22112</v>
      </c>
      <c r="I1589" s="72">
        <v>57</v>
      </c>
      <c r="J1589" s="13">
        <v>22115</v>
      </c>
    </row>
    <row r="1590" spans="1:14" x14ac:dyDescent="0.2">
      <c r="A1590" s="2">
        <v>9</v>
      </c>
      <c r="B1590" s="2">
        <v>5</v>
      </c>
      <c r="C1590" s="2">
        <v>8</v>
      </c>
      <c r="D1590" t="s">
        <v>56</v>
      </c>
      <c r="E1590" s="10" t="s">
        <v>559</v>
      </c>
      <c r="G1590" s="25" t="s">
        <v>559</v>
      </c>
      <c r="H1590" s="28">
        <v>28226</v>
      </c>
      <c r="I1590" s="72">
        <v>77</v>
      </c>
      <c r="J1590" s="13">
        <v>28227</v>
      </c>
      <c r="K1590" s="72">
        <v>315</v>
      </c>
    </row>
    <row r="1591" spans="1:14" x14ac:dyDescent="0.2">
      <c r="A1591" s="2">
        <v>9</v>
      </c>
      <c r="B1591" s="2">
        <v>6</v>
      </c>
      <c r="C1591" s="2">
        <v>1</v>
      </c>
      <c r="D1591" t="s">
        <v>3328</v>
      </c>
      <c r="E1591" s="10" t="s">
        <v>104</v>
      </c>
      <c r="G1591" s="25" t="s">
        <v>3329</v>
      </c>
      <c r="H1591" s="28">
        <v>33284</v>
      </c>
      <c r="I1591" s="72">
        <v>78</v>
      </c>
      <c r="J1591" s="13">
        <v>33288</v>
      </c>
      <c r="K1591" s="72">
        <v>630</v>
      </c>
    </row>
    <row r="1592" spans="1:14" x14ac:dyDescent="0.2">
      <c r="A1592" s="2">
        <v>9</v>
      </c>
      <c r="B1592" s="2">
        <v>6</v>
      </c>
      <c r="C1592" s="2">
        <v>2</v>
      </c>
      <c r="D1592" t="s">
        <v>3328</v>
      </c>
      <c r="E1592" s="10" t="s">
        <v>104</v>
      </c>
      <c r="G1592" s="25" t="s">
        <v>3330</v>
      </c>
      <c r="H1592" s="28">
        <v>37470</v>
      </c>
      <c r="I1592" s="72">
        <v>89</v>
      </c>
      <c r="J1592" s="13">
        <v>37474</v>
      </c>
      <c r="K1592" s="72">
        <v>111</v>
      </c>
    </row>
    <row r="1593" spans="1:14" x14ac:dyDescent="0.2">
      <c r="A1593" s="2">
        <v>9</v>
      </c>
      <c r="B1593" s="2">
        <v>6</v>
      </c>
      <c r="C1593" s="2">
        <v>3</v>
      </c>
      <c r="D1593" t="s">
        <v>3328</v>
      </c>
      <c r="E1593" s="10" t="s">
        <v>104</v>
      </c>
      <c r="G1593" s="25"/>
      <c r="H1593" s="28"/>
    </row>
    <row r="1594" spans="1:14" x14ac:dyDescent="0.2">
      <c r="A1594" s="2">
        <v>9</v>
      </c>
      <c r="B1594" s="2">
        <v>6</v>
      </c>
      <c r="C1594" s="2">
        <v>4</v>
      </c>
      <c r="D1594" t="s">
        <v>3328</v>
      </c>
      <c r="E1594" s="10" t="s">
        <v>104</v>
      </c>
      <c r="G1594" s="25"/>
      <c r="H1594" s="28"/>
    </row>
    <row r="1595" spans="1:14" x14ac:dyDescent="0.2">
      <c r="A1595" s="2">
        <v>9</v>
      </c>
      <c r="B1595" s="2">
        <v>6</v>
      </c>
      <c r="C1595" s="2">
        <v>5</v>
      </c>
      <c r="D1595" t="s">
        <v>3328</v>
      </c>
      <c r="E1595" s="10" t="s">
        <v>1422</v>
      </c>
      <c r="G1595" s="25" t="s">
        <v>3331</v>
      </c>
      <c r="H1595" s="28">
        <v>31939</v>
      </c>
      <c r="I1595" s="72">
        <v>64</v>
      </c>
      <c r="J1595" s="13">
        <v>31943</v>
      </c>
      <c r="K1595" s="72">
        <v>544</v>
      </c>
    </row>
    <row r="1596" spans="1:14" x14ac:dyDescent="0.2">
      <c r="A1596" s="2">
        <v>9</v>
      </c>
      <c r="B1596" s="2">
        <v>6</v>
      </c>
      <c r="C1596" s="2">
        <v>6</v>
      </c>
      <c r="D1596" t="s">
        <v>3328</v>
      </c>
      <c r="E1596" s="10" t="s">
        <v>1422</v>
      </c>
      <c r="G1596" s="25" t="s">
        <v>1422</v>
      </c>
      <c r="H1596" s="28">
        <v>25285</v>
      </c>
      <c r="I1596" s="72">
        <v>48</v>
      </c>
      <c r="J1596" s="13">
        <v>25288</v>
      </c>
      <c r="K1596" s="72">
        <v>153</v>
      </c>
    </row>
    <row r="1597" spans="1:14" x14ac:dyDescent="0.2">
      <c r="A1597" s="2">
        <v>9</v>
      </c>
      <c r="B1597" s="2">
        <v>6</v>
      </c>
      <c r="C1597" s="2">
        <v>7</v>
      </c>
      <c r="D1597" t="s">
        <v>3328</v>
      </c>
      <c r="E1597" s="10" t="s">
        <v>2048</v>
      </c>
      <c r="G1597" s="25" t="s">
        <v>2330</v>
      </c>
      <c r="H1597" s="28">
        <v>17652</v>
      </c>
      <c r="I1597" s="72">
        <v>65</v>
      </c>
      <c r="J1597" s="13">
        <v>17656</v>
      </c>
    </row>
    <row r="1598" spans="1:14" x14ac:dyDescent="0.2">
      <c r="A1598" s="2">
        <v>9</v>
      </c>
      <c r="B1598" s="2">
        <v>6</v>
      </c>
      <c r="C1598" s="2">
        <v>8</v>
      </c>
      <c r="D1598" t="s">
        <v>3328</v>
      </c>
      <c r="E1598" s="10" t="s">
        <v>2048</v>
      </c>
      <c r="G1598" s="25" t="s">
        <v>2048</v>
      </c>
      <c r="H1598" s="28">
        <v>19689</v>
      </c>
      <c r="I1598" s="72">
        <v>80</v>
      </c>
      <c r="J1598" s="13">
        <v>19693</v>
      </c>
    </row>
    <row r="1599" spans="1:14" x14ac:dyDescent="0.2">
      <c r="A1599" s="2">
        <v>9</v>
      </c>
      <c r="B1599" s="2">
        <v>7</v>
      </c>
      <c r="C1599" s="2">
        <v>1</v>
      </c>
      <c r="D1599" t="s">
        <v>2502</v>
      </c>
      <c r="E1599" s="10" t="s">
        <v>836</v>
      </c>
      <c r="G1599" s="25"/>
      <c r="H1599" s="28"/>
      <c r="N1599" s="122" t="s">
        <v>3332</v>
      </c>
    </row>
    <row r="1600" spans="1:14" x14ac:dyDescent="0.2">
      <c r="A1600" s="2">
        <v>9</v>
      </c>
      <c r="B1600" s="2">
        <v>7</v>
      </c>
      <c r="C1600" s="2">
        <v>2</v>
      </c>
      <c r="D1600" t="s">
        <v>2502</v>
      </c>
      <c r="E1600" s="10" t="s">
        <v>836</v>
      </c>
      <c r="G1600" s="25"/>
      <c r="H1600" s="28"/>
      <c r="N1600" s="122"/>
    </row>
    <row r="1601" spans="1:14" x14ac:dyDescent="0.2">
      <c r="A1601" s="2">
        <v>9</v>
      </c>
      <c r="B1601" s="2">
        <v>7</v>
      </c>
      <c r="C1601" s="2">
        <v>3</v>
      </c>
      <c r="D1601" t="s">
        <v>2502</v>
      </c>
      <c r="E1601" s="10" t="s">
        <v>836</v>
      </c>
      <c r="G1601" s="25" t="s">
        <v>3333</v>
      </c>
      <c r="H1601" s="28">
        <v>41522</v>
      </c>
      <c r="I1601" s="72">
        <v>49</v>
      </c>
      <c r="J1601" s="13">
        <v>41529</v>
      </c>
      <c r="K1601" s="72">
        <v>389</v>
      </c>
      <c r="N1601" s="122"/>
    </row>
    <row r="1602" spans="1:14" x14ac:dyDescent="0.2">
      <c r="A1602" s="2">
        <v>9</v>
      </c>
      <c r="B1602" s="2">
        <v>7</v>
      </c>
      <c r="C1602" s="2">
        <v>4</v>
      </c>
      <c r="D1602" t="s">
        <v>2502</v>
      </c>
      <c r="E1602" s="10" t="s">
        <v>836</v>
      </c>
      <c r="G1602" s="25" t="s">
        <v>3334</v>
      </c>
      <c r="H1602" s="28">
        <v>38783</v>
      </c>
      <c r="I1602" s="72">
        <v>45</v>
      </c>
      <c r="J1602" s="13">
        <v>38789</v>
      </c>
      <c r="K1602" s="72">
        <v>187</v>
      </c>
      <c r="N1602" s="122"/>
    </row>
    <row r="1603" spans="1:14" x14ac:dyDescent="0.2">
      <c r="A1603" s="2">
        <v>9</v>
      </c>
      <c r="B1603" s="2">
        <v>7</v>
      </c>
      <c r="C1603" s="2">
        <v>5</v>
      </c>
      <c r="D1603" t="s">
        <v>2502</v>
      </c>
      <c r="E1603" s="10" t="s">
        <v>836</v>
      </c>
      <c r="G1603" s="25" t="s">
        <v>709</v>
      </c>
      <c r="H1603" s="28">
        <v>41759</v>
      </c>
      <c r="I1603" s="72">
        <v>85</v>
      </c>
      <c r="J1603" s="13">
        <v>41765</v>
      </c>
      <c r="K1603" s="72">
        <v>406</v>
      </c>
      <c r="N1603" s="122"/>
    </row>
    <row r="1604" spans="1:14" x14ac:dyDescent="0.2">
      <c r="A1604" s="2">
        <v>9</v>
      </c>
      <c r="B1604" s="2">
        <v>7</v>
      </c>
      <c r="C1604" s="2">
        <v>6</v>
      </c>
      <c r="D1604" t="s">
        <v>2502</v>
      </c>
      <c r="E1604" s="10" t="s">
        <v>836</v>
      </c>
      <c r="G1604" s="25" t="s">
        <v>3335</v>
      </c>
      <c r="H1604" s="28">
        <v>36714</v>
      </c>
      <c r="I1604" s="72">
        <v>76</v>
      </c>
      <c r="J1604" s="13">
        <v>36719</v>
      </c>
      <c r="K1604" s="53" t="s">
        <v>3336</v>
      </c>
      <c r="N1604" s="122"/>
    </row>
    <row r="1605" spans="1:14" x14ac:dyDescent="0.2">
      <c r="A1605" s="2">
        <v>9</v>
      </c>
      <c r="B1605" s="2">
        <v>7</v>
      </c>
      <c r="C1605" s="2">
        <v>7</v>
      </c>
      <c r="D1605" t="s">
        <v>2502</v>
      </c>
      <c r="E1605" s="10" t="s">
        <v>836</v>
      </c>
      <c r="G1605" s="25" t="s">
        <v>217</v>
      </c>
      <c r="H1605" s="28">
        <v>18875</v>
      </c>
      <c r="I1605" s="72">
        <v>66</v>
      </c>
      <c r="J1605" s="13">
        <v>18878</v>
      </c>
      <c r="N1605" s="122"/>
    </row>
    <row r="1606" spans="1:14" x14ac:dyDescent="0.2">
      <c r="A1606" s="2">
        <v>9</v>
      </c>
      <c r="B1606" s="2">
        <v>7</v>
      </c>
      <c r="C1606" s="2">
        <v>8</v>
      </c>
      <c r="D1606" t="s">
        <v>2502</v>
      </c>
      <c r="E1606" s="10" t="s">
        <v>836</v>
      </c>
      <c r="G1606" s="25" t="s">
        <v>836</v>
      </c>
      <c r="H1606" s="28">
        <v>23069</v>
      </c>
      <c r="I1606" s="72">
        <v>76</v>
      </c>
      <c r="J1606" s="13">
        <v>23070</v>
      </c>
      <c r="N1606" s="122"/>
    </row>
    <row r="1607" spans="1:14" x14ac:dyDescent="0.2">
      <c r="A1607" s="2">
        <v>9</v>
      </c>
      <c r="B1607" s="2">
        <v>8</v>
      </c>
      <c r="C1607" s="2">
        <v>1</v>
      </c>
      <c r="D1607" t="s">
        <v>145</v>
      </c>
      <c r="E1607" s="10" t="s">
        <v>99</v>
      </c>
      <c r="G1607" s="25" t="s">
        <v>102</v>
      </c>
      <c r="H1607" s="28">
        <v>41567</v>
      </c>
      <c r="I1607" s="72">
        <v>85</v>
      </c>
      <c r="J1607" s="13">
        <v>41605</v>
      </c>
      <c r="K1607" s="72">
        <v>403</v>
      </c>
    </row>
    <row r="1608" spans="1:14" x14ac:dyDescent="0.2">
      <c r="A1608" s="2">
        <v>9</v>
      </c>
      <c r="B1608" s="2">
        <v>8</v>
      </c>
      <c r="C1608" s="2">
        <v>2</v>
      </c>
      <c r="D1608" t="s">
        <v>145</v>
      </c>
      <c r="E1608" s="10" t="s">
        <v>99</v>
      </c>
      <c r="G1608" s="50" t="s">
        <v>1987</v>
      </c>
      <c r="H1608" s="38" t="s">
        <v>3337</v>
      </c>
      <c r="I1608" s="72">
        <v>80</v>
      </c>
      <c r="J1608" s="36" t="s">
        <v>3338</v>
      </c>
      <c r="K1608" s="72">
        <v>816</v>
      </c>
    </row>
    <row r="1609" spans="1:14" x14ac:dyDescent="0.2">
      <c r="A1609" s="2">
        <v>9</v>
      </c>
      <c r="B1609" s="2">
        <v>8</v>
      </c>
      <c r="C1609" s="2">
        <v>3</v>
      </c>
      <c r="D1609" t="s">
        <v>145</v>
      </c>
      <c r="E1609" s="10" t="s">
        <v>99</v>
      </c>
      <c r="G1609" s="25"/>
      <c r="H1609" s="28"/>
    </row>
    <row r="1610" spans="1:14" x14ac:dyDescent="0.2">
      <c r="A1610" s="2">
        <v>9</v>
      </c>
      <c r="B1610" s="2">
        <v>8</v>
      </c>
      <c r="C1610" s="2">
        <v>4</v>
      </c>
      <c r="D1610" t="s">
        <v>145</v>
      </c>
      <c r="E1610" s="10" t="s">
        <v>99</v>
      </c>
      <c r="G1610" s="25"/>
      <c r="H1610" s="28"/>
    </row>
    <row r="1611" spans="1:14" x14ac:dyDescent="0.2">
      <c r="A1611" s="2">
        <v>9</v>
      </c>
      <c r="B1611" s="2">
        <v>8</v>
      </c>
      <c r="C1611" s="2">
        <v>5</v>
      </c>
      <c r="D1611" t="s">
        <v>145</v>
      </c>
      <c r="E1611" s="10" t="s">
        <v>99</v>
      </c>
      <c r="G1611" s="25"/>
      <c r="H1611" s="28"/>
    </row>
    <row r="1612" spans="1:14" x14ac:dyDescent="0.2">
      <c r="A1612" s="2">
        <v>9</v>
      </c>
      <c r="B1612" s="2">
        <v>8</v>
      </c>
      <c r="C1612" s="2">
        <v>6</v>
      </c>
      <c r="D1612" t="s">
        <v>145</v>
      </c>
      <c r="E1612" s="10" t="s">
        <v>99</v>
      </c>
      <c r="G1612" s="25"/>
      <c r="H1612" s="28"/>
    </row>
    <row r="1613" spans="1:14" x14ac:dyDescent="0.2">
      <c r="A1613" s="2">
        <v>9</v>
      </c>
      <c r="B1613" s="2">
        <v>8</v>
      </c>
      <c r="C1613" s="2">
        <v>7</v>
      </c>
      <c r="D1613" t="s">
        <v>145</v>
      </c>
      <c r="E1613" s="10" t="s">
        <v>99</v>
      </c>
      <c r="G1613" s="39" t="s">
        <v>3339</v>
      </c>
      <c r="H1613" s="28">
        <v>19333</v>
      </c>
      <c r="I1613" s="72">
        <v>31</v>
      </c>
      <c r="J1613" s="14">
        <v>19337</v>
      </c>
      <c r="K1613" s="53"/>
    </row>
    <row r="1614" spans="1:14" x14ac:dyDescent="0.2">
      <c r="A1614" s="2">
        <v>9</v>
      </c>
      <c r="B1614" s="2">
        <v>8</v>
      </c>
      <c r="C1614" s="2">
        <v>8</v>
      </c>
      <c r="D1614" t="s">
        <v>145</v>
      </c>
      <c r="E1614" s="10" t="s">
        <v>99</v>
      </c>
      <c r="G1614" s="25"/>
      <c r="H1614" s="28"/>
    </row>
    <row r="1615" spans="1:14" x14ac:dyDescent="0.2">
      <c r="A1615" s="2">
        <v>9</v>
      </c>
      <c r="B1615" s="2">
        <v>9</v>
      </c>
      <c r="C1615" s="2">
        <v>1</v>
      </c>
      <c r="D1615" t="s">
        <v>88</v>
      </c>
      <c r="E1615" s="10" t="s">
        <v>258</v>
      </c>
      <c r="G1615" s="25" t="s">
        <v>3340</v>
      </c>
      <c r="H1615" s="28">
        <v>35411</v>
      </c>
      <c r="I1615" s="72">
        <v>62</v>
      </c>
      <c r="J1615" s="13">
        <v>35416</v>
      </c>
      <c r="K1615" s="72">
        <v>776</v>
      </c>
    </row>
    <row r="1616" spans="1:14" x14ac:dyDescent="0.2">
      <c r="A1616" s="2">
        <v>9</v>
      </c>
      <c r="B1616" s="2">
        <v>9</v>
      </c>
      <c r="C1616" s="2">
        <v>2</v>
      </c>
      <c r="D1616" t="s">
        <v>88</v>
      </c>
      <c r="E1616" s="10" t="s">
        <v>258</v>
      </c>
      <c r="G1616" s="25" t="s">
        <v>3341</v>
      </c>
      <c r="H1616" s="28">
        <v>32720</v>
      </c>
      <c r="I1616" s="72">
        <v>43</v>
      </c>
      <c r="J1616" s="13">
        <v>32724</v>
      </c>
      <c r="K1616" s="72">
        <v>599</v>
      </c>
      <c r="L1616" s="2" t="s">
        <v>236</v>
      </c>
    </row>
    <row r="1617" spans="1:14" x14ac:dyDescent="0.2">
      <c r="A1617" s="2">
        <v>9</v>
      </c>
      <c r="B1617" s="2">
        <v>9</v>
      </c>
      <c r="C1617" s="2">
        <v>3</v>
      </c>
      <c r="D1617" t="s">
        <v>2176</v>
      </c>
      <c r="E1617" s="10" t="s">
        <v>41</v>
      </c>
      <c r="G1617" s="25" t="s">
        <v>2307</v>
      </c>
      <c r="H1617" s="28">
        <v>36924</v>
      </c>
      <c r="I1617" s="72">
        <v>72</v>
      </c>
      <c r="J1617" s="13">
        <v>36927</v>
      </c>
      <c r="K1617" s="53" t="s">
        <v>3342</v>
      </c>
    </row>
    <row r="1618" spans="1:14" x14ac:dyDescent="0.2">
      <c r="A1618" s="2">
        <v>9</v>
      </c>
      <c r="B1618" s="2">
        <v>9</v>
      </c>
      <c r="C1618" s="2">
        <v>4</v>
      </c>
      <c r="D1618" t="s">
        <v>2176</v>
      </c>
      <c r="E1618" s="10" t="s">
        <v>41</v>
      </c>
      <c r="G1618" s="25" t="s">
        <v>3343</v>
      </c>
      <c r="H1618" s="28">
        <v>38502</v>
      </c>
      <c r="I1618" s="72">
        <v>80</v>
      </c>
      <c r="J1618" s="13">
        <v>38507</v>
      </c>
      <c r="K1618" s="72">
        <v>176</v>
      </c>
    </row>
    <row r="1619" spans="1:14" x14ac:dyDescent="0.2">
      <c r="A1619" s="2">
        <v>9</v>
      </c>
      <c r="B1619" s="2">
        <v>9</v>
      </c>
      <c r="C1619" s="2">
        <v>5</v>
      </c>
      <c r="D1619" t="s">
        <v>2176</v>
      </c>
      <c r="E1619" s="10" t="s">
        <v>41</v>
      </c>
      <c r="G1619" s="25" t="s">
        <v>3344</v>
      </c>
      <c r="H1619" s="28">
        <v>22687</v>
      </c>
      <c r="I1619" s="72">
        <v>55</v>
      </c>
      <c r="J1619" s="13">
        <v>22689</v>
      </c>
    </row>
    <row r="1620" spans="1:14" x14ac:dyDescent="0.2">
      <c r="A1620" s="2">
        <v>9</v>
      </c>
      <c r="B1620" s="2">
        <v>9</v>
      </c>
      <c r="C1620" s="2">
        <v>6</v>
      </c>
      <c r="D1620" t="s">
        <v>2176</v>
      </c>
      <c r="E1620" s="10" t="s">
        <v>41</v>
      </c>
      <c r="G1620" s="25" t="s">
        <v>41</v>
      </c>
      <c r="H1620" s="28">
        <v>30491</v>
      </c>
      <c r="I1620" s="72">
        <v>85</v>
      </c>
      <c r="J1620" s="13">
        <v>30495</v>
      </c>
      <c r="K1620" s="72">
        <v>460</v>
      </c>
    </row>
    <row r="1621" spans="1:14" x14ac:dyDescent="0.2">
      <c r="A1621" s="2">
        <v>9</v>
      </c>
      <c r="B1621" s="2">
        <v>9</v>
      </c>
      <c r="C1621" s="2">
        <v>7</v>
      </c>
      <c r="D1621" t="s">
        <v>88</v>
      </c>
      <c r="E1621" s="10" t="s">
        <v>258</v>
      </c>
      <c r="G1621" s="25" t="s">
        <v>3345</v>
      </c>
      <c r="H1621" s="28">
        <v>31249</v>
      </c>
      <c r="I1621" s="72">
        <v>86</v>
      </c>
      <c r="J1621" s="13">
        <v>31253</v>
      </c>
      <c r="K1621" s="72">
        <v>513</v>
      </c>
    </row>
    <row r="1622" spans="1:14" x14ac:dyDescent="0.2">
      <c r="A1622" s="2">
        <v>9</v>
      </c>
      <c r="B1622" s="2">
        <v>9</v>
      </c>
      <c r="C1622" s="2">
        <v>8</v>
      </c>
      <c r="D1622" t="s">
        <v>88</v>
      </c>
      <c r="E1622" s="10" t="s">
        <v>258</v>
      </c>
      <c r="G1622" s="39" t="s">
        <v>3346</v>
      </c>
      <c r="H1622" s="28">
        <v>18290</v>
      </c>
      <c r="I1622" s="72">
        <v>1</v>
      </c>
      <c r="J1622" s="13">
        <v>18293</v>
      </c>
    </row>
    <row r="1623" spans="1:14" x14ac:dyDescent="0.2">
      <c r="A1623" s="2">
        <v>9</v>
      </c>
      <c r="B1623" s="2">
        <v>9</v>
      </c>
      <c r="C1623" s="2">
        <v>8</v>
      </c>
      <c r="D1623" t="s">
        <v>88</v>
      </c>
      <c r="E1623" s="10" t="s">
        <v>258</v>
      </c>
      <c r="G1623" s="25" t="s">
        <v>313</v>
      </c>
      <c r="H1623" s="28">
        <v>30313</v>
      </c>
      <c r="I1623" s="72">
        <v>71</v>
      </c>
      <c r="J1623" s="13">
        <v>30316</v>
      </c>
      <c r="K1623" s="72">
        <v>445</v>
      </c>
    </row>
    <row r="1624" spans="1:14" x14ac:dyDescent="0.2">
      <c r="A1624" s="2">
        <v>9</v>
      </c>
      <c r="B1624" s="2">
        <v>10</v>
      </c>
      <c r="C1624" s="2">
        <v>1</v>
      </c>
      <c r="D1624" t="s">
        <v>145</v>
      </c>
      <c r="E1624" s="10" t="s">
        <v>539</v>
      </c>
      <c r="G1624" s="25" t="s">
        <v>3347</v>
      </c>
      <c r="H1624" s="28">
        <v>21850</v>
      </c>
      <c r="I1624" s="72">
        <v>48</v>
      </c>
      <c r="J1624" s="13">
        <v>21854</v>
      </c>
    </row>
    <row r="1625" spans="1:14" x14ac:dyDescent="0.2">
      <c r="A1625" s="2">
        <v>9</v>
      </c>
      <c r="B1625" s="2">
        <v>10</v>
      </c>
      <c r="C1625" s="2">
        <v>2</v>
      </c>
      <c r="D1625" t="s">
        <v>145</v>
      </c>
      <c r="E1625" s="10" t="s">
        <v>539</v>
      </c>
      <c r="G1625" s="25" t="s">
        <v>3348</v>
      </c>
      <c r="H1625" s="28">
        <v>35389</v>
      </c>
      <c r="I1625" s="72">
        <v>81</v>
      </c>
      <c r="J1625" s="14">
        <v>35395</v>
      </c>
      <c r="K1625" s="53">
        <v>775</v>
      </c>
    </row>
    <row r="1626" spans="1:14" x14ac:dyDescent="0.2">
      <c r="A1626" s="2">
        <v>9</v>
      </c>
      <c r="B1626" s="2">
        <v>10</v>
      </c>
      <c r="C1626" s="2">
        <v>3</v>
      </c>
      <c r="D1626" t="s">
        <v>145</v>
      </c>
      <c r="E1626" s="10" t="s">
        <v>539</v>
      </c>
      <c r="G1626" s="25"/>
      <c r="H1626" s="28"/>
    </row>
    <row r="1627" spans="1:14" x14ac:dyDescent="0.2">
      <c r="A1627" s="2">
        <v>9</v>
      </c>
      <c r="B1627" s="2">
        <v>10</v>
      </c>
      <c r="C1627" s="2">
        <v>4</v>
      </c>
      <c r="D1627" t="s">
        <v>145</v>
      </c>
      <c r="E1627" s="10" t="s">
        <v>539</v>
      </c>
      <c r="G1627" s="50"/>
      <c r="H1627" s="38"/>
      <c r="J1627" s="36"/>
    </row>
    <row r="1628" spans="1:14" x14ac:dyDescent="0.2">
      <c r="A1628" s="2">
        <v>9</v>
      </c>
      <c r="B1628" s="2">
        <v>10</v>
      </c>
      <c r="C1628" s="2">
        <v>5</v>
      </c>
      <c r="D1628" t="s">
        <v>145</v>
      </c>
      <c r="E1628" s="10" t="s">
        <v>539</v>
      </c>
      <c r="G1628" s="25"/>
      <c r="H1628" s="28"/>
    </row>
    <row r="1629" spans="1:14" x14ac:dyDescent="0.2">
      <c r="A1629" s="2">
        <v>9</v>
      </c>
      <c r="B1629" s="2">
        <v>10</v>
      </c>
      <c r="C1629" s="2">
        <v>6</v>
      </c>
      <c r="D1629" t="s">
        <v>145</v>
      </c>
      <c r="E1629" s="10" t="s">
        <v>539</v>
      </c>
      <c r="G1629" s="25" t="s">
        <v>1668</v>
      </c>
      <c r="H1629" s="28">
        <v>26180</v>
      </c>
      <c r="I1629" s="72">
        <v>83</v>
      </c>
      <c r="J1629" s="13">
        <v>26184</v>
      </c>
      <c r="K1629" s="72">
        <v>210</v>
      </c>
    </row>
    <row r="1630" spans="1:14" x14ac:dyDescent="0.2">
      <c r="A1630" s="2">
        <v>9</v>
      </c>
      <c r="B1630" s="2">
        <v>10</v>
      </c>
      <c r="C1630" s="2">
        <v>7</v>
      </c>
      <c r="D1630" t="s">
        <v>145</v>
      </c>
      <c r="E1630" s="10" t="s">
        <v>539</v>
      </c>
      <c r="G1630" s="39" t="s">
        <v>3349</v>
      </c>
      <c r="H1630" s="28">
        <v>18408</v>
      </c>
      <c r="I1630" s="72">
        <v>61</v>
      </c>
      <c r="J1630" s="13">
        <v>18412</v>
      </c>
    </row>
    <row r="1631" spans="1:14" x14ac:dyDescent="0.2">
      <c r="A1631" s="2">
        <v>9</v>
      </c>
      <c r="B1631" s="2">
        <v>10</v>
      </c>
      <c r="C1631" s="2">
        <v>8</v>
      </c>
      <c r="D1631" t="s">
        <v>145</v>
      </c>
      <c r="E1631" s="10" t="s">
        <v>539</v>
      </c>
      <c r="G1631" s="25"/>
      <c r="H1631" s="28"/>
    </row>
    <row r="1632" spans="1:14" x14ac:dyDescent="0.2">
      <c r="A1632" s="2">
        <v>9</v>
      </c>
      <c r="B1632" s="2">
        <v>11</v>
      </c>
      <c r="C1632" s="2">
        <v>1</v>
      </c>
      <c r="D1632" t="s">
        <v>145</v>
      </c>
      <c r="E1632" s="10" t="s">
        <v>3350</v>
      </c>
      <c r="G1632" s="50" t="s">
        <v>2573</v>
      </c>
      <c r="H1632" s="38" t="s">
        <v>3351</v>
      </c>
      <c r="I1632" s="72">
        <v>90</v>
      </c>
      <c r="J1632" s="27" t="s">
        <v>3352</v>
      </c>
      <c r="K1632" s="72">
        <v>202</v>
      </c>
      <c r="M1632" s="24"/>
      <c r="N1632" s="122" t="s">
        <v>3189</v>
      </c>
    </row>
    <row r="1633" spans="1:14" x14ac:dyDescent="0.2">
      <c r="A1633" s="2">
        <v>9</v>
      </c>
      <c r="B1633" s="2">
        <v>11</v>
      </c>
      <c r="C1633" s="2">
        <v>2</v>
      </c>
      <c r="D1633" t="s">
        <v>145</v>
      </c>
      <c r="E1633" s="10" t="s">
        <v>3353</v>
      </c>
      <c r="G1633" s="25" t="s">
        <v>317</v>
      </c>
      <c r="H1633" s="28">
        <v>40935</v>
      </c>
      <c r="I1633" s="72">
        <v>93</v>
      </c>
      <c r="J1633" s="13">
        <v>40943</v>
      </c>
      <c r="K1633" s="72">
        <v>354</v>
      </c>
      <c r="M1633" s="24"/>
      <c r="N1633" s="122"/>
    </row>
    <row r="1634" spans="1:14" x14ac:dyDescent="0.2">
      <c r="A1634" s="2">
        <v>9</v>
      </c>
      <c r="B1634" s="2">
        <v>11</v>
      </c>
      <c r="C1634" s="2">
        <v>3</v>
      </c>
      <c r="D1634" t="s">
        <v>145</v>
      </c>
      <c r="E1634" s="10" t="s">
        <v>3350</v>
      </c>
      <c r="G1634" s="25"/>
      <c r="H1634" s="28"/>
    </row>
    <row r="1635" spans="1:14" x14ac:dyDescent="0.2">
      <c r="A1635" s="2">
        <v>9</v>
      </c>
      <c r="B1635" s="2">
        <v>11</v>
      </c>
      <c r="C1635" s="2">
        <v>4</v>
      </c>
      <c r="D1635" t="s">
        <v>145</v>
      </c>
      <c r="E1635" s="10" t="s">
        <v>3350</v>
      </c>
      <c r="G1635" s="25"/>
      <c r="H1635" s="28"/>
    </row>
    <row r="1636" spans="1:14" x14ac:dyDescent="0.2">
      <c r="A1636" s="2">
        <v>9</v>
      </c>
      <c r="B1636" s="2">
        <v>11</v>
      </c>
      <c r="C1636" s="2">
        <v>5</v>
      </c>
      <c r="D1636" t="s">
        <v>145</v>
      </c>
      <c r="E1636" s="10" t="s">
        <v>3350</v>
      </c>
      <c r="G1636" s="25" t="s">
        <v>3354</v>
      </c>
      <c r="H1636" s="28">
        <v>37137</v>
      </c>
      <c r="I1636" s="72">
        <v>81</v>
      </c>
      <c r="J1636" s="13">
        <v>37141</v>
      </c>
      <c r="K1636" s="72" t="s">
        <v>3355</v>
      </c>
    </row>
    <row r="1637" spans="1:14" x14ac:dyDescent="0.2">
      <c r="A1637" s="2">
        <v>9</v>
      </c>
      <c r="B1637" s="2">
        <v>11</v>
      </c>
      <c r="C1637" s="2">
        <v>6</v>
      </c>
      <c r="D1637" t="s">
        <v>145</v>
      </c>
      <c r="E1637" s="10" t="s">
        <v>3350</v>
      </c>
      <c r="G1637" s="25" t="s">
        <v>3356</v>
      </c>
      <c r="H1637" s="28">
        <v>36065</v>
      </c>
      <c r="I1637" s="72">
        <v>75</v>
      </c>
      <c r="J1637" s="13">
        <v>36068</v>
      </c>
      <c r="K1637" s="72">
        <v>813</v>
      </c>
    </row>
    <row r="1638" spans="1:14" x14ac:dyDescent="0.2">
      <c r="A1638" s="2">
        <v>9</v>
      </c>
      <c r="B1638" s="2">
        <v>11</v>
      </c>
      <c r="C1638" s="2">
        <v>7</v>
      </c>
      <c r="D1638" t="s">
        <v>145</v>
      </c>
      <c r="E1638" s="10" t="s">
        <v>3350</v>
      </c>
      <c r="G1638" s="25" t="s">
        <v>3357</v>
      </c>
      <c r="H1638" s="28"/>
    </row>
    <row r="1639" spans="1:14" x14ac:dyDescent="0.2">
      <c r="A1639" s="2">
        <v>9</v>
      </c>
      <c r="B1639" s="2">
        <v>11</v>
      </c>
      <c r="C1639" s="2">
        <v>8</v>
      </c>
      <c r="D1639" t="s">
        <v>145</v>
      </c>
      <c r="E1639" s="10" t="s">
        <v>3350</v>
      </c>
      <c r="G1639" s="25" t="s">
        <v>3358</v>
      </c>
      <c r="H1639" s="28"/>
    </row>
    <row r="1640" spans="1:14" x14ac:dyDescent="0.2">
      <c r="A1640" s="2">
        <v>9</v>
      </c>
      <c r="B1640" s="2">
        <v>12</v>
      </c>
      <c r="C1640" s="2">
        <v>1</v>
      </c>
      <c r="D1640" t="s">
        <v>3359</v>
      </c>
      <c r="E1640" s="10" t="s">
        <v>3360</v>
      </c>
      <c r="F1640" s="2">
        <v>277</v>
      </c>
      <c r="G1640" s="25" t="s">
        <v>3361</v>
      </c>
      <c r="H1640" s="28">
        <v>34474</v>
      </c>
      <c r="I1640" s="72">
        <v>77</v>
      </c>
      <c r="J1640" s="13">
        <v>34479</v>
      </c>
      <c r="K1640" s="72">
        <v>714</v>
      </c>
    </row>
    <row r="1641" spans="1:14" x14ac:dyDescent="0.2">
      <c r="A1641" s="2">
        <v>9</v>
      </c>
      <c r="B1641" s="2">
        <v>12</v>
      </c>
      <c r="C1641" s="2">
        <v>2</v>
      </c>
      <c r="D1641" t="s">
        <v>3359</v>
      </c>
      <c r="E1641" s="10" t="s">
        <v>3360</v>
      </c>
      <c r="F1641" s="2">
        <v>277</v>
      </c>
      <c r="G1641" s="25" t="s">
        <v>3362</v>
      </c>
      <c r="H1641" s="28">
        <v>38491</v>
      </c>
      <c r="I1641" s="72">
        <v>83</v>
      </c>
      <c r="J1641" s="13">
        <v>38496</v>
      </c>
      <c r="K1641" s="72">
        <v>172</v>
      </c>
    </row>
    <row r="1642" spans="1:14" x14ac:dyDescent="0.2">
      <c r="A1642" s="2">
        <v>9</v>
      </c>
      <c r="B1642" s="2">
        <v>12</v>
      </c>
      <c r="C1642" s="2">
        <v>3</v>
      </c>
      <c r="D1642" t="s">
        <v>2579</v>
      </c>
      <c r="E1642" s="10" t="s">
        <v>3363</v>
      </c>
      <c r="G1642" s="25" t="s">
        <v>3364</v>
      </c>
      <c r="H1642" s="28">
        <v>35446</v>
      </c>
      <c r="I1642" s="72">
        <v>52</v>
      </c>
      <c r="J1642" s="13">
        <v>35450</v>
      </c>
      <c r="K1642" s="72">
        <v>778</v>
      </c>
      <c r="M1642" s="122" t="s">
        <v>3365</v>
      </c>
    </row>
    <row r="1643" spans="1:14" x14ac:dyDescent="0.2">
      <c r="A1643" s="2">
        <v>9</v>
      </c>
      <c r="B1643" s="2">
        <v>12</v>
      </c>
      <c r="C1643" s="2">
        <v>4</v>
      </c>
      <c r="D1643" t="s">
        <v>2579</v>
      </c>
      <c r="E1643" s="10" t="s">
        <v>3363</v>
      </c>
      <c r="G1643" s="25" t="s">
        <v>3366</v>
      </c>
      <c r="H1643" s="28">
        <v>45058</v>
      </c>
      <c r="I1643" s="72">
        <v>78</v>
      </c>
      <c r="J1643" s="13">
        <v>45164</v>
      </c>
      <c r="K1643" s="72">
        <v>720</v>
      </c>
      <c r="M1643" s="122"/>
    </row>
    <row r="1644" spans="1:14" x14ac:dyDescent="0.2">
      <c r="A1644" s="2">
        <v>9</v>
      </c>
      <c r="B1644" s="2">
        <v>12</v>
      </c>
      <c r="C1644" s="2">
        <v>5</v>
      </c>
      <c r="D1644" t="s">
        <v>56</v>
      </c>
      <c r="E1644" s="10" t="s">
        <v>3367</v>
      </c>
      <c r="F1644" s="2">
        <v>276</v>
      </c>
      <c r="G1644" s="25" t="s">
        <v>3368</v>
      </c>
      <c r="H1644" s="28">
        <v>34837</v>
      </c>
      <c r="I1644" s="72">
        <v>31</v>
      </c>
      <c r="J1644" s="13">
        <v>34839</v>
      </c>
      <c r="K1644" s="72">
        <v>739</v>
      </c>
    </row>
    <row r="1645" spans="1:14" x14ac:dyDescent="0.2">
      <c r="A1645" s="2">
        <v>9</v>
      </c>
      <c r="B1645" s="2">
        <v>12</v>
      </c>
      <c r="C1645" s="2">
        <v>6</v>
      </c>
      <c r="D1645" t="s">
        <v>56</v>
      </c>
      <c r="E1645" s="10" t="s">
        <v>3367</v>
      </c>
      <c r="F1645" s="2">
        <v>276</v>
      </c>
      <c r="G1645" s="25"/>
      <c r="H1645" s="28"/>
    </row>
    <row r="1646" spans="1:14" x14ac:dyDescent="0.2">
      <c r="A1646" s="2">
        <v>9</v>
      </c>
      <c r="B1646" s="2">
        <v>12</v>
      </c>
      <c r="C1646" s="2">
        <v>7</v>
      </c>
      <c r="D1646" t="s">
        <v>56</v>
      </c>
      <c r="E1646" s="10" t="s">
        <v>92</v>
      </c>
      <c r="F1646" s="2">
        <v>275</v>
      </c>
      <c r="G1646" s="25" t="s">
        <v>3369</v>
      </c>
      <c r="H1646" s="28">
        <v>33948</v>
      </c>
      <c r="I1646" s="72">
        <v>96</v>
      </c>
      <c r="J1646" s="13">
        <v>33953</v>
      </c>
      <c r="K1646" s="72">
        <v>680</v>
      </c>
    </row>
    <row r="1647" spans="1:14" x14ac:dyDescent="0.2">
      <c r="A1647" s="2">
        <v>9</v>
      </c>
      <c r="B1647" s="2">
        <v>12</v>
      </c>
      <c r="C1647" s="2">
        <v>8</v>
      </c>
      <c r="D1647" t="s">
        <v>56</v>
      </c>
      <c r="E1647" s="10" t="s">
        <v>92</v>
      </c>
      <c r="F1647" s="2">
        <v>275</v>
      </c>
      <c r="G1647" s="25" t="s">
        <v>92</v>
      </c>
      <c r="H1647" s="28">
        <v>32402</v>
      </c>
      <c r="I1647" s="72">
        <v>91</v>
      </c>
      <c r="J1647" s="13">
        <v>32406</v>
      </c>
      <c r="K1647" s="72">
        <v>576</v>
      </c>
    </row>
    <row r="1648" spans="1:14" x14ac:dyDescent="0.2">
      <c r="A1648" s="2">
        <v>9</v>
      </c>
      <c r="B1648" s="2">
        <v>13</v>
      </c>
      <c r="C1648" s="2">
        <v>1</v>
      </c>
      <c r="D1648" t="s">
        <v>3370</v>
      </c>
      <c r="E1648" s="10" t="s">
        <v>3371</v>
      </c>
      <c r="F1648" s="2">
        <v>302</v>
      </c>
      <c r="G1648" s="25" t="s">
        <v>3372</v>
      </c>
      <c r="H1648" s="28">
        <v>36065</v>
      </c>
      <c r="I1648" s="72">
        <v>86</v>
      </c>
      <c r="J1648" s="13">
        <v>36069</v>
      </c>
      <c r="K1648" s="72">
        <v>814</v>
      </c>
    </row>
    <row r="1649" spans="1:14" x14ac:dyDescent="0.2">
      <c r="A1649" s="2">
        <v>9</v>
      </c>
      <c r="B1649" s="2">
        <v>13</v>
      </c>
      <c r="C1649" s="2">
        <v>2</v>
      </c>
      <c r="D1649" t="s">
        <v>3370</v>
      </c>
      <c r="E1649" s="10" t="s">
        <v>3371</v>
      </c>
      <c r="F1649" s="2">
        <v>302</v>
      </c>
      <c r="G1649" s="25" t="s">
        <v>3015</v>
      </c>
      <c r="H1649" s="28">
        <v>41721</v>
      </c>
      <c r="I1649" s="72">
        <v>95</v>
      </c>
      <c r="J1649" s="13">
        <v>41725</v>
      </c>
      <c r="K1649" s="72">
        <v>395</v>
      </c>
    </row>
    <row r="1650" spans="1:14" x14ac:dyDescent="0.2">
      <c r="A1650" s="2">
        <v>9</v>
      </c>
      <c r="B1650" s="2">
        <v>13</v>
      </c>
      <c r="C1650" s="2">
        <v>3</v>
      </c>
      <c r="D1650" t="s">
        <v>2605</v>
      </c>
      <c r="E1650" s="10" t="s">
        <v>7439</v>
      </c>
      <c r="G1650" s="25"/>
      <c r="H1650" s="28"/>
    </row>
    <row r="1651" spans="1:14" x14ac:dyDescent="0.2">
      <c r="A1651" s="2">
        <v>9</v>
      </c>
      <c r="B1651" s="2">
        <v>13</v>
      </c>
      <c r="C1651" s="2">
        <v>4</v>
      </c>
      <c r="D1651" t="s">
        <v>2605</v>
      </c>
      <c r="E1651" s="10" t="s">
        <v>7439</v>
      </c>
      <c r="G1651" s="25"/>
      <c r="H1651" s="28"/>
    </row>
    <row r="1652" spans="1:14" x14ac:dyDescent="0.2">
      <c r="A1652" s="2">
        <v>9</v>
      </c>
      <c r="B1652" s="2">
        <v>13</v>
      </c>
      <c r="C1652" s="2">
        <v>5</v>
      </c>
      <c r="D1652" t="s">
        <v>2605</v>
      </c>
      <c r="E1652" s="10" t="s">
        <v>1709</v>
      </c>
      <c r="G1652" s="25" t="s">
        <v>3373</v>
      </c>
      <c r="H1652" s="28">
        <v>33952</v>
      </c>
      <c r="I1652" s="72">
        <v>79</v>
      </c>
      <c r="J1652" s="13">
        <v>33955</v>
      </c>
      <c r="K1652" s="72">
        <v>681</v>
      </c>
    </row>
    <row r="1653" spans="1:14" x14ac:dyDescent="0.2">
      <c r="A1653" s="2">
        <v>9</v>
      </c>
      <c r="B1653" s="2">
        <v>13</v>
      </c>
      <c r="C1653" s="2">
        <v>6</v>
      </c>
      <c r="D1653" t="s">
        <v>2605</v>
      </c>
      <c r="E1653" s="10" t="s">
        <v>1709</v>
      </c>
      <c r="G1653" s="50" t="s">
        <v>3374</v>
      </c>
      <c r="H1653" s="38" t="s">
        <v>3375</v>
      </c>
      <c r="I1653" s="72">
        <v>79</v>
      </c>
      <c r="J1653" s="36" t="s">
        <v>3376</v>
      </c>
      <c r="K1653" s="72">
        <v>752</v>
      </c>
    </row>
    <row r="1654" spans="1:14" x14ac:dyDescent="0.2">
      <c r="A1654" s="2">
        <v>9</v>
      </c>
      <c r="B1654" s="2">
        <v>13</v>
      </c>
      <c r="C1654" s="2">
        <v>7</v>
      </c>
      <c r="D1654" t="s">
        <v>2092</v>
      </c>
      <c r="E1654" s="10" t="s">
        <v>41</v>
      </c>
      <c r="G1654" s="50" t="s">
        <v>41</v>
      </c>
      <c r="H1654" s="38" t="s">
        <v>3377</v>
      </c>
      <c r="I1654" s="72">
        <v>87</v>
      </c>
      <c r="J1654" s="36" t="s">
        <v>3378</v>
      </c>
    </row>
    <row r="1655" spans="1:14" x14ac:dyDescent="0.2">
      <c r="A1655" s="2">
        <v>9</v>
      </c>
      <c r="B1655" s="2">
        <v>13</v>
      </c>
      <c r="C1655" s="2">
        <v>8</v>
      </c>
      <c r="D1655" t="s">
        <v>2092</v>
      </c>
      <c r="E1655" s="10" t="s">
        <v>41</v>
      </c>
      <c r="G1655" s="50" t="s">
        <v>166</v>
      </c>
      <c r="H1655" s="55" t="s">
        <v>235</v>
      </c>
      <c r="I1655" s="72">
        <v>72</v>
      </c>
      <c r="J1655" s="55" t="s">
        <v>235</v>
      </c>
      <c r="K1655" s="53"/>
    </row>
    <row r="1656" spans="1:14" x14ac:dyDescent="0.2">
      <c r="A1656" s="2">
        <v>9</v>
      </c>
      <c r="B1656" s="2">
        <v>14</v>
      </c>
      <c r="C1656" s="2">
        <v>1</v>
      </c>
      <c r="D1656" t="s">
        <v>2605</v>
      </c>
      <c r="E1656" s="10" t="s">
        <v>478</v>
      </c>
      <c r="G1656" s="25"/>
      <c r="H1656" s="28"/>
    </row>
    <row r="1657" spans="1:14" x14ac:dyDescent="0.2">
      <c r="A1657" s="2">
        <v>9</v>
      </c>
      <c r="B1657" s="2">
        <v>14</v>
      </c>
      <c r="C1657" s="2">
        <v>2</v>
      </c>
      <c r="D1657" t="s">
        <v>2605</v>
      </c>
      <c r="E1657" s="10" t="s">
        <v>478</v>
      </c>
      <c r="G1657" s="25"/>
      <c r="H1657" s="28"/>
    </row>
    <row r="1658" spans="1:14" x14ac:dyDescent="0.2">
      <c r="A1658" s="2">
        <v>9</v>
      </c>
      <c r="B1658" s="2">
        <v>14</v>
      </c>
      <c r="C1658" s="2">
        <v>3</v>
      </c>
      <c r="D1658" t="s">
        <v>2605</v>
      </c>
      <c r="E1658" s="10" t="s">
        <v>478</v>
      </c>
      <c r="G1658" s="25" t="s">
        <v>3379</v>
      </c>
      <c r="H1658" s="28">
        <v>36378</v>
      </c>
      <c r="I1658" s="72">
        <v>85</v>
      </c>
      <c r="J1658" s="13">
        <v>36382</v>
      </c>
      <c r="K1658" s="72">
        <v>840</v>
      </c>
    </row>
    <row r="1659" spans="1:14" x14ac:dyDescent="0.2">
      <c r="A1659" s="2">
        <v>9</v>
      </c>
      <c r="B1659" s="2">
        <v>14</v>
      </c>
      <c r="C1659" s="2">
        <v>4</v>
      </c>
      <c r="D1659" t="s">
        <v>2605</v>
      </c>
      <c r="E1659" s="10" t="s">
        <v>478</v>
      </c>
      <c r="G1659" s="25" t="s">
        <v>3380</v>
      </c>
      <c r="H1659" s="28">
        <v>34287</v>
      </c>
      <c r="I1659" s="72">
        <v>72</v>
      </c>
      <c r="J1659" s="13">
        <v>34290</v>
      </c>
      <c r="K1659" s="72">
        <v>699</v>
      </c>
    </row>
    <row r="1660" spans="1:14" x14ac:dyDescent="0.2">
      <c r="A1660" s="2">
        <v>9</v>
      </c>
      <c r="B1660" s="2">
        <v>14</v>
      </c>
      <c r="C1660" s="2">
        <v>5</v>
      </c>
      <c r="D1660" t="s">
        <v>2605</v>
      </c>
      <c r="E1660" s="10" t="s">
        <v>170</v>
      </c>
      <c r="G1660" s="25" t="s">
        <v>3115</v>
      </c>
      <c r="H1660" s="14" t="s">
        <v>1110</v>
      </c>
      <c r="I1660" s="72">
        <v>86</v>
      </c>
      <c r="J1660" s="14" t="s">
        <v>1110</v>
      </c>
      <c r="K1660" s="53"/>
    </row>
    <row r="1661" spans="1:14" x14ac:dyDescent="0.2">
      <c r="A1661" s="2">
        <v>9</v>
      </c>
      <c r="B1661" s="2">
        <v>14</v>
      </c>
      <c r="C1661" s="2">
        <v>6</v>
      </c>
      <c r="D1661" t="s">
        <v>2605</v>
      </c>
      <c r="E1661" s="10" t="s">
        <v>170</v>
      </c>
      <c r="G1661" s="25" t="s">
        <v>170</v>
      </c>
      <c r="H1661" s="28">
        <v>22544</v>
      </c>
      <c r="I1661" s="72">
        <v>81</v>
      </c>
      <c r="J1661" s="14">
        <v>22546</v>
      </c>
      <c r="K1661" s="53"/>
    </row>
    <row r="1662" spans="1:14" x14ac:dyDescent="0.2">
      <c r="A1662" s="2">
        <v>9</v>
      </c>
      <c r="B1662" s="2">
        <v>14</v>
      </c>
      <c r="C1662" s="2">
        <v>7</v>
      </c>
      <c r="D1662" t="s">
        <v>2605</v>
      </c>
      <c r="E1662" s="10" t="s">
        <v>170</v>
      </c>
      <c r="G1662" s="25" t="s">
        <v>3381</v>
      </c>
      <c r="H1662" s="28">
        <v>37583</v>
      </c>
      <c r="I1662" s="72">
        <v>82</v>
      </c>
      <c r="J1662" s="13">
        <v>37590</v>
      </c>
      <c r="K1662" s="72">
        <v>122</v>
      </c>
      <c r="L1662" s="2" t="s">
        <v>236</v>
      </c>
      <c r="N1662" t="s">
        <v>2744</v>
      </c>
    </row>
    <row r="1663" spans="1:14" x14ac:dyDescent="0.2">
      <c r="A1663" s="2">
        <v>9</v>
      </c>
      <c r="B1663" s="2">
        <v>14</v>
      </c>
      <c r="C1663" s="2">
        <v>8</v>
      </c>
      <c r="D1663" t="s">
        <v>2605</v>
      </c>
      <c r="E1663" s="10" t="s">
        <v>170</v>
      </c>
      <c r="G1663" s="25"/>
      <c r="H1663" s="28"/>
    </row>
    <row r="1664" spans="1:14" x14ac:dyDescent="0.2">
      <c r="A1664" s="2">
        <v>9</v>
      </c>
      <c r="B1664" s="2">
        <v>15</v>
      </c>
      <c r="C1664" s="2">
        <v>1</v>
      </c>
      <c r="D1664" t="s">
        <v>3382</v>
      </c>
      <c r="E1664" s="10" t="s">
        <v>3383</v>
      </c>
      <c r="G1664" s="25" t="s">
        <v>92</v>
      </c>
      <c r="H1664" s="28">
        <v>43515</v>
      </c>
      <c r="I1664" s="72">
        <v>90</v>
      </c>
      <c r="J1664" s="13">
        <v>43636</v>
      </c>
      <c r="K1664" s="72">
        <v>583</v>
      </c>
      <c r="M1664" s="10" t="s">
        <v>244</v>
      </c>
    </row>
    <row r="1665" spans="1:14" x14ac:dyDescent="0.2">
      <c r="A1665" s="2">
        <v>9</v>
      </c>
      <c r="B1665" s="2">
        <v>15</v>
      </c>
      <c r="C1665" s="2">
        <v>2</v>
      </c>
      <c r="D1665" t="s">
        <v>3382</v>
      </c>
      <c r="E1665" s="10" t="s">
        <v>3384</v>
      </c>
      <c r="G1665" s="25"/>
      <c r="H1665" s="28"/>
      <c r="M1665" s="10" t="s">
        <v>3385</v>
      </c>
    </row>
    <row r="1666" spans="1:14" x14ac:dyDescent="0.2">
      <c r="A1666" s="2">
        <v>9</v>
      </c>
      <c r="B1666" s="2">
        <v>15</v>
      </c>
      <c r="C1666" s="2">
        <v>3</v>
      </c>
      <c r="D1666" t="s">
        <v>3386</v>
      </c>
      <c r="E1666" s="10" t="s">
        <v>3387</v>
      </c>
      <c r="G1666" s="50" t="s">
        <v>3388</v>
      </c>
      <c r="H1666" s="38" t="s">
        <v>3389</v>
      </c>
      <c r="I1666" s="72">
        <v>68</v>
      </c>
      <c r="J1666" s="36" t="s">
        <v>3390</v>
      </c>
      <c r="K1666" s="72">
        <v>553</v>
      </c>
      <c r="M1666" s="122" t="s">
        <v>3391</v>
      </c>
      <c r="N1666" s="122" t="s">
        <v>3392</v>
      </c>
    </row>
    <row r="1667" spans="1:14" x14ac:dyDescent="0.2">
      <c r="A1667" s="2">
        <v>9</v>
      </c>
      <c r="B1667" s="2">
        <v>15</v>
      </c>
      <c r="C1667" s="2">
        <v>4</v>
      </c>
      <c r="D1667" t="s">
        <v>3386</v>
      </c>
      <c r="E1667" s="10" t="s">
        <v>3387</v>
      </c>
      <c r="G1667" s="50" t="s">
        <v>3393</v>
      </c>
      <c r="H1667" s="38" t="s">
        <v>3394</v>
      </c>
      <c r="I1667" s="72">
        <v>74</v>
      </c>
      <c r="J1667" s="36" t="s">
        <v>3395</v>
      </c>
      <c r="K1667" s="72">
        <v>582</v>
      </c>
      <c r="M1667" s="122"/>
      <c r="N1667" s="122"/>
    </row>
    <row r="1668" spans="1:14" x14ac:dyDescent="0.2">
      <c r="A1668" s="2">
        <v>9</v>
      </c>
      <c r="B1668" s="2">
        <v>15</v>
      </c>
      <c r="C1668" s="2">
        <v>5</v>
      </c>
      <c r="D1668" t="s">
        <v>2162</v>
      </c>
      <c r="E1668" s="10" t="s">
        <v>481</v>
      </c>
      <c r="G1668" s="25"/>
      <c r="H1668" s="28"/>
    </row>
    <row r="1669" spans="1:14" x14ac:dyDescent="0.2">
      <c r="A1669" s="2">
        <v>9</v>
      </c>
      <c r="B1669" s="2">
        <v>15</v>
      </c>
      <c r="C1669" s="2">
        <v>6</v>
      </c>
      <c r="D1669" t="s">
        <v>2162</v>
      </c>
      <c r="E1669" s="10" t="s">
        <v>481</v>
      </c>
      <c r="G1669" s="25" t="s">
        <v>3396</v>
      </c>
      <c r="H1669" s="28">
        <v>26662</v>
      </c>
      <c r="I1669" s="72">
        <v>51</v>
      </c>
      <c r="J1669" s="13">
        <v>26666</v>
      </c>
      <c r="K1669" s="72">
        <v>245</v>
      </c>
    </row>
    <row r="1670" spans="1:14" x14ac:dyDescent="0.2">
      <c r="A1670" s="2">
        <v>9</v>
      </c>
      <c r="B1670" s="2">
        <v>15</v>
      </c>
      <c r="C1670" s="2">
        <v>7</v>
      </c>
      <c r="D1670" t="s">
        <v>2162</v>
      </c>
      <c r="E1670" s="10" t="s">
        <v>481</v>
      </c>
      <c r="G1670" s="25" t="s">
        <v>481</v>
      </c>
      <c r="H1670" s="28">
        <v>22527</v>
      </c>
      <c r="I1670" s="72">
        <v>41</v>
      </c>
      <c r="J1670" s="14">
        <v>22527</v>
      </c>
      <c r="K1670" s="53"/>
    </row>
    <row r="1671" spans="1:14" x14ac:dyDescent="0.2">
      <c r="A1671" s="2">
        <v>9</v>
      </c>
      <c r="B1671" s="2">
        <v>15</v>
      </c>
      <c r="C1671" s="2">
        <v>8</v>
      </c>
      <c r="D1671" t="s">
        <v>2162</v>
      </c>
      <c r="E1671" s="10" t="s">
        <v>481</v>
      </c>
      <c r="G1671" s="25" t="s">
        <v>3397</v>
      </c>
      <c r="H1671" s="28">
        <v>17384</v>
      </c>
      <c r="I1671" s="72" t="s">
        <v>2253</v>
      </c>
      <c r="J1671" s="14">
        <v>17386</v>
      </c>
      <c r="K1671" s="53"/>
    </row>
    <row r="1672" spans="1:14" x14ac:dyDescent="0.2">
      <c r="A1672" s="2">
        <v>9</v>
      </c>
      <c r="B1672" s="2">
        <v>16</v>
      </c>
      <c r="C1672" s="2">
        <v>1</v>
      </c>
      <c r="D1672" t="s">
        <v>19</v>
      </c>
      <c r="E1672" s="10" t="s">
        <v>836</v>
      </c>
      <c r="G1672" s="50" t="s">
        <v>3398</v>
      </c>
      <c r="H1672" s="38"/>
      <c r="J1672" s="36"/>
    </row>
    <row r="1673" spans="1:14" x14ac:dyDescent="0.2">
      <c r="A1673" s="2">
        <v>9</v>
      </c>
      <c r="B1673" s="2">
        <v>16</v>
      </c>
      <c r="C1673" s="2">
        <v>2</v>
      </c>
      <c r="D1673" t="s">
        <v>19</v>
      </c>
      <c r="E1673" s="10" t="s">
        <v>836</v>
      </c>
      <c r="G1673" s="25" t="s">
        <v>3399</v>
      </c>
      <c r="H1673" s="28"/>
    </row>
    <row r="1674" spans="1:14" x14ac:dyDescent="0.2">
      <c r="A1674" s="2">
        <v>9</v>
      </c>
      <c r="B1674" s="2">
        <v>16</v>
      </c>
      <c r="C1674" s="2">
        <v>3</v>
      </c>
      <c r="D1674" t="s">
        <v>19</v>
      </c>
      <c r="E1674" s="10" t="s">
        <v>836</v>
      </c>
      <c r="G1674" s="25" t="s">
        <v>3400</v>
      </c>
      <c r="H1674" s="28">
        <v>34894</v>
      </c>
      <c r="I1674" s="72">
        <v>83</v>
      </c>
      <c r="J1674" s="13">
        <v>34899</v>
      </c>
      <c r="K1674" s="72">
        <v>745</v>
      </c>
    </row>
    <row r="1675" spans="1:14" x14ac:dyDescent="0.2">
      <c r="A1675" s="2">
        <v>9</v>
      </c>
      <c r="B1675" s="2">
        <v>16</v>
      </c>
      <c r="C1675" s="2">
        <v>4</v>
      </c>
      <c r="D1675" t="s">
        <v>19</v>
      </c>
      <c r="E1675" s="10" t="s">
        <v>836</v>
      </c>
      <c r="G1675" s="25" t="s">
        <v>3401</v>
      </c>
      <c r="H1675" s="28">
        <v>17801</v>
      </c>
      <c r="I1675" s="72" t="s">
        <v>72</v>
      </c>
      <c r="J1675" s="13">
        <v>17804</v>
      </c>
    </row>
    <row r="1676" spans="1:14" x14ac:dyDescent="0.2">
      <c r="A1676" s="2">
        <v>9</v>
      </c>
      <c r="B1676" s="2">
        <v>16</v>
      </c>
      <c r="C1676" s="2">
        <v>4</v>
      </c>
      <c r="D1676" t="s">
        <v>19</v>
      </c>
      <c r="E1676" s="10" t="s">
        <v>836</v>
      </c>
      <c r="G1676" s="25" t="s">
        <v>3402</v>
      </c>
      <c r="H1676" s="28">
        <v>28277</v>
      </c>
      <c r="I1676" s="72">
        <v>64</v>
      </c>
      <c r="J1676" s="13">
        <v>28282</v>
      </c>
      <c r="K1676" s="72">
        <v>316</v>
      </c>
    </row>
    <row r="1677" spans="1:14" x14ac:dyDescent="0.2">
      <c r="A1677" s="2">
        <v>9</v>
      </c>
      <c r="B1677" s="2">
        <v>16</v>
      </c>
      <c r="C1677" s="2">
        <v>5</v>
      </c>
      <c r="D1677" t="s">
        <v>19</v>
      </c>
      <c r="E1677" s="10" t="s">
        <v>836</v>
      </c>
      <c r="G1677" s="25" t="s">
        <v>3403</v>
      </c>
      <c r="H1677" s="28">
        <v>27690</v>
      </c>
      <c r="I1677" s="72">
        <v>69</v>
      </c>
      <c r="J1677" s="13">
        <v>27694</v>
      </c>
      <c r="K1677" s="72">
        <v>283</v>
      </c>
    </row>
    <row r="1678" spans="1:14" x14ac:dyDescent="0.2">
      <c r="A1678" s="2">
        <v>9</v>
      </c>
      <c r="B1678" s="2">
        <v>16</v>
      </c>
      <c r="C1678" s="2">
        <v>6</v>
      </c>
      <c r="D1678" t="s">
        <v>19</v>
      </c>
      <c r="E1678" s="10" t="s">
        <v>836</v>
      </c>
      <c r="G1678" s="25" t="s">
        <v>17</v>
      </c>
      <c r="H1678" s="28">
        <v>20151</v>
      </c>
      <c r="I1678" s="72">
        <v>76</v>
      </c>
      <c r="J1678" s="14">
        <v>20153</v>
      </c>
      <c r="K1678" s="53"/>
    </row>
    <row r="1679" spans="1:14" x14ac:dyDescent="0.2">
      <c r="A1679" s="2">
        <v>9</v>
      </c>
      <c r="B1679" s="2">
        <v>16</v>
      </c>
      <c r="C1679" s="2">
        <v>7</v>
      </c>
      <c r="D1679" t="s">
        <v>19</v>
      </c>
      <c r="E1679" s="10" t="s">
        <v>836</v>
      </c>
      <c r="G1679" s="25" t="s">
        <v>836</v>
      </c>
      <c r="H1679" s="28">
        <v>17426</v>
      </c>
      <c r="I1679" s="72">
        <v>70</v>
      </c>
      <c r="J1679" s="13">
        <v>17429</v>
      </c>
    </row>
    <row r="1680" spans="1:14" x14ac:dyDescent="0.2">
      <c r="A1680" s="2">
        <v>9</v>
      </c>
      <c r="B1680" s="2">
        <v>16</v>
      </c>
      <c r="C1680" s="2">
        <v>8</v>
      </c>
      <c r="D1680" t="s">
        <v>19</v>
      </c>
      <c r="E1680" s="10" t="s">
        <v>836</v>
      </c>
      <c r="G1680" s="39" t="s">
        <v>2451</v>
      </c>
      <c r="H1680" s="28">
        <v>36145</v>
      </c>
      <c r="I1680" s="72">
        <v>90</v>
      </c>
      <c r="J1680" s="17" t="s">
        <v>573</v>
      </c>
      <c r="M1680" s="29"/>
    </row>
    <row r="1681" spans="1:13" x14ac:dyDescent="0.2">
      <c r="A1681" s="2">
        <v>9</v>
      </c>
      <c r="B1681" s="2">
        <v>17</v>
      </c>
      <c r="C1681" s="2">
        <v>1</v>
      </c>
      <c r="D1681" t="s">
        <v>19</v>
      </c>
      <c r="E1681" s="10" t="s">
        <v>3404</v>
      </c>
      <c r="G1681" s="25" t="s">
        <v>3364</v>
      </c>
      <c r="H1681" s="28">
        <v>15718</v>
      </c>
      <c r="I1681" s="72">
        <v>1</v>
      </c>
      <c r="J1681" s="13">
        <v>15720</v>
      </c>
    </row>
    <row r="1682" spans="1:13" x14ac:dyDescent="0.2">
      <c r="A1682" s="2">
        <v>9</v>
      </c>
      <c r="B1682" s="2">
        <v>17</v>
      </c>
      <c r="C1682" s="2">
        <v>2</v>
      </c>
      <c r="D1682" t="s">
        <v>19</v>
      </c>
      <c r="E1682" s="10" t="s">
        <v>3404</v>
      </c>
      <c r="G1682" s="25" t="s">
        <v>993</v>
      </c>
      <c r="H1682" s="28">
        <v>16151</v>
      </c>
      <c r="I1682" s="72" t="s">
        <v>72</v>
      </c>
      <c r="J1682" s="13">
        <v>16152</v>
      </c>
    </row>
    <row r="1683" spans="1:13" x14ac:dyDescent="0.2">
      <c r="A1683" s="2">
        <v>9</v>
      </c>
      <c r="B1683" s="2">
        <v>17</v>
      </c>
      <c r="C1683" s="2">
        <v>3</v>
      </c>
      <c r="D1683" t="s">
        <v>19</v>
      </c>
      <c r="E1683" s="10" t="s">
        <v>3404</v>
      </c>
      <c r="G1683" s="25"/>
      <c r="H1683" s="28"/>
    </row>
    <row r="1684" spans="1:13" x14ac:dyDescent="0.2">
      <c r="A1684" s="2">
        <v>9</v>
      </c>
      <c r="B1684" s="2">
        <v>17</v>
      </c>
      <c r="C1684" s="2">
        <v>4</v>
      </c>
      <c r="D1684" t="s">
        <v>19</v>
      </c>
      <c r="E1684" s="10" t="s">
        <v>3404</v>
      </c>
      <c r="G1684" s="25"/>
      <c r="H1684" s="28"/>
    </row>
    <row r="1685" spans="1:13" x14ac:dyDescent="0.2">
      <c r="A1685" s="2">
        <v>9</v>
      </c>
      <c r="B1685" s="2">
        <v>17</v>
      </c>
      <c r="C1685" s="2">
        <v>5</v>
      </c>
      <c r="D1685" t="s">
        <v>19</v>
      </c>
      <c r="E1685" s="10" t="s">
        <v>3404</v>
      </c>
      <c r="G1685" s="25" t="s">
        <v>3405</v>
      </c>
      <c r="H1685" s="28">
        <v>34397</v>
      </c>
      <c r="I1685" s="72">
        <v>83</v>
      </c>
      <c r="J1685" s="13">
        <v>34400</v>
      </c>
      <c r="K1685" s="72">
        <v>705</v>
      </c>
    </row>
    <row r="1686" spans="1:13" x14ac:dyDescent="0.2">
      <c r="A1686" s="2">
        <v>9</v>
      </c>
      <c r="B1686" s="2">
        <v>17</v>
      </c>
      <c r="C1686" s="2">
        <v>6</v>
      </c>
      <c r="D1686" t="s">
        <v>19</v>
      </c>
      <c r="E1686" s="10" t="s">
        <v>3404</v>
      </c>
      <c r="G1686" s="25" t="s">
        <v>3406</v>
      </c>
      <c r="H1686" s="28">
        <v>38454</v>
      </c>
      <c r="I1686" s="72">
        <v>92</v>
      </c>
      <c r="J1686" s="13">
        <v>38457</v>
      </c>
      <c r="K1686" s="72">
        <v>169</v>
      </c>
    </row>
    <row r="1687" spans="1:13" x14ac:dyDescent="0.2">
      <c r="A1687" s="2">
        <v>9</v>
      </c>
      <c r="B1687" s="2">
        <v>17</v>
      </c>
      <c r="C1687" s="2">
        <v>7</v>
      </c>
      <c r="D1687" t="s">
        <v>19</v>
      </c>
      <c r="E1687" s="10" t="s">
        <v>3404</v>
      </c>
      <c r="G1687" s="25" t="s">
        <v>450</v>
      </c>
      <c r="H1687" s="28">
        <v>29579</v>
      </c>
      <c r="I1687" s="72">
        <v>94</v>
      </c>
      <c r="J1687" s="13">
        <v>29582</v>
      </c>
      <c r="K1687" s="72">
        <v>401</v>
      </c>
    </row>
    <row r="1688" spans="1:13" x14ac:dyDescent="0.2">
      <c r="A1688" s="2">
        <v>9</v>
      </c>
      <c r="B1688" s="2">
        <v>17</v>
      </c>
      <c r="C1688" s="2">
        <v>8</v>
      </c>
      <c r="D1688" t="s">
        <v>19</v>
      </c>
      <c r="E1688" s="10" t="s">
        <v>3404</v>
      </c>
      <c r="G1688" s="25" t="s">
        <v>30</v>
      </c>
      <c r="H1688" s="28">
        <v>30076</v>
      </c>
      <c r="I1688" s="72">
        <v>94</v>
      </c>
      <c r="J1688" s="13">
        <v>30079</v>
      </c>
      <c r="K1688" s="72">
        <v>435</v>
      </c>
    </row>
    <row r="1689" spans="1:13" x14ac:dyDescent="0.2">
      <c r="A1689" s="2">
        <v>9</v>
      </c>
      <c r="B1689" s="2">
        <v>18</v>
      </c>
      <c r="C1689" s="2">
        <v>1</v>
      </c>
      <c r="D1689" t="s">
        <v>3407</v>
      </c>
      <c r="E1689" s="10" t="s">
        <v>3408</v>
      </c>
      <c r="G1689" s="25" t="s">
        <v>3409</v>
      </c>
      <c r="H1689" s="28">
        <v>37479</v>
      </c>
      <c r="I1689" s="72">
        <v>77</v>
      </c>
      <c r="J1689" s="13">
        <v>37484</v>
      </c>
      <c r="K1689" s="72">
        <v>114</v>
      </c>
    </row>
    <row r="1690" spans="1:13" x14ac:dyDescent="0.2">
      <c r="A1690" s="2">
        <v>9</v>
      </c>
      <c r="B1690" s="2">
        <v>18</v>
      </c>
      <c r="C1690" s="2">
        <v>2</v>
      </c>
      <c r="D1690" t="s">
        <v>3407</v>
      </c>
      <c r="E1690" s="10" t="s">
        <v>3408</v>
      </c>
      <c r="G1690" s="25" t="s">
        <v>1657</v>
      </c>
      <c r="H1690" s="28">
        <v>41630</v>
      </c>
      <c r="I1690" s="72">
        <v>92</v>
      </c>
      <c r="J1690" s="13">
        <v>41635</v>
      </c>
      <c r="K1690" s="72">
        <v>402</v>
      </c>
    </row>
    <row r="1691" spans="1:13" x14ac:dyDescent="0.2">
      <c r="A1691" s="2">
        <v>9</v>
      </c>
      <c r="B1691" s="2">
        <v>18</v>
      </c>
      <c r="C1691" s="2">
        <v>3</v>
      </c>
      <c r="D1691" t="s">
        <v>2605</v>
      </c>
      <c r="E1691" s="10" t="s">
        <v>104</v>
      </c>
      <c r="G1691" s="39" t="s">
        <v>3410</v>
      </c>
      <c r="H1691" s="28">
        <v>37498</v>
      </c>
      <c r="I1691" s="72">
        <v>59</v>
      </c>
      <c r="J1691" s="13">
        <v>37511</v>
      </c>
      <c r="K1691" s="72">
        <v>116</v>
      </c>
      <c r="M1691" s="10" t="s">
        <v>255</v>
      </c>
    </row>
    <row r="1692" spans="1:13" x14ac:dyDescent="0.2">
      <c r="A1692" s="2">
        <v>9</v>
      </c>
      <c r="B1692" s="2">
        <v>18</v>
      </c>
      <c r="C1692" s="2">
        <v>4</v>
      </c>
      <c r="D1692" t="s">
        <v>2605</v>
      </c>
      <c r="E1692" s="10" t="s">
        <v>104</v>
      </c>
      <c r="G1692" s="25"/>
      <c r="H1692" s="28"/>
    </row>
    <row r="1693" spans="1:13" x14ac:dyDescent="0.2">
      <c r="A1693" s="2">
        <v>9</v>
      </c>
      <c r="B1693" s="2">
        <v>18</v>
      </c>
      <c r="C1693" s="2">
        <v>4</v>
      </c>
      <c r="D1693" t="s">
        <v>2605</v>
      </c>
      <c r="E1693" s="10" t="s">
        <v>104</v>
      </c>
      <c r="G1693" s="39" t="s">
        <v>3411</v>
      </c>
      <c r="H1693" s="28">
        <v>23157</v>
      </c>
      <c r="I1693" s="73" t="s">
        <v>72</v>
      </c>
      <c r="J1693" s="14">
        <v>23159</v>
      </c>
      <c r="K1693" s="53"/>
      <c r="M1693" s="10" t="s">
        <v>3412</v>
      </c>
    </row>
    <row r="1694" spans="1:13" x14ac:dyDescent="0.2">
      <c r="A1694" s="2">
        <v>9</v>
      </c>
      <c r="B1694" s="2">
        <v>18</v>
      </c>
      <c r="C1694" s="2">
        <v>5</v>
      </c>
      <c r="D1694" t="s">
        <v>2605</v>
      </c>
      <c r="E1694" s="10" t="s">
        <v>104</v>
      </c>
      <c r="G1694" s="25" t="s">
        <v>1678</v>
      </c>
      <c r="H1694" s="28">
        <v>39636</v>
      </c>
      <c r="I1694" s="72">
        <v>89</v>
      </c>
      <c r="J1694" s="13">
        <v>39646</v>
      </c>
      <c r="K1694" s="72">
        <v>241</v>
      </c>
      <c r="M1694" s="29" t="s">
        <v>244</v>
      </c>
    </row>
    <row r="1695" spans="1:13" x14ac:dyDescent="0.2">
      <c r="A1695" s="2">
        <v>9</v>
      </c>
      <c r="B1695" s="2">
        <v>18</v>
      </c>
      <c r="C1695" s="2">
        <v>6</v>
      </c>
      <c r="D1695" t="s">
        <v>2605</v>
      </c>
      <c r="E1695" s="10" t="s">
        <v>104</v>
      </c>
      <c r="G1695" s="39" t="s">
        <v>3413</v>
      </c>
      <c r="H1695" s="28">
        <v>38447</v>
      </c>
      <c r="I1695" s="72">
        <v>89</v>
      </c>
      <c r="J1695" s="13">
        <v>38450</v>
      </c>
      <c r="K1695" s="72">
        <v>171</v>
      </c>
    </row>
    <row r="1696" spans="1:13" x14ac:dyDescent="0.2">
      <c r="A1696" s="2">
        <v>9</v>
      </c>
      <c r="B1696" s="2">
        <v>18</v>
      </c>
      <c r="C1696" s="2">
        <v>7</v>
      </c>
      <c r="D1696" t="s">
        <v>2605</v>
      </c>
      <c r="E1696" s="10" t="s">
        <v>3414</v>
      </c>
      <c r="G1696" s="50" t="s">
        <v>20</v>
      </c>
      <c r="H1696" s="38" t="s">
        <v>3415</v>
      </c>
      <c r="I1696" s="72">
        <v>58</v>
      </c>
      <c r="J1696" s="40" t="s">
        <v>3416</v>
      </c>
      <c r="K1696" s="53"/>
    </row>
    <row r="1697" spans="1:14" x14ac:dyDescent="0.2">
      <c r="A1697" s="2">
        <v>9</v>
      </c>
      <c r="B1697" s="2">
        <v>18</v>
      </c>
      <c r="C1697" s="2">
        <v>8</v>
      </c>
      <c r="D1697" t="s">
        <v>2605</v>
      </c>
      <c r="E1697" s="10" t="s">
        <v>1473</v>
      </c>
      <c r="G1697" s="50" t="s">
        <v>1473</v>
      </c>
      <c r="H1697" s="38" t="s">
        <v>3417</v>
      </c>
      <c r="I1697" s="72">
        <v>77</v>
      </c>
      <c r="J1697" s="40" t="s">
        <v>3418</v>
      </c>
      <c r="K1697" s="53"/>
    </row>
    <row r="1698" spans="1:14" x14ac:dyDescent="0.2">
      <c r="A1698" s="2">
        <v>9</v>
      </c>
      <c r="B1698" s="2">
        <v>18</v>
      </c>
      <c r="C1698" s="2">
        <v>8</v>
      </c>
      <c r="D1698" t="s">
        <v>2605</v>
      </c>
      <c r="E1698" s="10" t="s">
        <v>1473</v>
      </c>
      <c r="G1698" s="45" t="s">
        <v>3419</v>
      </c>
      <c r="H1698" s="34" t="s">
        <v>3420</v>
      </c>
      <c r="I1698" s="73" t="s">
        <v>3421</v>
      </c>
      <c r="J1698" s="40" t="s">
        <v>3422</v>
      </c>
      <c r="K1698" s="53"/>
      <c r="M1698" s="10" t="s">
        <v>3423</v>
      </c>
    </row>
    <row r="1699" spans="1:14" x14ac:dyDescent="0.2">
      <c r="A1699" s="2">
        <v>9</v>
      </c>
      <c r="B1699" s="2">
        <v>19</v>
      </c>
      <c r="C1699" s="2">
        <v>1</v>
      </c>
      <c r="D1699" t="s">
        <v>3424</v>
      </c>
      <c r="E1699" s="10" t="s">
        <v>539</v>
      </c>
      <c r="G1699" s="25"/>
      <c r="H1699" s="28"/>
    </row>
    <row r="1700" spans="1:14" x14ac:dyDescent="0.2">
      <c r="A1700" s="2">
        <v>9</v>
      </c>
      <c r="B1700" s="21">
        <v>19</v>
      </c>
      <c r="C1700" s="21">
        <v>2</v>
      </c>
      <c r="D1700" s="23" t="s">
        <v>3424</v>
      </c>
      <c r="E1700" s="24" t="s">
        <v>539</v>
      </c>
      <c r="F1700" s="21"/>
      <c r="G1700" s="46"/>
      <c r="H1700" s="28"/>
      <c r="I1700" s="71"/>
      <c r="J1700" s="28"/>
      <c r="K1700" s="71"/>
      <c r="L1700" s="21"/>
    </row>
    <row r="1701" spans="1:14" x14ac:dyDescent="0.2">
      <c r="A1701" s="2">
        <v>9</v>
      </c>
      <c r="B1701" s="2">
        <v>19</v>
      </c>
      <c r="C1701" s="2">
        <v>3</v>
      </c>
      <c r="D1701" t="s">
        <v>3424</v>
      </c>
      <c r="E1701" s="10" t="s">
        <v>539</v>
      </c>
      <c r="G1701" s="25"/>
      <c r="H1701" s="28"/>
    </row>
    <row r="1702" spans="1:14" x14ac:dyDescent="0.2">
      <c r="A1702" s="2">
        <v>9</v>
      </c>
      <c r="B1702" s="2">
        <v>19</v>
      </c>
      <c r="C1702" s="2">
        <v>4</v>
      </c>
      <c r="D1702" t="s">
        <v>3424</v>
      </c>
      <c r="E1702" s="10" t="s">
        <v>539</v>
      </c>
      <c r="G1702" s="25"/>
      <c r="H1702" s="28"/>
    </row>
    <row r="1703" spans="1:14" x14ac:dyDescent="0.2">
      <c r="A1703" s="21">
        <v>9</v>
      </c>
      <c r="B1703" s="2">
        <v>19</v>
      </c>
      <c r="C1703" s="2">
        <v>5</v>
      </c>
      <c r="D1703" t="s">
        <v>3424</v>
      </c>
      <c r="E1703" s="10" t="s">
        <v>539</v>
      </c>
      <c r="G1703" s="39" t="s">
        <v>564</v>
      </c>
      <c r="H1703" s="28">
        <v>22142</v>
      </c>
      <c r="I1703" s="72">
        <v>48</v>
      </c>
      <c r="J1703" s="13">
        <v>22146</v>
      </c>
    </row>
    <row r="1704" spans="1:14" x14ac:dyDescent="0.2">
      <c r="A1704" s="2">
        <v>9</v>
      </c>
      <c r="B1704" s="2">
        <v>19</v>
      </c>
      <c r="C1704" s="2">
        <v>6</v>
      </c>
      <c r="D1704" t="s">
        <v>3424</v>
      </c>
      <c r="E1704" s="10" t="s">
        <v>539</v>
      </c>
      <c r="G1704" s="25" t="s">
        <v>539</v>
      </c>
      <c r="H1704" s="28">
        <v>32362</v>
      </c>
      <c r="I1704" s="72">
        <v>79</v>
      </c>
      <c r="J1704" s="13">
        <v>32366</v>
      </c>
      <c r="K1704" s="72">
        <v>572</v>
      </c>
    </row>
    <row r="1705" spans="1:14" x14ac:dyDescent="0.2">
      <c r="A1705" s="2">
        <v>9</v>
      </c>
      <c r="B1705" s="2">
        <v>19</v>
      </c>
      <c r="C1705" s="2">
        <v>7</v>
      </c>
      <c r="D1705" t="s">
        <v>3424</v>
      </c>
      <c r="E1705" s="10" t="s">
        <v>539</v>
      </c>
      <c r="G1705" s="25" t="s">
        <v>845</v>
      </c>
      <c r="H1705" s="28">
        <v>30346</v>
      </c>
      <c r="I1705" s="72">
        <v>75</v>
      </c>
      <c r="J1705" s="13">
        <v>30349</v>
      </c>
      <c r="K1705" s="72">
        <v>447</v>
      </c>
    </row>
    <row r="1706" spans="1:14" x14ac:dyDescent="0.2">
      <c r="A1706" s="2">
        <v>9</v>
      </c>
      <c r="B1706" s="2">
        <v>19</v>
      </c>
      <c r="C1706" s="2">
        <v>8</v>
      </c>
      <c r="D1706" t="s">
        <v>3424</v>
      </c>
      <c r="E1706" s="10" t="s">
        <v>539</v>
      </c>
      <c r="G1706" s="39" t="s">
        <v>3425</v>
      </c>
      <c r="H1706" s="28">
        <v>19500</v>
      </c>
      <c r="I1706" s="72">
        <v>9</v>
      </c>
      <c r="J1706" s="14">
        <v>19504</v>
      </c>
      <c r="K1706" s="53"/>
    </row>
    <row r="1707" spans="1:14" x14ac:dyDescent="0.2">
      <c r="A1707" s="2">
        <v>9</v>
      </c>
      <c r="B1707" s="2">
        <v>20</v>
      </c>
      <c r="C1707" s="2">
        <v>1</v>
      </c>
      <c r="D1707" t="s">
        <v>3426</v>
      </c>
      <c r="E1707" s="10" t="s">
        <v>115</v>
      </c>
      <c r="G1707" s="25" t="s">
        <v>296</v>
      </c>
      <c r="H1707" s="28">
        <v>29171</v>
      </c>
      <c r="I1707" s="72">
        <v>33</v>
      </c>
      <c r="J1707" s="13">
        <v>29173</v>
      </c>
      <c r="K1707" s="72">
        <v>375</v>
      </c>
      <c r="L1707" s="2" t="s">
        <v>236</v>
      </c>
      <c r="N1707" s="122" t="s">
        <v>2406</v>
      </c>
    </row>
    <row r="1708" spans="1:14" x14ac:dyDescent="0.2">
      <c r="A1708" s="2">
        <v>9</v>
      </c>
      <c r="B1708" s="2">
        <v>20</v>
      </c>
      <c r="C1708" s="2">
        <v>2</v>
      </c>
      <c r="D1708" t="s">
        <v>3426</v>
      </c>
      <c r="E1708" s="10" t="s">
        <v>115</v>
      </c>
      <c r="G1708" s="25" t="s">
        <v>115</v>
      </c>
      <c r="H1708" s="28">
        <v>21635</v>
      </c>
      <c r="I1708" s="72">
        <v>43</v>
      </c>
      <c r="J1708" s="14">
        <v>21639</v>
      </c>
      <c r="K1708" s="53"/>
      <c r="N1708" s="122"/>
    </row>
    <row r="1709" spans="1:14" x14ac:dyDescent="0.2">
      <c r="A1709" s="2">
        <v>9</v>
      </c>
      <c r="B1709" s="2">
        <v>20</v>
      </c>
      <c r="C1709" s="2">
        <v>3</v>
      </c>
      <c r="D1709" t="s">
        <v>3426</v>
      </c>
      <c r="E1709" s="10" t="s">
        <v>115</v>
      </c>
      <c r="G1709" s="50" t="s">
        <v>3427</v>
      </c>
      <c r="H1709" s="38" t="s">
        <v>3428</v>
      </c>
      <c r="I1709" s="72">
        <v>91</v>
      </c>
      <c r="J1709" s="36" t="s">
        <v>3429</v>
      </c>
      <c r="K1709" s="72">
        <v>452</v>
      </c>
      <c r="N1709" s="122"/>
    </row>
    <row r="1710" spans="1:14" x14ac:dyDescent="0.2">
      <c r="A1710" s="2">
        <v>9</v>
      </c>
      <c r="B1710" s="2">
        <v>20</v>
      </c>
      <c r="C1710" s="2">
        <v>4</v>
      </c>
      <c r="G1710" s="25"/>
      <c r="H1710" s="28"/>
      <c r="M1710" s="124" t="s">
        <v>3430</v>
      </c>
      <c r="N1710" s="24"/>
    </row>
    <row r="1711" spans="1:14" x14ac:dyDescent="0.2">
      <c r="A1711" s="2">
        <v>9</v>
      </c>
      <c r="B1711" s="2">
        <v>20</v>
      </c>
      <c r="C1711" s="2">
        <v>5</v>
      </c>
      <c r="G1711" s="25"/>
      <c r="H1711" s="28"/>
      <c r="M1711" s="122"/>
      <c r="N1711" s="24"/>
    </row>
    <row r="1712" spans="1:14" x14ac:dyDescent="0.2">
      <c r="A1712" s="2">
        <v>9</v>
      </c>
      <c r="B1712" s="2">
        <v>20</v>
      </c>
      <c r="C1712" s="2">
        <v>6</v>
      </c>
      <c r="D1712" t="s">
        <v>3426</v>
      </c>
      <c r="E1712" s="10" t="s">
        <v>3431</v>
      </c>
      <c r="G1712" s="45" t="s">
        <v>166</v>
      </c>
      <c r="H1712" s="38" t="s">
        <v>3432</v>
      </c>
      <c r="I1712" s="72">
        <v>75</v>
      </c>
      <c r="J1712" s="55" t="s">
        <v>3433</v>
      </c>
      <c r="K1712" s="53"/>
      <c r="N1712" s="122" t="s">
        <v>2406</v>
      </c>
    </row>
    <row r="1713" spans="1:14" x14ac:dyDescent="0.2">
      <c r="A1713" s="2">
        <v>9</v>
      </c>
      <c r="B1713" s="2">
        <v>20</v>
      </c>
      <c r="C1713" s="2">
        <v>7</v>
      </c>
      <c r="D1713" t="s">
        <v>3426</v>
      </c>
      <c r="E1713" s="10" t="s">
        <v>3434</v>
      </c>
      <c r="G1713" s="25" t="s">
        <v>3434</v>
      </c>
      <c r="H1713" s="28">
        <v>21022</v>
      </c>
      <c r="I1713" s="72">
        <v>75</v>
      </c>
      <c r="J1713" s="13">
        <v>21026</v>
      </c>
      <c r="N1713" s="122"/>
    </row>
    <row r="1714" spans="1:14" x14ac:dyDescent="0.2">
      <c r="A1714" s="2">
        <v>9</v>
      </c>
      <c r="B1714" s="2">
        <v>20</v>
      </c>
      <c r="C1714" s="2">
        <v>8</v>
      </c>
      <c r="D1714" t="s">
        <v>3426</v>
      </c>
      <c r="E1714" s="10" t="s">
        <v>3434</v>
      </c>
      <c r="G1714" s="25"/>
      <c r="H1714" s="28"/>
      <c r="N1714" s="122"/>
    </row>
    <row r="1715" spans="1:14" x14ac:dyDescent="0.2">
      <c r="G1715" s="25"/>
      <c r="H1715" s="28"/>
    </row>
    <row r="1716" spans="1:14" x14ac:dyDescent="0.2">
      <c r="G1716" s="25"/>
      <c r="H1716" s="28"/>
    </row>
  </sheetData>
  <sortState xmlns:xlrd2="http://schemas.microsoft.com/office/spreadsheetml/2017/richdata2" ref="A2:I1644">
    <sortCondition ref="A2:A1644"/>
    <sortCondition ref="B2:B1644"/>
    <sortCondition ref="C2:C1644"/>
  </sortState>
  <mergeCells count="88">
    <mergeCell ref="M22:M23"/>
    <mergeCell ref="N919:N920"/>
    <mergeCell ref="N1126:N1127"/>
    <mergeCell ref="N1196:N1197"/>
    <mergeCell ref="M208:M209"/>
    <mergeCell ref="N160:N162"/>
    <mergeCell ref="N174:N175"/>
    <mergeCell ref="N178:N179"/>
    <mergeCell ref="N186:N187"/>
    <mergeCell ref="N202:N203"/>
    <mergeCell ref="N56:N57"/>
    <mergeCell ref="M585:M586"/>
    <mergeCell ref="M742:M743"/>
    <mergeCell ref="N335:N336"/>
    <mergeCell ref="N941:N942"/>
    <mergeCell ref="N490:N492"/>
    <mergeCell ref="M1582:M1583"/>
    <mergeCell ref="N1501:N1502"/>
    <mergeCell ref="M1445:M1446"/>
    <mergeCell ref="N1712:N1714"/>
    <mergeCell ref="N1666:N1667"/>
    <mergeCell ref="N1599:N1606"/>
    <mergeCell ref="N1453:N1458"/>
    <mergeCell ref="M1666:M1667"/>
    <mergeCell ref="M1710:M1711"/>
    <mergeCell ref="N1707:N1709"/>
    <mergeCell ref="M1642:M1643"/>
    <mergeCell ref="N1632:N1633"/>
    <mergeCell ref="N1497:N1498"/>
    <mergeCell ref="N1469:N1470"/>
    <mergeCell ref="N1459:N1460"/>
    <mergeCell ref="M1481:M1484"/>
    <mergeCell ref="M1499:M1500"/>
    <mergeCell ref="N747:N749"/>
    <mergeCell ref="N1053:N1054"/>
    <mergeCell ref="N935:N936"/>
    <mergeCell ref="N862:N863"/>
    <mergeCell ref="N998:N999"/>
    <mergeCell ref="N1004:N1005"/>
    <mergeCell ref="N1139:N1140"/>
    <mergeCell ref="N1324:N1325"/>
    <mergeCell ref="N1416:N1417"/>
    <mergeCell ref="N1372:N1373"/>
    <mergeCell ref="N1368:N1369"/>
    <mergeCell ref="G1551:G1552"/>
    <mergeCell ref="J1551:J1552"/>
    <mergeCell ref="M1551:M1552"/>
    <mergeCell ref="H1551:H1552"/>
    <mergeCell ref="I1551:I1552"/>
    <mergeCell ref="K1551:K1552"/>
    <mergeCell ref="Q2:T2"/>
    <mergeCell ref="Q3:Q4"/>
    <mergeCell ref="R3:R4"/>
    <mergeCell ref="S3:S4"/>
    <mergeCell ref="T3:T4"/>
    <mergeCell ref="Q5:Q6"/>
    <mergeCell ref="R5:R6"/>
    <mergeCell ref="S5:S6"/>
    <mergeCell ref="T5:T6"/>
    <mergeCell ref="M1191:M1195"/>
    <mergeCell ref="M513:M514"/>
    <mergeCell ref="M692:M693"/>
    <mergeCell ref="M622:M623"/>
    <mergeCell ref="M1188:M1190"/>
    <mergeCell ref="M1122:M1123"/>
    <mergeCell ref="M417:M418"/>
    <mergeCell ref="M424:M425"/>
    <mergeCell ref="M774:M775"/>
    <mergeCell ref="M490:M492"/>
    <mergeCell ref="N953:N954"/>
    <mergeCell ref="M252:M253"/>
    <mergeCell ref="M287:M288"/>
    <mergeCell ref="M725:M726"/>
    <mergeCell ref="M301:M302"/>
    <mergeCell ref="N927:N928"/>
    <mergeCell ref="N511:N512"/>
    <mergeCell ref="N167:N168"/>
    <mergeCell ref="N536:N539"/>
    <mergeCell ref="N1056:N1057"/>
    <mergeCell ref="N262:N263"/>
    <mergeCell ref="N275:N276"/>
    <mergeCell ref="N723:N730"/>
    <mergeCell ref="N323:N326"/>
    <mergeCell ref="N540:N541"/>
    <mergeCell ref="N521:N522"/>
    <mergeCell ref="N333:N334"/>
    <mergeCell ref="N534:N535"/>
    <mergeCell ref="N386:N38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34"/>
  <sheetViews>
    <sheetView workbookViewId="0">
      <pane ySplit="1" topLeftCell="A1022" activePane="bottomLeft" state="frozen"/>
      <selection pane="bottomLeft" activeCell="Q1201" sqref="Q1201"/>
    </sheetView>
  </sheetViews>
  <sheetFormatPr defaultRowHeight="12.75" x14ac:dyDescent="0.2"/>
  <cols>
    <col min="1" max="1" width="8.42578125" style="2" bestFit="1" customWidth="1"/>
    <col min="2" max="2" width="5.42578125" style="2" bestFit="1" customWidth="1"/>
    <col min="3" max="3" width="8" style="2" bestFit="1" customWidth="1"/>
    <col min="4" max="4" width="14.85546875" bestFit="1" customWidth="1"/>
    <col min="5" max="5" width="18.7109375" bestFit="1" customWidth="1"/>
    <col min="6" max="6" width="7.28515625" style="2" bestFit="1" customWidth="1"/>
    <col min="7" max="7" width="20.5703125" style="10" bestFit="1" customWidth="1"/>
    <col min="8" max="8" width="13.42578125" style="2" bestFit="1" customWidth="1"/>
    <col min="9" max="9" width="8.5703125" style="2" bestFit="1" customWidth="1"/>
    <col min="10" max="10" width="12.85546875" style="2" bestFit="1" customWidth="1"/>
    <col min="11" max="11" width="11.28515625" style="72" bestFit="1" customWidth="1"/>
    <col min="12" max="12" width="8.140625" style="2" bestFit="1" customWidth="1"/>
    <col min="13" max="13" width="32.7109375" customWidth="1"/>
    <col min="14" max="14" width="34.5703125" customWidth="1"/>
  </cols>
  <sheetData>
    <row r="1" spans="1:19" s="4" customFormat="1" x14ac:dyDescent="0.2">
      <c r="A1" s="1" t="s">
        <v>197</v>
      </c>
      <c r="B1" s="1" t="s">
        <v>198</v>
      </c>
      <c r="C1" s="1" t="s">
        <v>199</v>
      </c>
      <c r="D1" s="1" t="s">
        <v>1</v>
      </c>
      <c r="E1" s="18" t="s">
        <v>200</v>
      </c>
      <c r="F1" s="18" t="s">
        <v>201</v>
      </c>
      <c r="G1" s="1" t="s">
        <v>202</v>
      </c>
      <c r="H1" s="75" t="s">
        <v>3</v>
      </c>
      <c r="I1" s="70" t="s">
        <v>4</v>
      </c>
      <c r="J1" s="1" t="s">
        <v>5</v>
      </c>
      <c r="K1" s="70" t="s">
        <v>8</v>
      </c>
      <c r="L1" s="1" t="s">
        <v>203</v>
      </c>
      <c r="M1" s="1" t="s">
        <v>7</v>
      </c>
      <c r="N1" s="1" t="s">
        <v>204</v>
      </c>
    </row>
    <row r="2" spans="1:19" s="3" customFormat="1" x14ac:dyDescent="0.2">
      <c r="A2" s="11">
        <v>1</v>
      </c>
      <c r="B2" s="11">
        <v>1</v>
      </c>
      <c r="C2" s="11">
        <v>1</v>
      </c>
      <c r="D2" s="29" t="s">
        <v>3435</v>
      </c>
      <c r="E2" s="56" t="s">
        <v>137</v>
      </c>
      <c r="F2" s="86"/>
      <c r="G2" s="29" t="s">
        <v>137</v>
      </c>
      <c r="H2" s="30">
        <v>19427</v>
      </c>
      <c r="I2" s="11">
        <v>74</v>
      </c>
      <c r="J2" s="30">
        <v>19430</v>
      </c>
      <c r="K2" s="72"/>
      <c r="L2" s="11"/>
    </row>
    <row r="3" spans="1:19" s="3" customFormat="1" x14ac:dyDescent="0.2">
      <c r="A3" s="11">
        <v>1</v>
      </c>
      <c r="B3" s="11">
        <v>1</v>
      </c>
      <c r="C3" s="11">
        <v>2</v>
      </c>
      <c r="D3" s="29" t="s">
        <v>3435</v>
      </c>
      <c r="E3" s="56" t="s">
        <v>137</v>
      </c>
      <c r="F3" s="86"/>
      <c r="G3" s="29" t="s">
        <v>144</v>
      </c>
      <c r="H3" s="16" t="s">
        <v>1898</v>
      </c>
      <c r="I3" s="11">
        <v>85</v>
      </c>
      <c r="J3" s="16" t="s">
        <v>1898</v>
      </c>
      <c r="K3" s="53"/>
      <c r="L3" s="11"/>
    </row>
    <row r="4" spans="1:19" s="3" customFormat="1" x14ac:dyDescent="0.2">
      <c r="A4" s="11">
        <v>1</v>
      </c>
      <c r="B4" s="11">
        <v>1</v>
      </c>
      <c r="C4" s="11">
        <v>3</v>
      </c>
      <c r="D4" s="29" t="s">
        <v>3435</v>
      </c>
      <c r="E4" s="56" t="s">
        <v>137</v>
      </c>
      <c r="F4" s="86"/>
      <c r="G4" s="29" t="s">
        <v>559</v>
      </c>
      <c r="H4" s="30">
        <v>26121</v>
      </c>
      <c r="I4" s="11">
        <v>56</v>
      </c>
      <c r="J4" s="30">
        <v>26124</v>
      </c>
      <c r="K4" s="72">
        <v>218</v>
      </c>
      <c r="L4" s="11"/>
    </row>
    <row r="5" spans="1:19" s="3" customFormat="1" x14ac:dyDescent="0.2">
      <c r="A5" s="11">
        <v>1</v>
      </c>
      <c r="B5" s="11">
        <v>2</v>
      </c>
      <c r="C5" s="11">
        <v>1</v>
      </c>
      <c r="D5" s="29" t="s">
        <v>2106</v>
      </c>
      <c r="E5" s="56" t="s">
        <v>3436</v>
      </c>
      <c r="F5" s="86">
        <v>111</v>
      </c>
      <c r="G5" s="29"/>
      <c r="H5" s="11"/>
      <c r="I5" s="11"/>
      <c r="J5" s="30"/>
      <c r="K5" s="72"/>
      <c r="L5" s="11"/>
    </row>
    <row r="6" spans="1:19" s="3" customFormat="1" x14ac:dyDescent="0.2">
      <c r="A6" s="11">
        <v>1</v>
      </c>
      <c r="B6" s="11">
        <v>2</v>
      </c>
      <c r="C6" s="11">
        <v>2</v>
      </c>
      <c r="D6" s="29" t="s">
        <v>2106</v>
      </c>
      <c r="E6" s="56" t="s">
        <v>3437</v>
      </c>
      <c r="F6" s="86">
        <v>231</v>
      </c>
      <c r="G6" s="29" t="s">
        <v>3438</v>
      </c>
      <c r="H6" s="30">
        <v>34589</v>
      </c>
      <c r="I6" s="11">
        <v>72</v>
      </c>
      <c r="J6" s="30">
        <v>34592</v>
      </c>
      <c r="K6" s="72">
        <v>721</v>
      </c>
      <c r="L6" s="11"/>
    </row>
    <row r="7" spans="1:19" s="3" customFormat="1" x14ac:dyDescent="0.2">
      <c r="A7" s="11">
        <v>1</v>
      </c>
      <c r="B7" s="11">
        <v>2</v>
      </c>
      <c r="C7" s="11">
        <v>3</v>
      </c>
      <c r="D7" s="29" t="s">
        <v>2106</v>
      </c>
      <c r="E7" s="56" t="s">
        <v>3437</v>
      </c>
      <c r="F7" s="86">
        <v>231</v>
      </c>
      <c r="G7" s="29" t="s">
        <v>3439</v>
      </c>
      <c r="H7" s="30">
        <v>39634</v>
      </c>
      <c r="I7" s="11">
        <v>85</v>
      </c>
      <c r="J7" s="30">
        <v>39640</v>
      </c>
      <c r="K7" s="72">
        <v>240</v>
      </c>
      <c r="L7" s="11"/>
    </row>
    <row r="8" spans="1:19" s="3" customFormat="1" x14ac:dyDescent="0.2">
      <c r="A8" s="11">
        <v>1</v>
      </c>
      <c r="B8" s="11">
        <v>2</v>
      </c>
      <c r="C8" s="11">
        <v>4</v>
      </c>
      <c r="D8" s="29" t="s">
        <v>2106</v>
      </c>
      <c r="E8" s="56" t="s">
        <v>3436</v>
      </c>
      <c r="F8" s="86">
        <v>111</v>
      </c>
      <c r="G8" s="29"/>
      <c r="H8" s="11"/>
      <c r="I8" s="11"/>
      <c r="J8" s="11"/>
      <c r="K8" s="72"/>
      <c r="L8" s="11"/>
    </row>
    <row r="9" spans="1:19" s="3" customFormat="1" x14ac:dyDescent="0.2">
      <c r="A9" s="11">
        <v>1</v>
      </c>
      <c r="B9" s="11">
        <v>2</v>
      </c>
      <c r="C9" s="11">
        <v>5</v>
      </c>
      <c r="D9" s="29" t="s">
        <v>2106</v>
      </c>
      <c r="E9" s="56" t="s">
        <v>3436</v>
      </c>
      <c r="F9" s="86">
        <v>111</v>
      </c>
      <c r="G9" s="29" t="s">
        <v>2890</v>
      </c>
      <c r="H9" s="30">
        <v>23959</v>
      </c>
      <c r="I9" s="11">
        <v>40</v>
      </c>
      <c r="J9" s="17">
        <v>23963</v>
      </c>
      <c r="K9" s="72"/>
      <c r="L9" s="11"/>
    </row>
    <row r="10" spans="1:19" s="3" customFormat="1" x14ac:dyDescent="0.2">
      <c r="A10" s="11">
        <v>1</v>
      </c>
      <c r="B10" s="11">
        <v>2</v>
      </c>
      <c r="C10" s="11">
        <v>6</v>
      </c>
      <c r="D10" s="29" t="s">
        <v>2106</v>
      </c>
      <c r="E10" s="56" t="s">
        <v>3436</v>
      </c>
      <c r="F10" s="86">
        <v>111</v>
      </c>
      <c r="G10" s="29" t="s">
        <v>3440</v>
      </c>
      <c r="H10" s="30">
        <v>30731</v>
      </c>
      <c r="I10" s="11">
        <v>60</v>
      </c>
      <c r="J10" s="30">
        <v>30734</v>
      </c>
      <c r="K10" s="72">
        <v>478</v>
      </c>
      <c r="L10" s="11"/>
      <c r="M10" s="29"/>
    </row>
    <row r="11" spans="1:19" s="3" customFormat="1" x14ac:dyDescent="0.2">
      <c r="A11" s="11">
        <v>1</v>
      </c>
      <c r="B11" s="11">
        <v>2</v>
      </c>
      <c r="C11" s="11">
        <v>6</v>
      </c>
      <c r="D11" s="29" t="s">
        <v>2106</v>
      </c>
      <c r="E11" s="56" t="s">
        <v>3436</v>
      </c>
      <c r="F11" s="86">
        <v>111</v>
      </c>
      <c r="G11" s="29" t="s">
        <v>3441</v>
      </c>
      <c r="H11" s="30">
        <v>37467</v>
      </c>
      <c r="I11" s="11">
        <v>43</v>
      </c>
      <c r="J11" s="30">
        <v>37473</v>
      </c>
      <c r="K11" s="72">
        <v>113</v>
      </c>
      <c r="L11" s="11"/>
      <c r="M11" s="29" t="s">
        <v>255</v>
      </c>
    </row>
    <row r="12" spans="1:19" s="3" customFormat="1" x14ac:dyDescent="0.2">
      <c r="A12" s="11">
        <v>1</v>
      </c>
      <c r="B12" s="11">
        <v>3</v>
      </c>
      <c r="C12" s="11">
        <v>1</v>
      </c>
      <c r="D12" s="29" t="s">
        <v>3442</v>
      </c>
      <c r="E12" s="56" t="s">
        <v>556</v>
      </c>
      <c r="F12" s="86">
        <v>158</v>
      </c>
      <c r="G12" s="29"/>
      <c r="H12" s="11"/>
      <c r="I12" s="11"/>
      <c r="J12" s="11"/>
      <c r="K12" s="72"/>
      <c r="L12" s="11"/>
    </row>
    <row r="13" spans="1:19" s="3" customFormat="1" x14ac:dyDescent="0.2">
      <c r="A13" s="11">
        <v>1</v>
      </c>
      <c r="B13" s="11">
        <v>3</v>
      </c>
      <c r="C13" s="11">
        <v>2</v>
      </c>
      <c r="D13" s="29" t="s">
        <v>3442</v>
      </c>
      <c r="E13" s="56" t="s">
        <v>556</v>
      </c>
      <c r="F13" s="86">
        <v>158</v>
      </c>
      <c r="G13" s="29"/>
      <c r="H13" s="11"/>
      <c r="I13" s="11"/>
      <c r="J13" s="11"/>
      <c r="K13" s="72"/>
      <c r="L13" s="11"/>
      <c r="S13" s="3">
        <v>500</v>
      </c>
    </row>
    <row r="14" spans="1:19" s="3" customFormat="1" x14ac:dyDescent="0.2">
      <c r="A14" s="11">
        <v>1</v>
      </c>
      <c r="B14" s="11">
        <v>3</v>
      </c>
      <c r="C14" s="11">
        <v>3</v>
      </c>
      <c r="D14" s="29" t="s">
        <v>3442</v>
      </c>
      <c r="E14" s="56" t="s">
        <v>556</v>
      </c>
      <c r="F14" s="86">
        <v>158</v>
      </c>
      <c r="G14" s="29" t="s">
        <v>3443</v>
      </c>
      <c r="H14" s="30">
        <v>40624</v>
      </c>
      <c r="I14" s="11">
        <v>63</v>
      </c>
      <c r="J14" s="30">
        <v>40630</v>
      </c>
      <c r="K14" s="72">
        <v>345</v>
      </c>
      <c r="L14" s="11"/>
    </row>
    <row r="15" spans="1:19" s="3" customFormat="1" x14ac:dyDescent="0.2">
      <c r="A15" s="11">
        <v>1</v>
      </c>
      <c r="B15" s="11">
        <v>3</v>
      </c>
      <c r="C15" s="11">
        <v>4</v>
      </c>
      <c r="D15" s="29" t="s">
        <v>3442</v>
      </c>
      <c r="E15" s="56" t="s">
        <v>556</v>
      </c>
      <c r="F15" s="86">
        <v>158</v>
      </c>
      <c r="G15" s="29" t="s">
        <v>3444</v>
      </c>
      <c r="H15" s="30">
        <v>36176</v>
      </c>
      <c r="I15" s="11">
        <v>50</v>
      </c>
      <c r="J15" s="16" t="s">
        <v>3445</v>
      </c>
      <c r="K15" s="53">
        <v>827</v>
      </c>
      <c r="L15" s="11"/>
      <c r="M15" s="29" t="s">
        <v>255</v>
      </c>
      <c r="N15" s="3" t="s">
        <v>1162</v>
      </c>
    </row>
    <row r="16" spans="1:19" s="3" customFormat="1" x14ac:dyDescent="0.2">
      <c r="A16" s="11">
        <v>1</v>
      </c>
      <c r="B16" s="11">
        <v>3</v>
      </c>
      <c r="C16" s="11">
        <v>4</v>
      </c>
      <c r="D16" s="29" t="s">
        <v>3442</v>
      </c>
      <c r="E16" s="56" t="s">
        <v>556</v>
      </c>
      <c r="F16" s="86">
        <v>158</v>
      </c>
      <c r="G16" s="29" t="s">
        <v>3446</v>
      </c>
      <c r="H16" s="30">
        <v>44422</v>
      </c>
      <c r="I16" s="11">
        <v>83</v>
      </c>
      <c r="J16" s="17">
        <v>44442</v>
      </c>
      <c r="K16" s="53">
        <v>660</v>
      </c>
      <c r="L16" s="11"/>
      <c r="M16" s="29" t="s">
        <v>308</v>
      </c>
    </row>
    <row r="17" spans="1:14" s="3" customFormat="1" x14ac:dyDescent="0.2">
      <c r="A17" s="11">
        <v>1</v>
      </c>
      <c r="B17" s="11">
        <v>3</v>
      </c>
      <c r="C17" s="11">
        <v>5</v>
      </c>
      <c r="D17" s="29" t="s">
        <v>3442</v>
      </c>
      <c r="E17" s="56" t="s">
        <v>556</v>
      </c>
      <c r="F17" s="86">
        <v>158</v>
      </c>
      <c r="G17" s="29" t="s">
        <v>3447</v>
      </c>
      <c r="H17" s="30">
        <v>40243</v>
      </c>
      <c r="I17" s="11">
        <v>92</v>
      </c>
      <c r="J17" s="30">
        <v>40250</v>
      </c>
      <c r="K17" s="72">
        <v>306</v>
      </c>
      <c r="L17" s="11"/>
    </row>
    <row r="18" spans="1:14" s="3" customFormat="1" x14ac:dyDescent="0.2">
      <c r="A18" s="11">
        <v>1</v>
      </c>
      <c r="B18" s="11">
        <v>3</v>
      </c>
      <c r="C18" s="11">
        <v>6</v>
      </c>
      <c r="D18" s="29" t="s">
        <v>3442</v>
      </c>
      <c r="E18" s="56" t="s">
        <v>556</v>
      </c>
      <c r="F18" s="86">
        <v>158</v>
      </c>
      <c r="G18" s="29" t="s">
        <v>556</v>
      </c>
      <c r="H18" s="30">
        <v>26014</v>
      </c>
      <c r="I18" s="11">
        <v>54</v>
      </c>
      <c r="J18" s="30">
        <v>26015</v>
      </c>
      <c r="K18" s="72">
        <v>202</v>
      </c>
      <c r="L18" s="11" t="s">
        <v>236</v>
      </c>
    </row>
    <row r="19" spans="1:14" s="3" customFormat="1" x14ac:dyDescent="0.2">
      <c r="A19" s="11">
        <v>1</v>
      </c>
      <c r="B19" s="11">
        <v>4</v>
      </c>
      <c r="C19" s="11">
        <v>1</v>
      </c>
      <c r="D19" s="29" t="s">
        <v>3448</v>
      </c>
      <c r="E19" s="56" t="s">
        <v>3449</v>
      </c>
      <c r="F19" s="96" t="s">
        <v>3450</v>
      </c>
      <c r="G19" s="29"/>
      <c r="H19" s="11"/>
      <c r="I19" s="11"/>
      <c r="J19" s="30"/>
      <c r="K19" s="72"/>
      <c r="L19" s="11"/>
    </row>
    <row r="20" spans="1:14" s="3" customFormat="1" x14ac:dyDescent="0.2">
      <c r="A20" s="11">
        <v>1</v>
      </c>
      <c r="B20" s="11">
        <v>4</v>
      </c>
      <c r="C20" s="11">
        <v>2</v>
      </c>
      <c r="D20" s="29" t="s">
        <v>3451</v>
      </c>
      <c r="E20" s="56" t="s">
        <v>3452</v>
      </c>
      <c r="F20" s="96" t="s">
        <v>3453</v>
      </c>
      <c r="G20" s="29" t="s">
        <v>3454</v>
      </c>
      <c r="H20" s="30">
        <v>45063</v>
      </c>
      <c r="I20" s="11">
        <v>82</v>
      </c>
      <c r="J20" s="30">
        <v>45079</v>
      </c>
      <c r="K20" s="72">
        <v>713</v>
      </c>
      <c r="N20" s="124" t="s">
        <v>3455</v>
      </c>
    </row>
    <row r="21" spans="1:14" s="3" customFormat="1" x14ac:dyDescent="0.2">
      <c r="A21" s="11">
        <v>1</v>
      </c>
      <c r="B21" s="11">
        <v>4</v>
      </c>
      <c r="C21" s="11">
        <v>3</v>
      </c>
      <c r="D21" s="29" t="s">
        <v>3451</v>
      </c>
      <c r="E21" s="56" t="s">
        <v>3452</v>
      </c>
      <c r="F21" s="96" t="s">
        <v>3453</v>
      </c>
      <c r="G21" s="29" t="s">
        <v>3456</v>
      </c>
      <c r="H21" s="11"/>
      <c r="J21" s="11"/>
      <c r="N21" s="124"/>
    </row>
    <row r="22" spans="1:14" s="3" customFormat="1" x14ac:dyDescent="0.2">
      <c r="A22" s="11">
        <v>1</v>
      </c>
      <c r="B22" s="11">
        <v>4</v>
      </c>
      <c r="C22" s="11">
        <v>4</v>
      </c>
      <c r="D22" s="29" t="s">
        <v>3451</v>
      </c>
      <c r="E22" s="56" t="s">
        <v>1969</v>
      </c>
      <c r="F22" s="96" t="s">
        <v>3457</v>
      </c>
      <c r="G22" s="29" t="s">
        <v>3458</v>
      </c>
      <c r="H22" s="30"/>
      <c r="I22" s="11"/>
      <c r="J22" s="30"/>
      <c r="K22" s="72"/>
      <c r="L22" s="11"/>
      <c r="M22" s="29"/>
      <c r="N22" s="124"/>
    </row>
    <row r="23" spans="1:14" s="3" customFormat="1" x14ac:dyDescent="0.2">
      <c r="A23" s="11">
        <v>1</v>
      </c>
      <c r="B23" s="11">
        <v>4</v>
      </c>
      <c r="C23" s="11">
        <v>5</v>
      </c>
      <c r="D23" s="29" t="s">
        <v>3451</v>
      </c>
      <c r="E23" s="56" t="s">
        <v>1969</v>
      </c>
      <c r="F23" s="96" t="s">
        <v>3457</v>
      </c>
      <c r="G23" s="29" t="s">
        <v>3459</v>
      </c>
      <c r="H23" s="30">
        <v>44406</v>
      </c>
      <c r="I23" s="11">
        <v>87</v>
      </c>
      <c r="J23" s="30">
        <v>44777</v>
      </c>
      <c r="K23" s="72"/>
      <c r="L23" s="11"/>
      <c r="M23" s="29" t="s">
        <v>3460</v>
      </c>
      <c r="N23" s="124"/>
    </row>
    <row r="24" spans="1:14" s="3" customFormat="1" x14ac:dyDescent="0.2">
      <c r="A24" s="11">
        <v>1</v>
      </c>
      <c r="B24" s="11">
        <v>4</v>
      </c>
      <c r="C24" s="11">
        <v>6</v>
      </c>
      <c r="D24" s="29" t="s">
        <v>3451</v>
      </c>
      <c r="E24" s="56" t="s">
        <v>1969</v>
      </c>
      <c r="F24" s="96" t="s">
        <v>3457</v>
      </c>
      <c r="G24" s="29" t="s">
        <v>3461</v>
      </c>
      <c r="H24" s="30">
        <v>37931</v>
      </c>
      <c r="I24" s="11">
        <v>31</v>
      </c>
      <c r="J24" s="30">
        <v>37937</v>
      </c>
      <c r="K24" s="72">
        <v>133</v>
      </c>
      <c r="L24" s="11"/>
      <c r="N24" s="124"/>
    </row>
    <row r="25" spans="1:14" s="3" customFormat="1" x14ac:dyDescent="0.2">
      <c r="A25" s="11">
        <v>1</v>
      </c>
      <c r="B25" s="11">
        <v>4</v>
      </c>
      <c r="C25" s="11">
        <v>6</v>
      </c>
      <c r="D25" s="29" t="s">
        <v>3451</v>
      </c>
      <c r="E25" s="56" t="s">
        <v>1969</v>
      </c>
      <c r="F25" s="96" t="s">
        <v>3457</v>
      </c>
      <c r="G25" s="29" t="s">
        <v>3462</v>
      </c>
      <c r="H25" s="30">
        <v>42132</v>
      </c>
      <c r="I25" s="11">
        <v>90</v>
      </c>
      <c r="J25" s="30">
        <v>42195</v>
      </c>
      <c r="K25" s="72">
        <v>500</v>
      </c>
      <c r="L25" s="11"/>
      <c r="M25" s="29" t="s">
        <v>244</v>
      </c>
      <c r="N25" s="124"/>
    </row>
    <row r="26" spans="1:14" s="3" customFormat="1" x14ac:dyDescent="0.2">
      <c r="A26" s="2">
        <v>1</v>
      </c>
      <c r="B26" s="2">
        <v>5</v>
      </c>
      <c r="C26" s="2">
        <v>1</v>
      </c>
      <c r="D26" t="s">
        <v>3463</v>
      </c>
      <c r="E26" t="s">
        <v>3464</v>
      </c>
      <c r="F26" s="2">
        <v>129</v>
      </c>
      <c r="G26" s="10" t="s">
        <v>3465</v>
      </c>
      <c r="H26" s="13">
        <v>43100</v>
      </c>
      <c r="I26" s="2">
        <v>51</v>
      </c>
      <c r="J26" s="13">
        <v>43111</v>
      </c>
      <c r="K26" s="72">
        <v>501</v>
      </c>
      <c r="L26" s="11"/>
    </row>
    <row r="27" spans="1:14" s="3" customFormat="1" x14ac:dyDescent="0.2">
      <c r="A27" s="2">
        <v>1</v>
      </c>
      <c r="B27" s="2">
        <v>5</v>
      </c>
      <c r="C27" s="2">
        <v>2</v>
      </c>
      <c r="D27" t="s">
        <v>3463</v>
      </c>
      <c r="E27" t="s">
        <v>3464</v>
      </c>
      <c r="F27" s="2">
        <v>129</v>
      </c>
      <c r="G27" s="10" t="s">
        <v>3466</v>
      </c>
      <c r="H27" s="13">
        <v>42824</v>
      </c>
      <c r="I27" s="2">
        <v>82</v>
      </c>
      <c r="J27" s="13">
        <v>42831</v>
      </c>
      <c r="K27" s="72">
        <v>487</v>
      </c>
      <c r="L27" s="11"/>
    </row>
    <row r="28" spans="1:14" s="3" customFormat="1" x14ac:dyDescent="0.2">
      <c r="A28" s="2">
        <v>1</v>
      </c>
      <c r="B28" s="2">
        <v>5</v>
      </c>
      <c r="C28" s="2">
        <v>3</v>
      </c>
      <c r="D28" t="s">
        <v>3463</v>
      </c>
      <c r="E28" t="s">
        <v>3464</v>
      </c>
      <c r="F28" s="2">
        <v>129</v>
      </c>
      <c r="G28" s="10" t="s">
        <v>3467</v>
      </c>
      <c r="H28" s="13">
        <v>38890</v>
      </c>
      <c r="I28" s="2">
        <v>76</v>
      </c>
      <c r="J28" s="13">
        <v>38895</v>
      </c>
      <c r="K28" s="72">
        <v>196</v>
      </c>
      <c r="L28" s="11"/>
    </row>
    <row r="29" spans="1:14" s="3" customFormat="1" x14ac:dyDescent="0.2">
      <c r="A29" s="11">
        <v>1</v>
      </c>
      <c r="B29" s="11">
        <v>5</v>
      </c>
      <c r="C29" s="11">
        <v>4</v>
      </c>
      <c r="D29" s="29" t="s">
        <v>2265</v>
      </c>
      <c r="E29" s="56" t="s">
        <v>3468</v>
      </c>
      <c r="F29" s="86">
        <v>110</v>
      </c>
      <c r="G29" s="29" t="s">
        <v>41</v>
      </c>
      <c r="H29" s="30">
        <v>40569</v>
      </c>
      <c r="I29" s="11">
        <v>86</v>
      </c>
      <c r="J29" s="30">
        <v>40574</v>
      </c>
      <c r="K29" s="53">
        <v>331</v>
      </c>
      <c r="L29" s="11" t="s">
        <v>236</v>
      </c>
      <c r="N29" s="124" t="s">
        <v>1088</v>
      </c>
    </row>
    <row r="30" spans="1:14" s="3" customFormat="1" x14ac:dyDescent="0.2">
      <c r="A30" s="11">
        <v>1</v>
      </c>
      <c r="B30" s="11">
        <v>5</v>
      </c>
      <c r="C30" s="11">
        <v>5</v>
      </c>
      <c r="D30" s="29" t="s">
        <v>2265</v>
      </c>
      <c r="E30" s="56" t="s">
        <v>3468</v>
      </c>
      <c r="F30" s="86">
        <v>110</v>
      </c>
      <c r="G30" s="29" t="s">
        <v>3469</v>
      </c>
      <c r="H30" s="30">
        <v>41678</v>
      </c>
      <c r="I30" s="11">
        <v>91</v>
      </c>
      <c r="J30" s="30">
        <v>41683</v>
      </c>
      <c r="K30" s="53">
        <v>400</v>
      </c>
      <c r="L30" s="11"/>
      <c r="N30" s="124"/>
    </row>
    <row r="31" spans="1:14" x14ac:dyDescent="0.2">
      <c r="A31" s="11">
        <v>1</v>
      </c>
      <c r="B31" s="11">
        <v>5</v>
      </c>
      <c r="C31" s="11">
        <v>6</v>
      </c>
      <c r="D31" s="29" t="s">
        <v>3470</v>
      </c>
      <c r="E31" s="56" t="s">
        <v>3471</v>
      </c>
      <c r="F31" s="86">
        <v>111</v>
      </c>
      <c r="G31" s="29" t="s">
        <v>3471</v>
      </c>
      <c r="H31" s="30">
        <v>39828</v>
      </c>
      <c r="I31" s="11">
        <v>70</v>
      </c>
      <c r="J31" s="30">
        <v>39837</v>
      </c>
      <c r="K31" s="72">
        <v>275</v>
      </c>
      <c r="N31" t="s">
        <v>3472</v>
      </c>
    </row>
    <row r="32" spans="1:14" s="3" customFormat="1" x14ac:dyDescent="0.2">
      <c r="A32" s="2">
        <v>1</v>
      </c>
      <c r="B32" s="2">
        <v>6</v>
      </c>
      <c r="C32" s="2">
        <v>1</v>
      </c>
      <c r="D32" t="s">
        <v>3473</v>
      </c>
      <c r="E32" t="s">
        <v>3464</v>
      </c>
      <c r="F32" s="2">
        <v>127</v>
      </c>
      <c r="G32" s="10" t="s">
        <v>3474</v>
      </c>
      <c r="H32" s="2"/>
      <c r="I32" s="2"/>
      <c r="J32" s="13"/>
      <c r="K32" s="72"/>
      <c r="L32" s="11"/>
    </row>
    <row r="33" spans="1:14" s="3" customFormat="1" x14ac:dyDescent="0.2">
      <c r="A33" s="2">
        <v>1</v>
      </c>
      <c r="B33" s="2">
        <v>6</v>
      </c>
      <c r="C33" s="2">
        <v>2</v>
      </c>
      <c r="D33" t="s">
        <v>3473</v>
      </c>
      <c r="E33" t="s">
        <v>3464</v>
      </c>
      <c r="F33" s="2">
        <v>127</v>
      </c>
      <c r="G33" s="10" t="s">
        <v>1011</v>
      </c>
      <c r="H33" s="13">
        <v>37803</v>
      </c>
      <c r="I33" s="2">
        <v>80</v>
      </c>
      <c r="J33" s="13">
        <v>38899</v>
      </c>
      <c r="K33" s="72">
        <v>207</v>
      </c>
      <c r="L33" s="2" t="s">
        <v>236</v>
      </c>
      <c r="M33" s="3" t="s">
        <v>244</v>
      </c>
      <c r="N33" s="3" t="s">
        <v>2744</v>
      </c>
    </row>
    <row r="34" spans="1:14" x14ac:dyDescent="0.2">
      <c r="A34" s="2">
        <v>1</v>
      </c>
      <c r="B34" s="2">
        <v>6</v>
      </c>
      <c r="C34" s="2">
        <v>2</v>
      </c>
      <c r="D34" t="s">
        <v>3473</v>
      </c>
      <c r="E34" t="s">
        <v>3464</v>
      </c>
      <c r="F34" s="2">
        <v>127</v>
      </c>
      <c r="G34" s="10" t="s">
        <v>3475</v>
      </c>
      <c r="H34" s="13">
        <v>44773</v>
      </c>
      <c r="I34" s="2">
        <v>96</v>
      </c>
      <c r="J34" s="13">
        <v>44841</v>
      </c>
      <c r="K34" s="72">
        <v>697</v>
      </c>
      <c r="M34" s="3" t="s">
        <v>308</v>
      </c>
    </row>
    <row r="35" spans="1:14" x14ac:dyDescent="0.2">
      <c r="A35" s="2">
        <v>1</v>
      </c>
      <c r="B35" s="2">
        <v>6</v>
      </c>
      <c r="C35" s="2">
        <v>2</v>
      </c>
      <c r="D35" t="s">
        <v>3473</v>
      </c>
      <c r="E35" t="s">
        <v>3464</v>
      </c>
      <c r="F35" s="2">
        <v>127</v>
      </c>
      <c r="G35" s="10" t="s">
        <v>3476</v>
      </c>
      <c r="H35" s="13">
        <v>41255</v>
      </c>
      <c r="I35" s="2">
        <v>80</v>
      </c>
      <c r="J35" s="13">
        <v>41475</v>
      </c>
      <c r="K35" s="72">
        <v>386</v>
      </c>
      <c r="M35" s="3" t="s">
        <v>3048</v>
      </c>
    </row>
    <row r="36" spans="1:14" x14ac:dyDescent="0.2">
      <c r="A36" s="2">
        <v>1</v>
      </c>
      <c r="B36" s="2">
        <v>6</v>
      </c>
      <c r="C36" s="2">
        <v>3</v>
      </c>
      <c r="D36" t="s">
        <v>3473</v>
      </c>
      <c r="E36" t="s">
        <v>3464</v>
      </c>
      <c r="F36" s="2">
        <v>127</v>
      </c>
      <c r="G36" s="10" t="s">
        <v>3477</v>
      </c>
      <c r="H36" s="13">
        <v>42518</v>
      </c>
      <c r="I36" s="2">
        <v>58</v>
      </c>
      <c r="J36" s="13">
        <v>42525</v>
      </c>
      <c r="K36" s="72">
        <v>470</v>
      </c>
      <c r="M36" s="3" t="s">
        <v>244</v>
      </c>
      <c r="N36" t="s">
        <v>354</v>
      </c>
    </row>
    <row r="37" spans="1:14" x14ac:dyDescent="0.2">
      <c r="A37" s="2">
        <v>1</v>
      </c>
      <c r="B37" s="2">
        <v>6</v>
      </c>
      <c r="C37" s="2">
        <v>4</v>
      </c>
      <c r="D37" t="s">
        <v>3478</v>
      </c>
      <c r="E37" t="s">
        <v>3479</v>
      </c>
      <c r="F37" s="2">
        <v>103</v>
      </c>
      <c r="J37" s="13"/>
      <c r="M37" s="3"/>
    </row>
    <row r="38" spans="1:14" x14ac:dyDescent="0.2">
      <c r="A38" s="2">
        <v>1</v>
      </c>
      <c r="B38" s="11">
        <v>6</v>
      </c>
      <c r="C38" s="2">
        <v>5</v>
      </c>
      <c r="D38" s="3" t="s">
        <v>56</v>
      </c>
      <c r="E38" s="3" t="s">
        <v>3480</v>
      </c>
      <c r="F38" s="11">
        <v>102</v>
      </c>
    </row>
    <row r="39" spans="1:14" x14ac:dyDescent="0.2">
      <c r="A39" s="2">
        <v>1</v>
      </c>
      <c r="B39" s="11">
        <v>6</v>
      </c>
      <c r="C39" s="2">
        <v>6</v>
      </c>
      <c r="D39" s="3" t="s">
        <v>56</v>
      </c>
      <c r="E39" s="3" t="s">
        <v>3480</v>
      </c>
      <c r="F39" s="11">
        <v>102</v>
      </c>
      <c r="G39" s="10" t="s">
        <v>3481</v>
      </c>
      <c r="H39" s="13">
        <v>38459</v>
      </c>
      <c r="I39" s="2">
        <v>62</v>
      </c>
      <c r="J39" s="13">
        <v>38465</v>
      </c>
      <c r="K39" s="72">
        <v>164</v>
      </c>
    </row>
    <row r="40" spans="1:14" x14ac:dyDescent="0.2">
      <c r="A40" s="2">
        <v>1</v>
      </c>
      <c r="B40" s="2">
        <v>7</v>
      </c>
      <c r="C40" s="2">
        <v>1</v>
      </c>
      <c r="D40" t="s">
        <v>3482</v>
      </c>
      <c r="E40" t="s">
        <v>2552</v>
      </c>
      <c r="F40" s="2">
        <v>121</v>
      </c>
      <c r="G40" s="10" t="s">
        <v>2552</v>
      </c>
      <c r="H40" s="13">
        <v>44774</v>
      </c>
      <c r="I40" s="2">
        <v>92</v>
      </c>
      <c r="J40" s="13">
        <v>44782</v>
      </c>
      <c r="K40" s="72">
        <v>692</v>
      </c>
      <c r="L40" s="2" t="s">
        <v>236</v>
      </c>
      <c r="N40" s="122" t="s">
        <v>3483</v>
      </c>
    </row>
    <row r="41" spans="1:14" x14ac:dyDescent="0.2">
      <c r="A41" s="2">
        <v>1</v>
      </c>
      <c r="B41" s="2">
        <v>7</v>
      </c>
      <c r="C41" s="2">
        <v>2</v>
      </c>
      <c r="D41" t="s">
        <v>3482</v>
      </c>
      <c r="E41" t="s">
        <v>2552</v>
      </c>
      <c r="F41" s="2">
        <v>121</v>
      </c>
      <c r="G41" s="10" t="s">
        <v>856</v>
      </c>
      <c r="H41" s="13">
        <v>38651</v>
      </c>
      <c r="I41" s="2">
        <v>77</v>
      </c>
      <c r="J41" s="13">
        <v>38654</v>
      </c>
      <c r="K41" s="72">
        <v>179</v>
      </c>
      <c r="N41" s="122"/>
    </row>
    <row r="42" spans="1:14" x14ac:dyDescent="0.2">
      <c r="A42" s="2">
        <v>1</v>
      </c>
      <c r="B42" s="2">
        <v>7</v>
      </c>
      <c r="C42" s="2">
        <v>3</v>
      </c>
      <c r="D42" t="s">
        <v>3482</v>
      </c>
      <c r="E42" t="s">
        <v>2552</v>
      </c>
      <c r="F42" s="2">
        <v>121</v>
      </c>
      <c r="G42" s="10" t="s">
        <v>3484</v>
      </c>
      <c r="H42" s="13">
        <v>44878</v>
      </c>
      <c r="I42" s="2">
        <v>67</v>
      </c>
      <c r="J42" s="13">
        <v>44888</v>
      </c>
      <c r="K42" s="72">
        <v>703</v>
      </c>
      <c r="N42" s="122"/>
    </row>
    <row r="43" spans="1:14" x14ac:dyDescent="0.2">
      <c r="A43" s="2">
        <v>1</v>
      </c>
      <c r="B43" s="2">
        <v>7</v>
      </c>
      <c r="C43" s="2">
        <v>4</v>
      </c>
      <c r="D43" t="s">
        <v>3463</v>
      </c>
      <c r="E43" t="s">
        <v>3464</v>
      </c>
      <c r="F43" s="2">
        <v>129</v>
      </c>
      <c r="G43" s="10" t="s">
        <v>3485</v>
      </c>
      <c r="J43" s="13"/>
    </row>
    <row r="44" spans="1:14" x14ac:dyDescent="0.2">
      <c r="A44" s="2">
        <v>1</v>
      </c>
      <c r="B44" s="2">
        <v>7</v>
      </c>
      <c r="C44" s="2">
        <v>5</v>
      </c>
      <c r="D44" t="s">
        <v>3463</v>
      </c>
      <c r="E44" t="s">
        <v>3464</v>
      </c>
      <c r="F44" s="2">
        <v>129</v>
      </c>
      <c r="G44" s="10" t="s">
        <v>3485</v>
      </c>
      <c r="J44" s="13"/>
    </row>
    <row r="45" spans="1:14" x14ac:dyDescent="0.2">
      <c r="A45" s="2">
        <v>1</v>
      </c>
      <c r="B45" s="2">
        <v>7</v>
      </c>
      <c r="C45" s="2">
        <v>6</v>
      </c>
      <c r="D45" t="s">
        <v>3261</v>
      </c>
      <c r="E45" t="s">
        <v>3486</v>
      </c>
      <c r="F45" s="2">
        <v>128</v>
      </c>
      <c r="G45" s="10" t="s">
        <v>207</v>
      </c>
      <c r="H45" s="13">
        <v>42319</v>
      </c>
      <c r="I45" s="2">
        <v>76</v>
      </c>
      <c r="J45" s="13">
        <v>42325</v>
      </c>
      <c r="K45" s="72">
        <v>450</v>
      </c>
      <c r="N45" t="s">
        <v>3487</v>
      </c>
    </row>
    <row r="46" spans="1:14" x14ac:dyDescent="0.2">
      <c r="A46" s="2">
        <v>1</v>
      </c>
      <c r="B46" s="2">
        <v>8</v>
      </c>
      <c r="C46" s="2">
        <v>1</v>
      </c>
      <c r="D46" t="s">
        <v>1961</v>
      </c>
      <c r="E46" t="s">
        <v>2499</v>
      </c>
      <c r="F46" s="2">
        <v>132</v>
      </c>
      <c r="G46" s="10" t="s">
        <v>2266</v>
      </c>
      <c r="H46" s="13">
        <v>39258</v>
      </c>
      <c r="I46" s="2">
        <v>76</v>
      </c>
      <c r="J46" s="13">
        <v>39262</v>
      </c>
      <c r="K46" s="72">
        <v>211</v>
      </c>
    </row>
    <row r="47" spans="1:14" x14ac:dyDescent="0.2">
      <c r="A47" s="2">
        <v>1</v>
      </c>
      <c r="B47" s="2">
        <v>8</v>
      </c>
      <c r="C47" s="2">
        <v>2</v>
      </c>
      <c r="D47" t="s">
        <v>1961</v>
      </c>
      <c r="E47" t="s">
        <v>2499</v>
      </c>
      <c r="F47" s="2">
        <v>132</v>
      </c>
      <c r="G47" s="10" t="s">
        <v>2499</v>
      </c>
      <c r="H47" s="13">
        <v>42446</v>
      </c>
      <c r="I47" s="2">
        <v>87</v>
      </c>
      <c r="J47" s="13">
        <v>42452</v>
      </c>
      <c r="K47" s="72">
        <v>461</v>
      </c>
    </row>
    <row r="48" spans="1:14" x14ac:dyDescent="0.2">
      <c r="A48" s="2">
        <v>1</v>
      </c>
      <c r="B48" s="2">
        <v>8</v>
      </c>
      <c r="C48" s="2">
        <v>3</v>
      </c>
      <c r="D48" t="s">
        <v>3482</v>
      </c>
      <c r="E48" t="s">
        <v>2552</v>
      </c>
      <c r="F48" s="2">
        <v>121</v>
      </c>
      <c r="G48" s="10" t="s">
        <v>3488</v>
      </c>
      <c r="N48" t="s">
        <v>3489</v>
      </c>
    </row>
    <row r="49" spans="1:14" x14ac:dyDescent="0.2">
      <c r="A49" s="2">
        <v>1</v>
      </c>
      <c r="B49" s="2">
        <v>8</v>
      </c>
      <c r="C49" s="2">
        <v>4</v>
      </c>
      <c r="D49" t="s">
        <v>3261</v>
      </c>
      <c r="E49" t="s">
        <v>3486</v>
      </c>
      <c r="F49" s="2">
        <v>128</v>
      </c>
      <c r="G49" s="10" t="s">
        <v>3490</v>
      </c>
      <c r="N49" t="s">
        <v>3491</v>
      </c>
    </row>
    <row r="50" spans="1:14" x14ac:dyDescent="0.2">
      <c r="A50" s="2">
        <v>1</v>
      </c>
      <c r="B50" s="2">
        <v>8</v>
      </c>
      <c r="C50" s="2">
        <v>5</v>
      </c>
      <c r="D50" t="s">
        <v>3492</v>
      </c>
      <c r="E50" t="s">
        <v>3493</v>
      </c>
      <c r="F50" s="2">
        <v>122</v>
      </c>
      <c r="G50" s="10" t="s">
        <v>3494</v>
      </c>
      <c r="H50" s="13">
        <v>38812</v>
      </c>
      <c r="I50" s="2">
        <v>65</v>
      </c>
      <c r="J50" s="13">
        <v>38817</v>
      </c>
      <c r="K50" s="72">
        <v>181</v>
      </c>
      <c r="N50" s="122" t="s">
        <v>3241</v>
      </c>
    </row>
    <row r="51" spans="1:14" x14ac:dyDescent="0.2">
      <c r="A51" s="2">
        <v>1</v>
      </c>
      <c r="B51" s="2">
        <v>8</v>
      </c>
      <c r="C51" s="2">
        <v>6</v>
      </c>
      <c r="D51" t="s">
        <v>3492</v>
      </c>
      <c r="E51" t="s">
        <v>3493</v>
      </c>
      <c r="F51" s="2">
        <v>122</v>
      </c>
      <c r="N51" s="122"/>
    </row>
    <row r="52" spans="1:14" x14ac:dyDescent="0.2">
      <c r="A52" s="2">
        <v>1</v>
      </c>
      <c r="B52" s="2">
        <v>9</v>
      </c>
      <c r="C52" s="2">
        <v>1</v>
      </c>
      <c r="D52" t="s">
        <v>3495</v>
      </c>
      <c r="E52" t="s">
        <v>3496</v>
      </c>
      <c r="F52" s="2">
        <v>123</v>
      </c>
      <c r="N52" s="122" t="s">
        <v>1654</v>
      </c>
    </row>
    <row r="53" spans="1:14" x14ac:dyDescent="0.2">
      <c r="A53" s="2">
        <v>1</v>
      </c>
      <c r="B53" s="2">
        <v>9</v>
      </c>
      <c r="C53" s="2">
        <v>2</v>
      </c>
      <c r="D53" t="s">
        <v>3495</v>
      </c>
      <c r="E53" t="s">
        <v>3496</v>
      </c>
      <c r="F53" s="2">
        <v>123</v>
      </c>
      <c r="G53" s="10" t="s">
        <v>3497</v>
      </c>
      <c r="H53" s="13">
        <v>38807</v>
      </c>
      <c r="I53" s="2">
        <v>70</v>
      </c>
      <c r="J53" s="13">
        <v>38811</v>
      </c>
      <c r="K53" s="72">
        <v>205</v>
      </c>
      <c r="N53" s="122"/>
    </row>
    <row r="54" spans="1:14" x14ac:dyDescent="0.2">
      <c r="A54" s="2">
        <v>1</v>
      </c>
      <c r="B54" s="2">
        <v>9</v>
      </c>
      <c r="C54" s="2">
        <v>3</v>
      </c>
      <c r="D54" t="s">
        <v>3495</v>
      </c>
      <c r="E54" t="s">
        <v>1229</v>
      </c>
      <c r="F54" s="2">
        <v>124</v>
      </c>
      <c r="N54" s="122"/>
    </row>
    <row r="55" spans="1:14" x14ac:dyDescent="0.2">
      <c r="A55" s="2">
        <v>1</v>
      </c>
      <c r="B55" s="2">
        <v>9</v>
      </c>
      <c r="C55" s="2">
        <v>4</v>
      </c>
      <c r="D55" t="s">
        <v>3498</v>
      </c>
      <c r="E55" t="s">
        <v>2924</v>
      </c>
      <c r="F55" s="12" t="s">
        <v>3499</v>
      </c>
      <c r="N55" s="122" t="s">
        <v>2024</v>
      </c>
    </row>
    <row r="56" spans="1:14" x14ac:dyDescent="0.2">
      <c r="A56" s="2">
        <v>1</v>
      </c>
      <c r="B56" s="2">
        <v>9</v>
      </c>
      <c r="C56" s="2">
        <v>5</v>
      </c>
      <c r="D56" t="s">
        <v>3498</v>
      </c>
      <c r="E56" t="s">
        <v>2924</v>
      </c>
      <c r="F56" s="12" t="s">
        <v>3499</v>
      </c>
      <c r="G56" s="10" t="s">
        <v>3500</v>
      </c>
      <c r="H56" s="13">
        <v>34732</v>
      </c>
      <c r="I56" s="2">
        <v>62</v>
      </c>
      <c r="J56" s="13">
        <v>38395</v>
      </c>
      <c r="K56" s="72">
        <v>163</v>
      </c>
      <c r="M56" t="s">
        <v>255</v>
      </c>
      <c r="N56" s="122"/>
    </row>
    <row r="57" spans="1:14" x14ac:dyDescent="0.2">
      <c r="A57" s="2">
        <v>1</v>
      </c>
      <c r="B57" s="2">
        <v>9</v>
      </c>
      <c r="C57" s="2">
        <v>6</v>
      </c>
      <c r="D57" t="s">
        <v>3498</v>
      </c>
      <c r="E57" t="s">
        <v>2924</v>
      </c>
      <c r="F57" s="12" t="s">
        <v>3499</v>
      </c>
      <c r="G57" s="10" t="s">
        <v>3501</v>
      </c>
      <c r="H57" s="13">
        <v>37163</v>
      </c>
      <c r="I57" s="2">
        <v>94</v>
      </c>
      <c r="J57" s="13">
        <v>38919</v>
      </c>
      <c r="K57" s="72">
        <v>199</v>
      </c>
      <c r="M57" t="s">
        <v>255</v>
      </c>
      <c r="N57" t="s">
        <v>3502</v>
      </c>
    </row>
    <row r="58" spans="1:14" x14ac:dyDescent="0.2">
      <c r="A58" s="2">
        <v>1</v>
      </c>
      <c r="B58" s="2">
        <v>10</v>
      </c>
      <c r="C58" s="2">
        <v>1</v>
      </c>
      <c r="D58" t="s">
        <v>430</v>
      </c>
      <c r="E58" t="s">
        <v>3503</v>
      </c>
      <c r="F58" s="2">
        <v>104</v>
      </c>
      <c r="J58" s="13"/>
    </row>
    <row r="59" spans="1:14" x14ac:dyDescent="0.2">
      <c r="A59" s="2">
        <v>1</v>
      </c>
      <c r="B59" s="2">
        <v>10</v>
      </c>
      <c r="C59" s="2">
        <v>2</v>
      </c>
      <c r="D59" t="s">
        <v>2690</v>
      </c>
      <c r="E59" t="s">
        <v>3504</v>
      </c>
      <c r="F59" s="2">
        <v>105</v>
      </c>
      <c r="J59" s="13"/>
    </row>
    <row r="60" spans="1:14" x14ac:dyDescent="0.2">
      <c r="A60" s="2">
        <v>1</v>
      </c>
      <c r="B60" s="2">
        <v>10</v>
      </c>
      <c r="C60" s="2">
        <v>3</v>
      </c>
      <c r="D60" t="s">
        <v>2690</v>
      </c>
      <c r="E60" t="s">
        <v>3504</v>
      </c>
      <c r="F60" s="2">
        <v>105</v>
      </c>
      <c r="J60" s="13"/>
    </row>
    <row r="61" spans="1:14" x14ac:dyDescent="0.2">
      <c r="A61" s="2">
        <v>1</v>
      </c>
      <c r="B61" s="2">
        <v>10</v>
      </c>
      <c r="C61" s="2">
        <v>4</v>
      </c>
      <c r="D61" t="s">
        <v>3505</v>
      </c>
      <c r="E61" t="s">
        <v>3506</v>
      </c>
      <c r="F61" s="2">
        <v>116</v>
      </c>
      <c r="J61" s="13"/>
      <c r="K61" s="53"/>
    </row>
    <row r="62" spans="1:14" x14ac:dyDescent="0.2">
      <c r="A62" s="2">
        <v>1</v>
      </c>
      <c r="B62" s="2">
        <v>10</v>
      </c>
      <c r="C62" s="2">
        <v>5</v>
      </c>
      <c r="D62" t="s">
        <v>3505</v>
      </c>
      <c r="E62" t="s">
        <v>3506</v>
      </c>
      <c r="F62" s="2">
        <v>116</v>
      </c>
      <c r="J62" s="13"/>
    </row>
    <row r="63" spans="1:14" x14ac:dyDescent="0.2">
      <c r="A63" s="2">
        <v>1</v>
      </c>
      <c r="B63" s="2">
        <v>10</v>
      </c>
      <c r="C63" s="2">
        <v>6</v>
      </c>
      <c r="D63" t="s">
        <v>3463</v>
      </c>
      <c r="E63" t="s">
        <v>3464</v>
      </c>
      <c r="F63" s="2">
        <v>129</v>
      </c>
      <c r="G63" s="10" t="s">
        <v>3507</v>
      </c>
      <c r="H63" s="13">
        <v>45150</v>
      </c>
      <c r="I63" s="2">
        <v>66</v>
      </c>
      <c r="J63" s="13">
        <v>45161</v>
      </c>
      <c r="K63" s="72">
        <v>719</v>
      </c>
    </row>
    <row r="64" spans="1:14" x14ac:dyDescent="0.2">
      <c r="A64" s="2">
        <v>1</v>
      </c>
      <c r="B64" s="2">
        <v>11</v>
      </c>
      <c r="C64" s="2">
        <v>1</v>
      </c>
      <c r="D64" t="s">
        <v>3463</v>
      </c>
      <c r="E64" t="s">
        <v>3464</v>
      </c>
      <c r="F64" s="2">
        <v>129</v>
      </c>
      <c r="G64" s="10">
        <v>10</v>
      </c>
      <c r="J64" s="13"/>
    </row>
    <row r="65" spans="1:14" x14ac:dyDescent="0.2">
      <c r="A65" s="2">
        <v>1</v>
      </c>
      <c r="B65" s="2">
        <v>11</v>
      </c>
      <c r="C65" s="2">
        <v>2</v>
      </c>
      <c r="D65" t="s">
        <v>3508</v>
      </c>
      <c r="E65" t="s">
        <v>3509</v>
      </c>
      <c r="F65" s="2">
        <v>114</v>
      </c>
      <c r="J65" s="13"/>
    </row>
    <row r="66" spans="1:14" x14ac:dyDescent="0.2">
      <c r="A66" s="2">
        <v>1</v>
      </c>
      <c r="B66" s="2">
        <v>11</v>
      </c>
      <c r="C66" s="2">
        <v>3</v>
      </c>
      <c r="D66" t="s">
        <v>3510</v>
      </c>
      <c r="E66" t="s">
        <v>3511</v>
      </c>
      <c r="F66" s="2">
        <v>113</v>
      </c>
      <c r="J66" s="13"/>
    </row>
    <row r="67" spans="1:14" x14ac:dyDescent="0.2">
      <c r="A67" s="2">
        <v>1</v>
      </c>
      <c r="B67" s="2">
        <v>11</v>
      </c>
      <c r="C67" s="2">
        <v>4</v>
      </c>
      <c r="D67" t="s">
        <v>3512</v>
      </c>
      <c r="E67" t="s">
        <v>3513</v>
      </c>
      <c r="F67" s="2">
        <v>172</v>
      </c>
      <c r="G67" s="29" t="s">
        <v>2432</v>
      </c>
      <c r="H67" s="13">
        <v>38671</v>
      </c>
      <c r="I67" s="2">
        <v>39</v>
      </c>
      <c r="J67" s="13">
        <v>38675</v>
      </c>
      <c r="K67" s="72">
        <v>209</v>
      </c>
      <c r="N67" t="s">
        <v>354</v>
      </c>
    </row>
    <row r="68" spans="1:14" x14ac:dyDescent="0.2">
      <c r="A68" s="2">
        <v>1</v>
      </c>
      <c r="B68" s="2">
        <v>11</v>
      </c>
      <c r="C68" s="2">
        <v>5</v>
      </c>
      <c r="D68" t="s">
        <v>3514</v>
      </c>
      <c r="E68" t="s">
        <v>3515</v>
      </c>
      <c r="F68" s="2">
        <v>303</v>
      </c>
    </row>
    <row r="69" spans="1:14" x14ac:dyDescent="0.2">
      <c r="A69" s="2">
        <v>1</v>
      </c>
      <c r="B69" s="2">
        <v>11</v>
      </c>
      <c r="C69" s="2">
        <v>6</v>
      </c>
      <c r="D69" t="s">
        <v>3478</v>
      </c>
      <c r="E69" t="s">
        <v>3479</v>
      </c>
      <c r="F69" s="2">
        <v>103</v>
      </c>
    </row>
    <row r="70" spans="1:14" x14ac:dyDescent="0.2">
      <c r="A70" s="2">
        <v>1</v>
      </c>
      <c r="B70" s="2">
        <v>12</v>
      </c>
      <c r="C70" s="2">
        <v>1</v>
      </c>
      <c r="D70" t="s">
        <v>3253</v>
      </c>
      <c r="E70" t="s">
        <v>92</v>
      </c>
      <c r="F70" s="2">
        <v>101</v>
      </c>
      <c r="N70" s="124" t="s">
        <v>3516</v>
      </c>
    </row>
    <row r="71" spans="1:14" x14ac:dyDescent="0.2">
      <c r="A71" s="2">
        <v>1</v>
      </c>
      <c r="B71" s="2">
        <v>12</v>
      </c>
      <c r="C71" s="2">
        <v>2</v>
      </c>
      <c r="D71" t="s">
        <v>3253</v>
      </c>
      <c r="E71" t="s">
        <v>92</v>
      </c>
      <c r="F71" s="2">
        <v>101</v>
      </c>
      <c r="G71" s="10" t="s">
        <v>3517</v>
      </c>
      <c r="H71" s="13">
        <v>24381</v>
      </c>
      <c r="I71" s="2">
        <v>53</v>
      </c>
      <c r="J71" s="13">
        <v>24384</v>
      </c>
      <c r="K71" s="53">
        <v>103</v>
      </c>
      <c r="N71" s="122"/>
    </row>
    <row r="72" spans="1:14" x14ac:dyDescent="0.2">
      <c r="A72" s="2">
        <v>1</v>
      </c>
      <c r="B72" s="2">
        <v>12</v>
      </c>
      <c r="C72" s="2">
        <v>3</v>
      </c>
      <c r="D72" t="s">
        <v>3253</v>
      </c>
      <c r="E72" t="s">
        <v>92</v>
      </c>
      <c r="F72" s="2">
        <v>101</v>
      </c>
      <c r="N72" s="122"/>
    </row>
    <row r="73" spans="1:14" x14ac:dyDescent="0.2">
      <c r="A73" s="2">
        <v>1</v>
      </c>
      <c r="B73" s="2">
        <v>12</v>
      </c>
      <c r="C73" s="2">
        <v>4</v>
      </c>
      <c r="D73" t="s">
        <v>3518</v>
      </c>
      <c r="E73" t="s">
        <v>2048</v>
      </c>
      <c r="F73" s="2">
        <v>102</v>
      </c>
      <c r="G73" s="10" t="s">
        <v>3519</v>
      </c>
      <c r="H73" s="13">
        <v>36502</v>
      </c>
      <c r="I73" s="2">
        <v>87</v>
      </c>
      <c r="J73" s="13">
        <v>36507</v>
      </c>
      <c r="K73" s="53" t="s">
        <v>3520</v>
      </c>
      <c r="N73" s="122"/>
    </row>
    <row r="74" spans="1:14" x14ac:dyDescent="0.2">
      <c r="A74" s="2">
        <v>1</v>
      </c>
      <c r="B74" s="2">
        <v>12</v>
      </c>
      <c r="C74" s="2">
        <v>5</v>
      </c>
      <c r="D74" t="s">
        <v>3518</v>
      </c>
      <c r="E74" t="s">
        <v>2048</v>
      </c>
      <c r="F74" s="2">
        <v>102</v>
      </c>
      <c r="G74" s="10" t="s">
        <v>750</v>
      </c>
      <c r="H74" s="13">
        <v>40237</v>
      </c>
      <c r="I74" s="2">
        <v>95</v>
      </c>
      <c r="J74" s="13">
        <v>40241</v>
      </c>
      <c r="K74" s="72">
        <v>304</v>
      </c>
      <c r="N74" s="122"/>
    </row>
    <row r="75" spans="1:14" x14ac:dyDescent="0.2">
      <c r="A75" s="2">
        <v>1</v>
      </c>
      <c r="B75" s="2">
        <v>12</v>
      </c>
      <c r="C75" s="2">
        <v>6</v>
      </c>
      <c r="D75" t="s">
        <v>3518</v>
      </c>
      <c r="E75" t="s">
        <v>2048</v>
      </c>
      <c r="F75" s="2">
        <v>102</v>
      </c>
      <c r="K75" s="53"/>
      <c r="N75" s="122"/>
    </row>
    <row r="76" spans="1:14" x14ac:dyDescent="0.2">
      <c r="A76" s="2">
        <v>1</v>
      </c>
      <c r="B76" s="2" t="s">
        <v>3521</v>
      </c>
      <c r="C76" s="2">
        <v>1</v>
      </c>
      <c r="D76" t="s">
        <v>3522</v>
      </c>
      <c r="E76" t="s">
        <v>3523</v>
      </c>
      <c r="F76" s="2">
        <v>301</v>
      </c>
      <c r="G76" s="10" t="s">
        <v>2451</v>
      </c>
      <c r="H76" s="13">
        <v>31944</v>
      </c>
      <c r="I76" s="2">
        <v>67</v>
      </c>
      <c r="J76" s="13">
        <v>31947</v>
      </c>
      <c r="K76" s="53">
        <v>545</v>
      </c>
      <c r="N76" s="10"/>
    </row>
    <row r="77" spans="1:14" x14ac:dyDescent="0.2">
      <c r="A77" s="2">
        <v>1</v>
      </c>
      <c r="B77" s="2" t="s">
        <v>3521</v>
      </c>
      <c r="C77" s="2">
        <v>2</v>
      </c>
      <c r="D77" t="s">
        <v>3522</v>
      </c>
      <c r="E77" t="s">
        <v>3523</v>
      </c>
      <c r="F77" s="2">
        <v>301</v>
      </c>
      <c r="G77" s="10" t="s">
        <v>3524</v>
      </c>
      <c r="H77" s="13">
        <v>34716</v>
      </c>
      <c r="I77" s="2">
        <v>79</v>
      </c>
      <c r="J77" s="13">
        <v>34719</v>
      </c>
      <c r="K77" s="72">
        <v>734</v>
      </c>
    </row>
    <row r="78" spans="1:14" x14ac:dyDescent="0.2">
      <c r="A78" s="2">
        <v>1</v>
      </c>
      <c r="B78" s="2" t="s">
        <v>3521</v>
      </c>
      <c r="C78" s="2">
        <v>3</v>
      </c>
      <c r="D78" t="s">
        <v>3522</v>
      </c>
      <c r="E78" t="s">
        <v>3523</v>
      </c>
      <c r="F78" s="2">
        <v>301</v>
      </c>
    </row>
    <row r="79" spans="1:14" x14ac:dyDescent="0.2">
      <c r="A79" s="2">
        <v>1</v>
      </c>
      <c r="B79" s="2" t="s">
        <v>3521</v>
      </c>
      <c r="C79" s="2">
        <v>4</v>
      </c>
      <c r="D79" t="s">
        <v>3525</v>
      </c>
      <c r="E79" t="s">
        <v>3361</v>
      </c>
      <c r="F79" s="2">
        <v>187</v>
      </c>
      <c r="K79" s="53"/>
    </row>
    <row r="80" spans="1:14" x14ac:dyDescent="0.2">
      <c r="A80" s="2">
        <v>1</v>
      </c>
      <c r="B80" s="2" t="s">
        <v>3521</v>
      </c>
      <c r="C80" s="2">
        <v>5</v>
      </c>
      <c r="D80" t="s">
        <v>3525</v>
      </c>
      <c r="E80" t="s">
        <v>3361</v>
      </c>
      <c r="F80" s="2">
        <v>187</v>
      </c>
    </row>
    <row r="81" spans="1:14" x14ac:dyDescent="0.2">
      <c r="A81" s="2">
        <v>1</v>
      </c>
      <c r="B81" s="2" t="s">
        <v>3521</v>
      </c>
      <c r="C81" s="2">
        <v>6</v>
      </c>
      <c r="D81" t="s">
        <v>3525</v>
      </c>
      <c r="E81" t="s">
        <v>3361</v>
      </c>
      <c r="F81" s="2">
        <v>187</v>
      </c>
    </row>
    <row r="82" spans="1:14" x14ac:dyDescent="0.2">
      <c r="A82" s="2">
        <v>1</v>
      </c>
      <c r="B82" s="2">
        <v>13</v>
      </c>
      <c r="C82" s="2">
        <v>1</v>
      </c>
      <c r="D82" t="s">
        <v>3526</v>
      </c>
      <c r="E82" t="s">
        <v>3527</v>
      </c>
    </row>
    <row r="83" spans="1:14" x14ac:dyDescent="0.2">
      <c r="A83" s="2">
        <v>1</v>
      </c>
      <c r="B83" s="2">
        <v>13</v>
      </c>
      <c r="C83" s="2">
        <v>2</v>
      </c>
      <c r="D83" t="s">
        <v>3526</v>
      </c>
      <c r="E83" t="s">
        <v>3527</v>
      </c>
    </row>
    <row r="84" spans="1:14" x14ac:dyDescent="0.2">
      <c r="A84" s="2">
        <v>1</v>
      </c>
      <c r="B84" s="2">
        <v>13</v>
      </c>
      <c r="C84" s="2">
        <v>3</v>
      </c>
      <c r="D84" t="s">
        <v>3526</v>
      </c>
      <c r="E84" t="s">
        <v>3527</v>
      </c>
      <c r="G84" s="10" t="s">
        <v>3528</v>
      </c>
      <c r="H84" s="13">
        <v>44113</v>
      </c>
      <c r="I84" s="2">
        <v>69</v>
      </c>
      <c r="J84" s="13">
        <v>44120</v>
      </c>
      <c r="K84" s="72">
        <v>641</v>
      </c>
    </row>
    <row r="85" spans="1:14" x14ac:dyDescent="0.2">
      <c r="A85" s="2">
        <v>1</v>
      </c>
      <c r="B85" s="2">
        <v>13</v>
      </c>
      <c r="C85" s="2">
        <v>4</v>
      </c>
      <c r="D85" t="s">
        <v>3526</v>
      </c>
      <c r="E85" t="s">
        <v>3527</v>
      </c>
      <c r="G85" s="10" t="s">
        <v>3529</v>
      </c>
      <c r="H85" s="13">
        <v>23801</v>
      </c>
      <c r="I85" s="2">
        <v>27</v>
      </c>
      <c r="J85" s="13">
        <v>23803</v>
      </c>
      <c r="K85" s="53"/>
    </row>
    <row r="86" spans="1:14" x14ac:dyDescent="0.2">
      <c r="A86" s="2">
        <v>1</v>
      </c>
      <c r="B86" s="2">
        <v>13</v>
      </c>
      <c r="C86" s="2">
        <v>5</v>
      </c>
      <c r="D86" t="s">
        <v>3526</v>
      </c>
      <c r="E86" t="s">
        <v>3527</v>
      </c>
      <c r="G86" s="10" t="s">
        <v>608</v>
      </c>
      <c r="H86" s="13">
        <v>37123</v>
      </c>
      <c r="I86" s="2">
        <v>90</v>
      </c>
      <c r="J86" s="13">
        <v>37127</v>
      </c>
      <c r="K86" s="53" t="s">
        <v>3530</v>
      </c>
    </row>
    <row r="87" spans="1:14" x14ac:dyDescent="0.2">
      <c r="A87" s="2">
        <v>1</v>
      </c>
      <c r="B87" s="2">
        <v>13</v>
      </c>
      <c r="C87" s="2">
        <v>6</v>
      </c>
      <c r="D87" t="s">
        <v>3526</v>
      </c>
      <c r="E87" t="s">
        <v>3527</v>
      </c>
      <c r="G87" s="10" t="s">
        <v>3527</v>
      </c>
      <c r="H87" s="13">
        <v>28917</v>
      </c>
      <c r="I87" s="2">
        <v>73</v>
      </c>
      <c r="J87" s="13">
        <v>28920</v>
      </c>
      <c r="K87" s="72">
        <v>356</v>
      </c>
    </row>
    <row r="88" spans="1:14" x14ac:dyDescent="0.2">
      <c r="A88" s="2">
        <v>1</v>
      </c>
      <c r="B88" s="2" t="s">
        <v>3531</v>
      </c>
      <c r="C88" s="2">
        <v>1</v>
      </c>
      <c r="D88" t="s">
        <v>3532</v>
      </c>
      <c r="E88" t="s">
        <v>1422</v>
      </c>
      <c r="F88" s="2">
        <v>155</v>
      </c>
      <c r="G88" s="29" t="s">
        <v>3533</v>
      </c>
      <c r="H88" s="13">
        <v>28982</v>
      </c>
      <c r="I88" s="2">
        <v>68</v>
      </c>
      <c r="J88" s="13">
        <v>28985</v>
      </c>
      <c r="K88" s="72">
        <v>360</v>
      </c>
      <c r="L88" s="2" t="s">
        <v>236</v>
      </c>
      <c r="N88" s="122" t="s">
        <v>3534</v>
      </c>
    </row>
    <row r="89" spans="1:14" x14ac:dyDescent="0.2">
      <c r="A89" s="2">
        <v>1</v>
      </c>
      <c r="B89" s="2" t="s">
        <v>3531</v>
      </c>
      <c r="C89" s="2">
        <v>2</v>
      </c>
      <c r="D89" t="s">
        <v>3532</v>
      </c>
      <c r="E89" t="s">
        <v>1422</v>
      </c>
      <c r="F89" s="2">
        <v>155</v>
      </c>
      <c r="G89" s="29" t="s">
        <v>3535</v>
      </c>
      <c r="H89" s="12" t="s">
        <v>1110</v>
      </c>
      <c r="I89" s="2">
        <v>62</v>
      </c>
      <c r="J89" s="12" t="s">
        <v>1110</v>
      </c>
      <c r="N89" s="122"/>
    </row>
    <row r="90" spans="1:14" x14ac:dyDescent="0.2">
      <c r="A90" s="2">
        <v>1</v>
      </c>
      <c r="B90" s="2" t="s">
        <v>3531</v>
      </c>
      <c r="C90" s="2">
        <v>3</v>
      </c>
      <c r="D90" t="s">
        <v>3532</v>
      </c>
      <c r="E90" t="s">
        <v>1422</v>
      </c>
      <c r="F90" s="2">
        <v>155</v>
      </c>
      <c r="N90" s="122"/>
    </row>
    <row r="91" spans="1:14" x14ac:dyDescent="0.2">
      <c r="A91" s="2">
        <v>1</v>
      </c>
      <c r="B91" s="2" t="s">
        <v>3531</v>
      </c>
      <c r="C91" s="2">
        <v>4</v>
      </c>
      <c r="D91" t="s">
        <v>3532</v>
      </c>
      <c r="E91" t="s">
        <v>1422</v>
      </c>
      <c r="F91" s="2">
        <v>155</v>
      </c>
      <c r="G91" s="10" t="s">
        <v>1115</v>
      </c>
      <c r="H91" s="13">
        <v>23398</v>
      </c>
      <c r="I91" s="2">
        <v>9</v>
      </c>
      <c r="J91" s="13">
        <v>23399</v>
      </c>
      <c r="N91" s="122"/>
    </row>
    <row r="92" spans="1:14" x14ac:dyDescent="0.2">
      <c r="A92" s="2">
        <v>1</v>
      </c>
      <c r="B92" s="2" t="s">
        <v>3531</v>
      </c>
      <c r="C92" s="2">
        <v>5</v>
      </c>
      <c r="D92" t="s">
        <v>3532</v>
      </c>
      <c r="E92" t="s">
        <v>1422</v>
      </c>
      <c r="F92" s="2">
        <v>155</v>
      </c>
      <c r="G92" s="10" t="s">
        <v>3536</v>
      </c>
      <c r="H92" s="13">
        <v>37933</v>
      </c>
      <c r="I92" s="2">
        <v>81</v>
      </c>
      <c r="J92" s="13">
        <v>37938</v>
      </c>
      <c r="K92" s="72">
        <v>135</v>
      </c>
      <c r="N92" s="122"/>
    </row>
    <row r="93" spans="1:14" x14ac:dyDescent="0.2">
      <c r="A93" s="2">
        <v>1</v>
      </c>
      <c r="B93" s="2" t="s">
        <v>3531</v>
      </c>
      <c r="C93" s="2">
        <v>5</v>
      </c>
      <c r="D93" t="s">
        <v>3532</v>
      </c>
      <c r="E93" t="s">
        <v>1422</v>
      </c>
      <c r="F93" s="2">
        <v>155</v>
      </c>
      <c r="G93" s="10" t="s">
        <v>3537</v>
      </c>
      <c r="H93" s="13">
        <v>38025</v>
      </c>
      <c r="I93" s="2">
        <v>56</v>
      </c>
      <c r="J93" s="13">
        <v>38030</v>
      </c>
      <c r="M93" t="s">
        <v>255</v>
      </c>
      <c r="N93" s="122"/>
    </row>
    <row r="94" spans="1:14" x14ac:dyDescent="0.2">
      <c r="A94" s="2">
        <v>1</v>
      </c>
      <c r="B94" s="2" t="s">
        <v>3531</v>
      </c>
      <c r="C94" s="2">
        <v>6</v>
      </c>
      <c r="D94" t="s">
        <v>3532</v>
      </c>
      <c r="E94" t="s">
        <v>1422</v>
      </c>
      <c r="F94" s="2">
        <v>155</v>
      </c>
      <c r="G94" s="10" t="s">
        <v>3538</v>
      </c>
      <c r="H94" s="13">
        <v>39961</v>
      </c>
      <c r="I94" s="2">
        <v>75</v>
      </c>
      <c r="J94" s="13">
        <v>39965</v>
      </c>
      <c r="K94" s="53">
        <v>245</v>
      </c>
      <c r="N94" s="122"/>
    </row>
    <row r="95" spans="1:14" x14ac:dyDescent="0.2">
      <c r="A95" s="2">
        <v>1</v>
      </c>
      <c r="B95" s="2">
        <v>14</v>
      </c>
      <c r="C95" s="2">
        <v>1</v>
      </c>
      <c r="D95" t="s">
        <v>2303</v>
      </c>
      <c r="E95" t="s">
        <v>3539</v>
      </c>
      <c r="K95" s="53"/>
    </row>
    <row r="96" spans="1:14" x14ac:dyDescent="0.2">
      <c r="A96" s="2">
        <v>1</v>
      </c>
      <c r="B96" s="2">
        <v>14</v>
      </c>
      <c r="C96" s="2">
        <v>2</v>
      </c>
      <c r="D96" t="s">
        <v>2303</v>
      </c>
      <c r="E96" t="s">
        <v>3539</v>
      </c>
    </row>
    <row r="97" spans="1:14" x14ac:dyDescent="0.2">
      <c r="A97" s="2">
        <v>1</v>
      </c>
      <c r="B97" s="2">
        <v>14</v>
      </c>
      <c r="C97" s="2">
        <v>3</v>
      </c>
      <c r="D97" t="s">
        <v>2303</v>
      </c>
      <c r="E97" t="s">
        <v>3539</v>
      </c>
      <c r="G97" s="10" t="s">
        <v>3540</v>
      </c>
    </row>
    <row r="98" spans="1:14" x14ac:dyDescent="0.2">
      <c r="A98" s="2">
        <v>1</v>
      </c>
      <c r="B98" s="2">
        <v>14</v>
      </c>
      <c r="C98" s="2">
        <v>4</v>
      </c>
      <c r="D98" t="s">
        <v>2303</v>
      </c>
      <c r="E98" t="s">
        <v>3539</v>
      </c>
      <c r="G98" s="10" t="s">
        <v>1598</v>
      </c>
      <c r="H98" s="12" t="s">
        <v>1163</v>
      </c>
      <c r="I98" s="2">
        <v>76</v>
      </c>
      <c r="J98" s="12" t="s">
        <v>1163</v>
      </c>
    </row>
    <row r="99" spans="1:14" x14ac:dyDescent="0.2">
      <c r="A99" s="2">
        <v>1</v>
      </c>
      <c r="B99" s="2">
        <v>14</v>
      </c>
      <c r="C99" s="2">
        <v>5</v>
      </c>
      <c r="D99" t="s">
        <v>2303</v>
      </c>
      <c r="E99" t="s">
        <v>3539</v>
      </c>
      <c r="G99" s="10" t="s">
        <v>2508</v>
      </c>
      <c r="H99" s="13">
        <v>27842</v>
      </c>
      <c r="I99" s="2">
        <v>80</v>
      </c>
      <c r="J99" s="13">
        <v>27846</v>
      </c>
      <c r="K99" s="72">
        <v>294</v>
      </c>
    </row>
    <row r="100" spans="1:14" x14ac:dyDescent="0.2">
      <c r="A100" s="2">
        <v>1</v>
      </c>
      <c r="B100" s="2">
        <v>14</v>
      </c>
      <c r="C100" s="2">
        <v>6</v>
      </c>
      <c r="D100" t="s">
        <v>2303</v>
      </c>
      <c r="E100" t="s">
        <v>3539</v>
      </c>
      <c r="G100" s="10" t="s">
        <v>3541</v>
      </c>
      <c r="H100" s="13">
        <v>37074</v>
      </c>
      <c r="I100" s="2">
        <v>79</v>
      </c>
      <c r="J100" s="12" t="s">
        <v>3542</v>
      </c>
      <c r="K100" s="53" t="s">
        <v>3543</v>
      </c>
      <c r="M100" t="s">
        <v>255</v>
      </c>
      <c r="N100" s="121" t="s">
        <v>3544</v>
      </c>
    </row>
    <row r="101" spans="1:14" x14ac:dyDescent="0.2">
      <c r="A101" s="2">
        <v>1</v>
      </c>
      <c r="B101" s="2">
        <v>14</v>
      </c>
      <c r="C101" s="2">
        <v>6</v>
      </c>
      <c r="D101" t="s">
        <v>2303</v>
      </c>
      <c r="E101" t="s">
        <v>3539</v>
      </c>
      <c r="G101" s="10" t="s">
        <v>422</v>
      </c>
      <c r="H101" s="13">
        <v>40748</v>
      </c>
      <c r="I101" s="2">
        <v>88</v>
      </c>
      <c r="J101" s="14">
        <v>45072</v>
      </c>
      <c r="K101" s="53">
        <v>711</v>
      </c>
      <c r="M101" t="s">
        <v>308</v>
      </c>
      <c r="N101" s="121"/>
    </row>
    <row r="102" spans="1:14" x14ac:dyDescent="0.2">
      <c r="A102" s="2">
        <v>1</v>
      </c>
      <c r="B102" s="2">
        <v>15</v>
      </c>
      <c r="C102" s="2">
        <v>1</v>
      </c>
      <c r="D102" t="s">
        <v>2303</v>
      </c>
      <c r="E102" t="s">
        <v>940</v>
      </c>
    </row>
    <row r="103" spans="1:14" x14ac:dyDescent="0.2">
      <c r="A103" s="2">
        <v>1</v>
      </c>
      <c r="B103" s="2">
        <v>15</v>
      </c>
      <c r="C103" s="2">
        <v>2</v>
      </c>
      <c r="D103" t="s">
        <v>2303</v>
      </c>
      <c r="E103" t="s">
        <v>940</v>
      </c>
    </row>
    <row r="104" spans="1:14" x14ac:dyDescent="0.2">
      <c r="A104" s="2">
        <v>1</v>
      </c>
      <c r="B104" s="2">
        <v>15</v>
      </c>
      <c r="C104" s="2">
        <v>3</v>
      </c>
      <c r="D104" t="s">
        <v>2303</v>
      </c>
      <c r="E104" t="s">
        <v>940</v>
      </c>
    </row>
    <row r="105" spans="1:14" x14ac:dyDescent="0.2">
      <c r="A105" s="2">
        <v>1</v>
      </c>
      <c r="B105" s="2">
        <v>15</v>
      </c>
      <c r="C105" s="2">
        <v>4</v>
      </c>
      <c r="D105" t="s">
        <v>2303</v>
      </c>
      <c r="E105" t="s">
        <v>940</v>
      </c>
      <c r="G105" s="10" t="s">
        <v>3545</v>
      </c>
      <c r="H105" s="13">
        <v>22352</v>
      </c>
      <c r="I105" s="2" t="s">
        <v>2009</v>
      </c>
      <c r="J105" s="14">
        <v>22356</v>
      </c>
    </row>
    <row r="106" spans="1:14" x14ac:dyDescent="0.2">
      <c r="A106" s="2">
        <v>1</v>
      </c>
      <c r="B106" s="2">
        <v>15</v>
      </c>
      <c r="C106" s="2">
        <v>5</v>
      </c>
      <c r="D106" t="s">
        <v>2303</v>
      </c>
      <c r="E106" t="s">
        <v>940</v>
      </c>
      <c r="H106" s="13"/>
      <c r="J106" s="12"/>
    </row>
    <row r="107" spans="1:14" x14ac:dyDescent="0.2">
      <c r="A107" s="2">
        <v>1</v>
      </c>
      <c r="B107" s="2">
        <v>15</v>
      </c>
      <c r="C107" s="2">
        <v>6</v>
      </c>
      <c r="D107" t="s">
        <v>2904</v>
      </c>
      <c r="E107" t="s">
        <v>1668</v>
      </c>
      <c r="G107" s="10" t="s">
        <v>1668</v>
      </c>
      <c r="H107" s="12" t="s">
        <v>3546</v>
      </c>
      <c r="I107" s="2">
        <v>83</v>
      </c>
      <c r="J107" s="12" t="s">
        <v>3546</v>
      </c>
      <c r="M107" t="s">
        <v>3547</v>
      </c>
    </row>
    <row r="108" spans="1:14" x14ac:dyDescent="0.2">
      <c r="A108" s="2">
        <v>1</v>
      </c>
      <c r="B108" s="2" t="s">
        <v>3548</v>
      </c>
      <c r="C108" s="2">
        <v>1</v>
      </c>
      <c r="D108" t="s">
        <v>3549</v>
      </c>
      <c r="E108" t="s">
        <v>836</v>
      </c>
    </row>
    <row r="109" spans="1:14" x14ac:dyDescent="0.2">
      <c r="A109" s="2">
        <v>1</v>
      </c>
      <c r="B109" s="2" t="s">
        <v>3548</v>
      </c>
      <c r="C109" s="2">
        <v>2</v>
      </c>
      <c r="D109" t="s">
        <v>3549</v>
      </c>
      <c r="E109" t="s">
        <v>836</v>
      </c>
    </row>
    <row r="110" spans="1:14" x14ac:dyDescent="0.2">
      <c r="A110" s="2">
        <v>1</v>
      </c>
      <c r="B110" s="2" t="s">
        <v>3548</v>
      </c>
      <c r="C110" s="2">
        <v>3</v>
      </c>
      <c r="D110" t="s">
        <v>3549</v>
      </c>
      <c r="E110" t="s">
        <v>836</v>
      </c>
    </row>
    <row r="111" spans="1:14" x14ac:dyDescent="0.2">
      <c r="A111" s="2">
        <v>1</v>
      </c>
      <c r="B111" s="2" t="s">
        <v>3548</v>
      </c>
      <c r="C111" s="2">
        <v>4</v>
      </c>
      <c r="D111" t="s">
        <v>3549</v>
      </c>
      <c r="E111" t="s">
        <v>836</v>
      </c>
      <c r="G111" s="10" t="s">
        <v>206</v>
      </c>
      <c r="H111" s="13">
        <v>23256</v>
      </c>
      <c r="I111" s="2">
        <v>21</v>
      </c>
      <c r="J111" s="13">
        <v>23260</v>
      </c>
    </row>
    <row r="112" spans="1:14" x14ac:dyDescent="0.2">
      <c r="A112" s="2">
        <v>1</v>
      </c>
      <c r="B112" s="2" t="s">
        <v>3548</v>
      </c>
      <c r="C112" s="2">
        <v>5</v>
      </c>
      <c r="D112" t="s">
        <v>3549</v>
      </c>
      <c r="E112" t="s">
        <v>836</v>
      </c>
      <c r="G112" s="10" t="s">
        <v>3550</v>
      </c>
      <c r="H112" s="13">
        <v>34369</v>
      </c>
      <c r="I112" s="2">
        <v>81</v>
      </c>
      <c r="J112" s="13">
        <v>34372</v>
      </c>
      <c r="K112" s="72">
        <v>708</v>
      </c>
    </row>
    <row r="113" spans="1:14" x14ac:dyDescent="0.2">
      <c r="A113" s="2">
        <v>1</v>
      </c>
      <c r="B113" s="2" t="s">
        <v>3548</v>
      </c>
      <c r="C113" s="2">
        <v>6</v>
      </c>
      <c r="D113" t="s">
        <v>3549</v>
      </c>
      <c r="E113" t="s">
        <v>836</v>
      </c>
      <c r="G113" s="29" t="s">
        <v>3551</v>
      </c>
      <c r="H113" s="13">
        <v>34322</v>
      </c>
      <c r="I113" s="2">
        <v>81</v>
      </c>
      <c r="J113" s="13">
        <v>34325</v>
      </c>
      <c r="K113" s="72">
        <v>695</v>
      </c>
    </row>
    <row r="114" spans="1:14" x14ac:dyDescent="0.2">
      <c r="A114" s="2">
        <v>1</v>
      </c>
      <c r="B114" s="2" t="s">
        <v>409</v>
      </c>
      <c r="C114" s="2">
        <v>1</v>
      </c>
      <c r="D114" t="s">
        <v>3525</v>
      </c>
      <c r="E114" t="s">
        <v>337</v>
      </c>
      <c r="F114" s="2">
        <v>184</v>
      </c>
      <c r="G114" s="10" t="s">
        <v>3552</v>
      </c>
      <c r="H114" s="13">
        <v>27690</v>
      </c>
      <c r="I114" s="2">
        <v>30</v>
      </c>
      <c r="J114" s="13">
        <v>27692</v>
      </c>
      <c r="K114" s="72">
        <v>282</v>
      </c>
      <c r="L114" s="2" t="s">
        <v>236</v>
      </c>
      <c r="N114" s="124" t="s">
        <v>3553</v>
      </c>
    </row>
    <row r="115" spans="1:14" x14ac:dyDescent="0.2">
      <c r="A115" s="2">
        <v>1</v>
      </c>
      <c r="B115" s="2" t="s">
        <v>409</v>
      </c>
      <c r="C115" s="2">
        <v>2</v>
      </c>
      <c r="D115" t="s">
        <v>3525</v>
      </c>
      <c r="E115" t="s">
        <v>337</v>
      </c>
      <c r="F115" s="2">
        <v>184</v>
      </c>
      <c r="G115" s="10" t="s">
        <v>3361</v>
      </c>
      <c r="H115" s="13">
        <v>29049</v>
      </c>
      <c r="I115" s="2">
        <v>65</v>
      </c>
      <c r="J115" s="13">
        <v>29052</v>
      </c>
      <c r="K115" s="72">
        <v>365</v>
      </c>
      <c r="N115" s="124"/>
    </row>
    <row r="116" spans="1:14" x14ac:dyDescent="0.2">
      <c r="A116" s="2">
        <v>1</v>
      </c>
      <c r="B116" s="2" t="s">
        <v>409</v>
      </c>
      <c r="C116" s="2">
        <v>3</v>
      </c>
      <c r="D116" t="s">
        <v>3525</v>
      </c>
      <c r="E116" t="s">
        <v>337</v>
      </c>
      <c r="F116" s="2">
        <v>184</v>
      </c>
      <c r="G116" s="10" t="s">
        <v>337</v>
      </c>
      <c r="H116" s="13">
        <v>40021</v>
      </c>
      <c r="I116" s="2">
        <v>94</v>
      </c>
      <c r="J116" s="13">
        <v>40024</v>
      </c>
      <c r="K116" s="72">
        <v>288</v>
      </c>
      <c r="N116" s="124"/>
    </row>
    <row r="117" spans="1:14" x14ac:dyDescent="0.2">
      <c r="A117" s="2">
        <v>1</v>
      </c>
      <c r="B117" s="2" t="s">
        <v>418</v>
      </c>
      <c r="C117" s="2">
        <v>1</v>
      </c>
      <c r="D117" t="s">
        <v>3554</v>
      </c>
      <c r="E117" t="s">
        <v>206</v>
      </c>
      <c r="G117" s="10" t="s">
        <v>3555</v>
      </c>
      <c r="H117" s="13">
        <v>35818</v>
      </c>
      <c r="I117" s="2">
        <v>58</v>
      </c>
      <c r="J117" s="13">
        <v>35830</v>
      </c>
      <c r="K117" s="72">
        <v>798</v>
      </c>
      <c r="N117" s="23"/>
    </row>
    <row r="118" spans="1:14" x14ac:dyDescent="0.2">
      <c r="A118" s="2">
        <v>1</v>
      </c>
      <c r="B118" s="2" t="s">
        <v>418</v>
      </c>
      <c r="C118" s="2">
        <v>2</v>
      </c>
      <c r="D118" t="s">
        <v>3556</v>
      </c>
      <c r="E118" t="s">
        <v>3002</v>
      </c>
      <c r="F118" s="2">
        <v>185</v>
      </c>
      <c r="G118" s="10" t="s">
        <v>3557</v>
      </c>
      <c r="H118" s="13">
        <v>37447</v>
      </c>
      <c r="I118" s="2">
        <v>79</v>
      </c>
      <c r="J118" s="13">
        <v>37452</v>
      </c>
      <c r="K118" s="72">
        <v>105</v>
      </c>
    </row>
    <row r="119" spans="1:14" x14ac:dyDescent="0.2">
      <c r="A119" s="2">
        <v>1</v>
      </c>
      <c r="B119" s="2" t="s">
        <v>418</v>
      </c>
      <c r="C119" s="2">
        <v>3</v>
      </c>
      <c r="D119" t="s">
        <v>3556</v>
      </c>
      <c r="E119" t="s">
        <v>3002</v>
      </c>
      <c r="F119" s="2">
        <v>185</v>
      </c>
      <c r="G119" s="29" t="s">
        <v>3558</v>
      </c>
      <c r="H119" s="13">
        <v>27834</v>
      </c>
      <c r="I119" s="2">
        <v>58</v>
      </c>
      <c r="J119" s="13">
        <v>27837</v>
      </c>
      <c r="K119" s="72">
        <v>293</v>
      </c>
    </row>
    <row r="120" spans="1:14" x14ac:dyDescent="0.2">
      <c r="A120" s="2">
        <v>2</v>
      </c>
      <c r="B120" s="2">
        <v>16</v>
      </c>
      <c r="C120" s="2">
        <v>1</v>
      </c>
      <c r="D120" t="s">
        <v>3559</v>
      </c>
      <c r="E120" s="19" t="s">
        <v>3138</v>
      </c>
      <c r="F120" s="87">
        <v>281</v>
      </c>
      <c r="G120"/>
    </row>
    <row r="121" spans="1:14" x14ac:dyDescent="0.2">
      <c r="A121" s="2">
        <v>2</v>
      </c>
      <c r="B121" s="2">
        <v>16</v>
      </c>
      <c r="C121" s="2">
        <v>2</v>
      </c>
      <c r="D121" t="s">
        <v>3559</v>
      </c>
      <c r="E121" s="19" t="s">
        <v>206</v>
      </c>
      <c r="F121" s="87">
        <v>281</v>
      </c>
      <c r="G121" t="s">
        <v>3560</v>
      </c>
      <c r="H121" s="13">
        <v>36172</v>
      </c>
      <c r="I121" s="2">
        <v>91</v>
      </c>
      <c r="J121" s="13">
        <v>36176</v>
      </c>
      <c r="K121" s="72">
        <v>823</v>
      </c>
    </row>
    <row r="122" spans="1:14" x14ac:dyDescent="0.2">
      <c r="A122" s="2">
        <v>2</v>
      </c>
      <c r="B122" s="2">
        <v>16</v>
      </c>
      <c r="C122" s="2">
        <v>3</v>
      </c>
      <c r="D122" t="s">
        <v>3559</v>
      </c>
      <c r="E122" s="19" t="s">
        <v>206</v>
      </c>
      <c r="F122" s="87">
        <v>281</v>
      </c>
      <c r="G122" t="s">
        <v>3561</v>
      </c>
      <c r="H122" s="13">
        <v>33638</v>
      </c>
      <c r="I122" s="2">
        <v>89</v>
      </c>
      <c r="J122" s="13">
        <v>33641</v>
      </c>
      <c r="K122" s="72">
        <v>658</v>
      </c>
    </row>
    <row r="123" spans="1:14" x14ac:dyDescent="0.2">
      <c r="A123" s="2">
        <v>2</v>
      </c>
      <c r="B123" s="2">
        <v>16</v>
      </c>
      <c r="C123" s="2">
        <v>4</v>
      </c>
      <c r="D123" t="s">
        <v>3559</v>
      </c>
      <c r="E123" s="19" t="s">
        <v>206</v>
      </c>
      <c r="F123" s="87">
        <v>281</v>
      </c>
      <c r="G123" t="s">
        <v>539</v>
      </c>
      <c r="H123" s="13">
        <v>21127</v>
      </c>
      <c r="I123" s="2">
        <v>34</v>
      </c>
      <c r="J123" s="13">
        <v>21131</v>
      </c>
    </row>
    <row r="124" spans="1:14" x14ac:dyDescent="0.2">
      <c r="A124" s="2">
        <v>2</v>
      </c>
      <c r="B124" s="2">
        <v>16</v>
      </c>
      <c r="C124" s="2">
        <v>5</v>
      </c>
      <c r="D124" t="s">
        <v>3559</v>
      </c>
      <c r="E124" s="19" t="s">
        <v>206</v>
      </c>
      <c r="F124" s="87">
        <v>281</v>
      </c>
      <c r="G124" t="s">
        <v>115</v>
      </c>
      <c r="H124" s="13">
        <v>24194</v>
      </c>
      <c r="I124" s="2">
        <v>66</v>
      </c>
      <c r="J124" s="13">
        <v>24197</v>
      </c>
    </row>
    <row r="125" spans="1:14" x14ac:dyDescent="0.2">
      <c r="A125" s="2">
        <v>2</v>
      </c>
      <c r="B125" s="2">
        <v>16</v>
      </c>
      <c r="C125" s="2">
        <v>6</v>
      </c>
      <c r="D125" t="s">
        <v>3559</v>
      </c>
      <c r="E125" s="19" t="s">
        <v>206</v>
      </c>
      <c r="F125" s="87">
        <v>281</v>
      </c>
      <c r="G125" t="s">
        <v>119</v>
      </c>
      <c r="H125" s="13">
        <v>26423</v>
      </c>
      <c r="I125" s="2">
        <v>72</v>
      </c>
      <c r="J125" s="13">
        <v>26427</v>
      </c>
      <c r="K125" s="53">
        <v>236</v>
      </c>
    </row>
    <row r="126" spans="1:14" ht="25.5" x14ac:dyDescent="0.2">
      <c r="A126" s="2">
        <v>2</v>
      </c>
      <c r="B126" s="2">
        <v>17</v>
      </c>
      <c r="C126" s="2">
        <v>1</v>
      </c>
      <c r="D126" t="s">
        <v>3562</v>
      </c>
      <c r="E126" s="19" t="s">
        <v>7458</v>
      </c>
      <c r="F126" s="87">
        <v>280</v>
      </c>
      <c r="G126" t="s">
        <v>3563</v>
      </c>
      <c r="H126" s="13">
        <v>42348</v>
      </c>
      <c r="I126" s="2">
        <v>90</v>
      </c>
      <c r="J126" s="13">
        <v>42353</v>
      </c>
      <c r="K126" s="72">
        <v>453</v>
      </c>
    </row>
    <row r="127" spans="1:14" ht="25.5" x14ac:dyDescent="0.2">
      <c r="A127" s="2">
        <v>2</v>
      </c>
      <c r="B127" s="2">
        <v>17</v>
      </c>
      <c r="C127" s="2">
        <v>2</v>
      </c>
      <c r="D127" t="s">
        <v>3562</v>
      </c>
      <c r="E127" s="19" t="s">
        <v>7459</v>
      </c>
      <c r="F127" s="87">
        <v>280</v>
      </c>
      <c r="G127" t="s">
        <v>3564</v>
      </c>
      <c r="H127" s="13">
        <v>35871</v>
      </c>
      <c r="I127" s="2">
        <v>74</v>
      </c>
      <c r="J127" s="13">
        <v>35874</v>
      </c>
      <c r="K127" s="72">
        <v>795</v>
      </c>
    </row>
    <row r="128" spans="1:14" ht="25.5" x14ac:dyDescent="0.2">
      <c r="A128" s="2">
        <v>2</v>
      </c>
      <c r="B128" s="2">
        <v>17</v>
      </c>
      <c r="C128" s="2">
        <v>3</v>
      </c>
      <c r="D128" t="s">
        <v>3562</v>
      </c>
      <c r="E128" s="19" t="s">
        <v>7458</v>
      </c>
      <c r="F128" s="87">
        <v>280</v>
      </c>
      <c r="G128" t="s">
        <v>7460</v>
      </c>
    </row>
    <row r="129" spans="1:14" ht="25.5" x14ac:dyDescent="0.2">
      <c r="A129" s="2">
        <v>2</v>
      </c>
      <c r="B129" s="2">
        <v>17</v>
      </c>
      <c r="C129" s="2">
        <v>4</v>
      </c>
      <c r="D129" t="s">
        <v>3562</v>
      </c>
      <c r="E129" s="19" t="s">
        <v>7458</v>
      </c>
      <c r="F129" s="87">
        <v>280</v>
      </c>
      <c r="G129" t="s">
        <v>3565</v>
      </c>
      <c r="H129" s="13">
        <v>22654</v>
      </c>
      <c r="I129" s="2">
        <v>67</v>
      </c>
      <c r="J129" s="13">
        <v>22657</v>
      </c>
    </row>
    <row r="130" spans="1:14" ht="25.5" x14ac:dyDescent="0.2">
      <c r="A130" s="2">
        <v>2</v>
      </c>
      <c r="B130" s="2">
        <v>17</v>
      </c>
      <c r="C130" s="2">
        <v>5</v>
      </c>
      <c r="D130" t="s">
        <v>3562</v>
      </c>
      <c r="E130" s="19" t="s">
        <v>7458</v>
      </c>
      <c r="F130" s="87">
        <v>280</v>
      </c>
      <c r="G130" t="s">
        <v>3566</v>
      </c>
      <c r="H130" s="13">
        <v>31249</v>
      </c>
      <c r="I130" s="2">
        <v>91</v>
      </c>
      <c r="J130" s="13">
        <v>31252</v>
      </c>
      <c r="K130" s="72">
        <v>512</v>
      </c>
    </row>
    <row r="131" spans="1:14" ht="25.5" x14ac:dyDescent="0.2">
      <c r="A131" s="2">
        <v>2</v>
      </c>
      <c r="B131" s="2">
        <v>17</v>
      </c>
      <c r="C131" s="2">
        <v>6</v>
      </c>
      <c r="D131" t="s">
        <v>3562</v>
      </c>
      <c r="E131" s="19" t="s">
        <v>7458</v>
      </c>
      <c r="F131" s="87">
        <v>280</v>
      </c>
      <c r="G131" t="s">
        <v>717</v>
      </c>
      <c r="H131" s="13">
        <v>22941</v>
      </c>
      <c r="I131" s="2">
        <v>65</v>
      </c>
      <c r="J131" s="13">
        <v>22944</v>
      </c>
    </row>
    <row r="132" spans="1:14" x14ac:dyDescent="0.2">
      <c r="A132" s="2">
        <v>2</v>
      </c>
      <c r="B132" s="2">
        <v>18</v>
      </c>
      <c r="C132" s="2">
        <v>1</v>
      </c>
      <c r="D132" t="s">
        <v>3567</v>
      </c>
      <c r="E132" s="19" t="s">
        <v>376</v>
      </c>
      <c r="F132" s="87">
        <v>107</v>
      </c>
      <c r="G132" t="s">
        <v>170</v>
      </c>
      <c r="H132" s="13">
        <v>27587</v>
      </c>
      <c r="I132" s="2">
        <v>57</v>
      </c>
      <c r="J132" s="13">
        <v>27590</v>
      </c>
      <c r="K132" s="72">
        <v>278</v>
      </c>
    </row>
    <row r="133" spans="1:14" x14ac:dyDescent="0.2">
      <c r="A133" s="2">
        <v>2</v>
      </c>
      <c r="B133" s="2">
        <v>18</v>
      </c>
      <c r="C133" s="2">
        <v>1</v>
      </c>
      <c r="D133" t="s">
        <v>3567</v>
      </c>
      <c r="E133" s="19" t="s">
        <v>596</v>
      </c>
      <c r="F133" s="87">
        <v>107</v>
      </c>
      <c r="G133" t="s">
        <v>3568</v>
      </c>
      <c r="H133" s="13">
        <v>24479</v>
      </c>
      <c r="I133" s="2" t="s">
        <v>3569</v>
      </c>
      <c r="J133" s="13">
        <v>24482</v>
      </c>
      <c r="K133" s="72">
        <v>102</v>
      </c>
      <c r="M133" t="s">
        <v>3570</v>
      </c>
    </row>
    <row r="134" spans="1:14" x14ac:dyDescent="0.2">
      <c r="A134" s="2">
        <v>2</v>
      </c>
      <c r="B134" s="2">
        <v>18</v>
      </c>
      <c r="C134" s="2">
        <v>2</v>
      </c>
      <c r="D134" t="s">
        <v>3567</v>
      </c>
      <c r="E134" s="19" t="s">
        <v>596</v>
      </c>
      <c r="F134" s="87">
        <v>107</v>
      </c>
      <c r="G134" t="s">
        <v>891</v>
      </c>
      <c r="H134" s="13">
        <v>39616</v>
      </c>
      <c r="I134" s="2">
        <v>91</v>
      </c>
      <c r="J134" s="13">
        <v>39624</v>
      </c>
      <c r="K134" s="72">
        <v>237</v>
      </c>
    </row>
    <row r="135" spans="1:14" x14ac:dyDescent="0.2">
      <c r="A135" s="2">
        <v>2</v>
      </c>
      <c r="B135" s="2">
        <v>18</v>
      </c>
      <c r="C135" s="2">
        <v>3</v>
      </c>
      <c r="D135" t="s">
        <v>3567</v>
      </c>
      <c r="E135" s="19" t="s">
        <v>596</v>
      </c>
      <c r="F135" s="87">
        <v>107</v>
      </c>
      <c r="G135" s="3" t="s">
        <v>3571</v>
      </c>
      <c r="H135" s="13">
        <v>28500</v>
      </c>
      <c r="I135" s="2">
        <v>69</v>
      </c>
      <c r="J135" s="13">
        <v>28503</v>
      </c>
      <c r="K135" s="72">
        <v>330</v>
      </c>
    </row>
    <row r="136" spans="1:14" x14ac:dyDescent="0.2">
      <c r="A136" s="2">
        <v>2</v>
      </c>
      <c r="B136" s="2">
        <v>19</v>
      </c>
      <c r="C136" s="2">
        <v>1</v>
      </c>
      <c r="D136" t="s">
        <v>3567</v>
      </c>
      <c r="E136" s="19" t="s">
        <v>596</v>
      </c>
      <c r="F136" s="87">
        <v>107</v>
      </c>
      <c r="G136"/>
    </row>
    <row r="137" spans="1:14" x14ac:dyDescent="0.2">
      <c r="A137" s="2">
        <v>2</v>
      </c>
      <c r="B137" s="2">
        <v>19</v>
      </c>
      <c r="C137" s="2">
        <v>2</v>
      </c>
      <c r="D137" t="s">
        <v>3567</v>
      </c>
      <c r="E137" s="19" t="s">
        <v>596</v>
      </c>
      <c r="F137" s="87">
        <v>107</v>
      </c>
      <c r="G137" t="s">
        <v>3572</v>
      </c>
      <c r="H137" s="13">
        <v>31013</v>
      </c>
      <c r="I137" s="2">
        <v>54</v>
      </c>
      <c r="J137" s="13">
        <v>31016</v>
      </c>
      <c r="K137" s="72">
        <v>501</v>
      </c>
    </row>
    <row r="138" spans="1:14" x14ac:dyDescent="0.2">
      <c r="A138" s="2">
        <v>2</v>
      </c>
      <c r="B138" s="2">
        <v>19</v>
      </c>
      <c r="C138" s="2">
        <v>3</v>
      </c>
      <c r="D138" t="s">
        <v>3567</v>
      </c>
      <c r="E138" s="19" t="s">
        <v>596</v>
      </c>
      <c r="F138" s="87">
        <v>107</v>
      </c>
      <c r="G138" s="3" t="s">
        <v>3573</v>
      </c>
    </row>
    <row r="139" spans="1:14" x14ac:dyDescent="0.2">
      <c r="A139" s="2">
        <v>2</v>
      </c>
      <c r="B139" s="2">
        <v>20</v>
      </c>
      <c r="C139" s="2">
        <v>1</v>
      </c>
      <c r="D139" t="s">
        <v>3574</v>
      </c>
      <c r="E139" s="19" t="s">
        <v>3575</v>
      </c>
      <c r="F139" s="87">
        <v>210</v>
      </c>
      <c r="G139" t="s">
        <v>41</v>
      </c>
      <c r="H139" s="13">
        <v>29026</v>
      </c>
      <c r="I139" s="2">
        <v>19</v>
      </c>
      <c r="J139" s="13">
        <v>29029</v>
      </c>
      <c r="K139" s="53">
        <v>363</v>
      </c>
    </row>
    <row r="140" spans="1:14" x14ac:dyDescent="0.2">
      <c r="A140" s="2">
        <v>2</v>
      </c>
      <c r="B140" s="2">
        <v>20</v>
      </c>
      <c r="C140" s="2">
        <v>2</v>
      </c>
      <c r="D140" t="s">
        <v>3574</v>
      </c>
      <c r="E140" s="19" t="s">
        <v>3575</v>
      </c>
      <c r="F140" s="87">
        <v>210</v>
      </c>
      <c r="G140" t="s">
        <v>3576</v>
      </c>
      <c r="H140" s="13">
        <v>36355</v>
      </c>
      <c r="I140" s="2">
        <v>67</v>
      </c>
      <c r="J140" s="2" t="s">
        <v>3577</v>
      </c>
      <c r="K140" s="72">
        <v>837</v>
      </c>
      <c r="N140" s="122" t="s">
        <v>3578</v>
      </c>
    </row>
    <row r="141" spans="1:14" x14ac:dyDescent="0.2">
      <c r="A141" s="2">
        <v>2</v>
      </c>
      <c r="B141" s="2">
        <v>20</v>
      </c>
      <c r="C141" s="2">
        <v>3</v>
      </c>
      <c r="D141" t="s">
        <v>3574</v>
      </c>
      <c r="E141" s="19" t="s">
        <v>3575</v>
      </c>
      <c r="F141" s="87">
        <v>210</v>
      </c>
      <c r="G141" t="s">
        <v>559</v>
      </c>
      <c r="H141" s="13">
        <v>43341</v>
      </c>
      <c r="I141" s="2">
        <v>91</v>
      </c>
      <c r="J141" s="13">
        <v>43344</v>
      </c>
      <c r="K141" s="53">
        <v>545</v>
      </c>
      <c r="N141" s="122"/>
    </row>
    <row r="142" spans="1:14" x14ac:dyDescent="0.2">
      <c r="A142" s="2">
        <v>2</v>
      </c>
      <c r="B142" s="2">
        <v>20</v>
      </c>
      <c r="C142" s="2">
        <v>4</v>
      </c>
      <c r="D142" t="s">
        <v>3574</v>
      </c>
      <c r="E142" s="19" t="s">
        <v>3575</v>
      </c>
      <c r="F142" s="87">
        <v>210</v>
      </c>
      <c r="G142"/>
    </row>
    <row r="143" spans="1:14" x14ac:dyDescent="0.2">
      <c r="A143" s="2">
        <v>2</v>
      </c>
      <c r="B143" s="2">
        <v>20</v>
      </c>
      <c r="C143" s="2">
        <v>5</v>
      </c>
      <c r="D143" t="s">
        <v>3574</v>
      </c>
      <c r="E143" s="19" t="s">
        <v>3575</v>
      </c>
      <c r="F143" s="87">
        <v>210</v>
      </c>
      <c r="G143" t="s">
        <v>3579</v>
      </c>
      <c r="H143" s="13">
        <v>42290</v>
      </c>
      <c r="I143" s="2">
        <v>60</v>
      </c>
      <c r="J143" s="13">
        <v>42294</v>
      </c>
      <c r="K143" s="72">
        <v>448</v>
      </c>
    </row>
    <row r="144" spans="1:14" x14ac:dyDescent="0.2">
      <c r="A144" s="2">
        <v>2</v>
      </c>
      <c r="B144" s="2">
        <v>20</v>
      </c>
      <c r="C144" s="2">
        <v>6</v>
      </c>
      <c r="D144" t="s">
        <v>3574</v>
      </c>
      <c r="E144" s="19" t="s">
        <v>3575</v>
      </c>
      <c r="F144" s="87">
        <v>210</v>
      </c>
      <c r="G144"/>
    </row>
    <row r="145" spans="1:14" x14ac:dyDescent="0.2">
      <c r="A145" s="2">
        <v>2</v>
      </c>
      <c r="B145" s="2">
        <v>21</v>
      </c>
      <c r="C145" s="2">
        <v>1</v>
      </c>
      <c r="D145" t="s">
        <v>3580</v>
      </c>
      <c r="E145" s="19" t="s">
        <v>102</v>
      </c>
      <c r="F145" s="95" t="s">
        <v>3581</v>
      </c>
      <c r="G145"/>
      <c r="K145" s="53"/>
      <c r="N145" s="122" t="s">
        <v>3582</v>
      </c>
    </row>
    <row r="146" spans="1:14" x14ac:dyDescent="0.2">
      <c r="A146" s="2">
        <v>2</v>
      </c>
      <c r="B146" s="2">
        <v>21</v>
      </c>
      <c r="C146" s="2">
        <v>2</v>
      </c>
      <c r="D146" t="s">
        <v>3580</v>
      </c>
      <c r="E146" s="19" t="s">
        <v>102</v>
      </c>
      <c r="F146" s="95" t="s">
        <v>3581</v>
      </c>
      <c r="G146" s="3" t="s">
        <v>3583</v>
      </c>
      <c r="H146" s="13">
        <v>36670</v>
      </c>
      <c r="I146" s="2">
        <v>42</v>
      </c>
      <c r="J146" s="13">
        <v>36676</v>
      </c>
      <c r="K146" s="53" t="s">
        <v>3584</v>
      </c>
      <c r="N146" s="122"/>
    </row>
    <row r="147" spans="1:14" x14ac:dyDescent="0.2">
      <c r="A147" s="2">
        <v>2</v>
      </c>
      <c r="B147" s="2">
        <v>21</v>
      </c>
      <c r="C147" s="2">
        <v>3</v>
      </c>
      <c r="D147" t="s">
        <v>3580</v>
      </c>
      <c r="E147" s="19" t="s">
        <v>102</v>
      </c>
      <c r="F147" s="95" t="s">
        <v>3581</v>
      </c>
      <c r="G147"/>
      <c r="N147" s="122"/>
    </row>
    <row r="148" spans="1:14" x14ac:dyDescent="0.2">
      <c r="A148" s="2">
        <v>2</v>
      </c>
      <c r="B148" s="2">
        <v>22</v>
      </c>
      <c r="C148" s="2">
        <v>1</v>
      </c>
      <c r="D148" t="s">
        <v>1888</v>
      </c>
      <c r="E148" s="19" t="s">
        <v>596</v>
      </c>
      <c r="F148" s="87">
        <v>99</v>
      </c>
      <c r="G148" t="s">
        <v>3585</v>
      </c>
      <c r="H148" s="13">
        <v>38207</v>
      </c>
      <c r="I148" s="2">
        <v>46</v>
      </c>
      <c r="J148" s="13">
        <v>38211</v>
      </c>
      <c r="K148" s="72">
        <v>153</v>
      </c>
    </row>
    <row r="149" spans="1:14" x14ac:dyDescent="0.2">
      <c r="A149" s="2">
        <v>2</v>
      </c>
      <c r="B149" s="2">
        <v>22</v>
      </c>
      <c r="C149" s="2">
        <v>2</v>
      </c>
      <c r="D149" t="s">
        <v>3586</v>
      </c>
      <c r="E149" s="19" t="s">
        <v>144</v>
      </c>
      <c r="F149" s="95" t="s">
        <v>3587</v>
      </c>
      <c r="G149" t="s">
        <v>3588</v>
      </c>
      <c r="H149" s="13">
        <v>38019</v>
      </c>
      <c r="I149" s="2">
        <v>61</v>
      </c>
      <c r="J149" s="13">
        <v>38024</v>
      </c>
      <c r="K149" s="53">
        <v>147</v>
      </c>
      <c r="L149" s="2" t="s">
        <v>236</v>
      </c>
      <c r="N149" s="122" t="s">
        <v>3589</v>
      </c>
    </row>
    <row r="150" spans="1:14" x14ac:dyDescent="0.2">
      <c r="A150" s="2">
        <v>2</v>
      </c>
      <c r="B150" s="2">
        <v>22</v>
      </c>
      <c r="C150" s="2">
        <v>3</v>
      </c>
      <c r="D150" t="s">
        <v>3586</v>
      </c>
      <c r="E150" s="19" t="s">
        <v>144</v>
      </c>
      <c r="F150" s="95" t="s">
        <v>3587</v>
      </c>
      <c r="G150"/>
      <c r="N150" s="122"/>
    </row>
    <row r="151" spans="1:14" x14ac:dyDescent="0.2">
      <c r="A151" s="2">
        <v>2</v>
      </c>
      <c r="B151" s="2">
        <v>23</v>
      </c>
      <c r="C151" s="2">
        <v>1</v>
      </c>
      <c r="D151" t="s">
        <v>3590</v>
      </c>
      <c r="E151" s="19" t="s">
        <v>1100</v>
      </c>
      <c r="F151" s="2">
        <v>320</v>
      </c>
      <c r="M151" s="3"/>
    </row>
    <row r="152" spans="1:14" x14ac:dyDescent="0.2">
      <c r="A152" s="2">
        <v>2</v>
      </c>
      <c r="B152" s="2">
        <v>23</v>
      </c>
      <c r="C152" s="2">
        <v>2</v>
      </c>
      <c r="D152" t="s">
        <v>3591</v>
      </c>
      <c r="E152" s="19" t="s">
        <v>1420</v>
      </c>
      <c r="F152" s="95" t="s">
        <v>3592</v>
      </c>
      <c r="G152" s="10" t="s">
        <v>3593</v>
      </c>
      <c r="H152" s="13">
        <v>38773</v>
      </c>
      <c r="I152" s="2">
        <v>88</v>
      </c>
      <c r="J152" s="13">
        <v>38777</v>
      </c>
      <c r="K152" s="72">
        <v>185</v>
      </c>
      <c r="N152" t="s">
        <v>3594</v>
      </c>
    </row>
    <row r="153" spans="1:14" x14ac:dyDescent="0.2">
      <c r="A153" s="2">
        <v>2</v>
      </c>
      <c r="B153" s="2">
        <v>23</v>
      </c>
      <c r="C153" s="2">
        <v>3</v>
      </c>
      <c r="E153" s="19"/>
      <c r="F153" s="87"/>
    </row>
    <row r="154" spans="1:14" x14ac:dyDescent="0.2">
      <c r="A154" s="2">
        <v>2</v>
      </c>
      <c r="B154" s="2">
        <v>24</v>
      </c>
      <c r="C154" s="2">
        <v>1</v>
      </c>
      <c r="D154" t="s">
        <v>3595</v>
      </c>
      <c r="E154" t="s">
        <v>3596</v>
      </c>
      <c r="F154" s="12" t="s">
        <v>3597</v>
      </c>
      <c r="G154" s="10" t="s">
        <v>3598</v>
      </c>
      <c r="H154" s="13">
        <v>37419</v>
      </c>
      <c r="I154" s="2" t="s">
        <v>2009</v>
      </c>
      <c r="J154" s="13">
        <v>37422</v>
      </c>
      <c r="K154" s="72">
        <v>102</v>
      </c>
      <c r="N154" t="s">
        <v>3578</v>
      </c>
    </row>
    <row r="155" spans="1:14" x14ac:dyDescent="0.2">
      <c r="A155" s="2">
        <v>2</v>
      </c>
      <c r="B155" s="2">
        <v>24</v>
      </c>
      <c r="C155" s="2">
        <v>2</v>
      </c>
      <c r="D155" t="s">
        <v>3595</v>
      </c>
      <c r="E155" t="s">
        <v>3596</v>
      </c>
      <c r="F155" s="2">
        <v>271</v>
      </c>
    </row>
    <row r="156" spans="1:14" x14ac:dyDescent="0.2">
      <c r="A156" s="2">
        <v>2</v>
      </c>
      <c r="B156" s="2">
        <v>24</v>
      </c>
      <c r="C156" s="2">
        <v>3</v>
      </c>
    </row>
    <row r="157" spans="1:14" x14ac:dyDescent="0.2">
      <c r="A157" s="2">
        <v>2</v>
      </c>
      <c r="B157" s="2">
        <v>25</v>
      </c>
      <c r="C157" s="2">
        <v>1</v>
      </c>
      <c r="D157" t="s">
        <v>3599</v>
      </c>
      <c r="E157" s="19" t="s">
        <v>300</v>
      </c>
      <c r="F157" s="87">
        <v>347</v>
      </c>
      <c r="G157" s="10" t="s">
        <v>3600</v>
      </c>
      <c r="H157" s="13">
        <v>26176</v>
      </c>
      <c r="I157" s="2">
        <v>13</v>
      </c>
      <c r="J157" s="13">
        <v>26179</v>
      </c>
      <c r="K157" s="72">
        <v>211</v>
      </c>
    </row>
    <row r="158" spans="1:14" x14ac:dyDescent="0.2">
      <c r="A158" s="2">
        <v>2</v>
      </c>
      <c r="B158" s="2">
        <v>25</v>
      </c>
      <c r="C158" s="2">
        <v>2</v>
      </c>
      <c r="D158" t="s">
        <v>3599</v>
      </c>
      <c r="E158" s="19" t="s">
        <v>300</v>
      </c>
      <c r="F158" s="87">
        <v>347</v>
      </c>
      <c r="G158" s="10" t="s">
        <v>3601</v>
      </c>
      <c r="H158" s="13">
        <v>26176</v>
      </c>
      <c r="I158" s="2">
        <v>21</v>
      </c>
      <c r="J158" s="13">
        <v>26179</v>
      </c>
      <c r="K158" s="72">
        <v>212</v>
      </c>
    </row>
    <row r="159" spans="1:14" x14ac:dyDescent="0.2">
      <c r="A159" s="2">
        <v>2</v>
      </c>
      <c r="B159" s="2">
        <v>25</v>
      </c>
      <c r="C159" s="2">
        <v>3</v>
      </c>
      <c r="D159" t="s">
        <v>3599</v>
      </c>
      <c r="E159" s="19" t="s">
        <v>300</v>
      </c>
      <c r="F159" s="87">
        <v>347</v>
      </c>
    </row>
    <row r="160" spans="1:14" x14ac:dyDescent="0.2">
      <c r="A160" s="2">
        <v>2</v>
      </c>
      <c r="B160" s="2">
        <v>25</v>
      </c>
      <c r="C160" s="2">
        <v>4</v>
      </c>
      <c r="D160" t="s">
        <v>3599</v>
      </c>
      <c r="E160" s="19" t="s">
        <v>300</v>
      </c>
      <c r="F160" s="87">
        <v>347</v>
      </c>
      <c r="G160" s="10" t="s">
        <v>3602</v>
      </c>
      <c r="H160" s="13">
        <v>42905</v>
      </c>
      <c r="I160" s="2">
        <v>85</v>
      </c>
      <c r="J160" s="13">
        <v>42909</v>
      </c>
      <c r="K160" s="72">
        <v>498</v>
      </c>
      <c r="N160" t="s">
        <v>354</v>
      </c>
    </row>
    <row r="161" spans="1:12" x14ac:dyDescent="0.2">
      <c r="A161" s="2">
        <v>2</v>
      </c>
      <c r="B161" s="2">
        <v>25</v>
      </c>
      <c r="C161" s="2">
        <v>5</v>
      </c>
      <c r="D161" t="s">
        <v>3599</v>
      </c>
      <c r="E161" s="19" t="s">
        <v>300</v>
      </c>
      <c r="F161" s="87">
        <v>347</v>
      </c>
      <c r="G161" s="10" t="s">
        <v>3603</v>
      </c>
      <c r="H161" s="13">
        <v>36170</v>
      </c>
      <c r="I161" s="2">
        <v>72</v>
      </c>
      <c r="J161" s="13">
        <v>36173</v>
      </c>
      <c r="K161" s="72">
        <v>821</v>
      </c>
    </row>
    <row r="162" spans="1:12" x14ac:dyDescent="0.2">
      <c r="A162" s="2">
        <v>2</v>
      </c>
      <c r="B162" s="2">
        <v>25</v>
      </c>
      <c r="C162" s="2">
        <v>6</v>
      </c>
      <c r="D162" t="s">
        <v>3599</v>
      </c>
      <c r="E162" s="19" t="s">
        <v>300</v>
      </c>
      <c r="F162" s="87">
        <v>347</v>
      </c>
      <c r="G162" s="10" t="s">
        <v>3604</v>
      </c>
      <c r="H162" s="13">
        <v>26658</v>
      </c>
      <c r="I162" s="2">
        <v>18</v>
      </c>
      <c r="J162" s="13">
        <v>26661</v>
      </c>
      <c r="K162" s="72">
        <v>248</v>
      </c>
    </row>
    <row r="163" spans="1:12" x14ac:dyDescent="0.2">
      <c r="A163" s="2">
        <v>2</v>
      </c>
      <c r="B163" s="2">
        <v>26</v>
      </c>
      <c r="C163" s="2">
        <v>1</v>
      </c>
      <c r="D163" t="s">
        <v>3605</v>
      </c>
      <c r="E163" s="19" t="s">
        <v>836</v>
      </c>
      <c r="F163" s="87">
        <v>208</v>
      </c>
      <c r="G163" s="29" t="s">
        <v>3551</v>
      </c>
      <c r="H163" s="13">
        <v>31978</v>
      </c>
      <c r="I163" s="2">
        <v>61</v>
      </c>
      <c r="J163" s="13">
        <v>31980</v>
      </c>
      <c r="K163" s="72">
        <v>548</v>
      </c>
    </row>
    <row r="164" spans="1:12" x14ac:dyDescent="0.2">
      <c r="A164" s="2">
        <v>2</v>
      </c>
      <c r="B164" s="2">
        <v>26</v>
      </c>
      <c r="C164" s="2">
        <v>2</v>
      </c>
      <c r="D164" t="s">
        <v>3606</v>
      </c>
      <c r="E164" s="19" t="s">
        <v>2266</v>
      </c>
      <c r="F164" s="87">
        <v>169</v>
      </c>
    </row>
    <row r="165" spans="1:12" x14ac:dyDescent="0.2">
      <c r="A165" s="2">
        <v>2</v>
      </c>
      <c r="B165" s="2">
        <v>26</v>
      </c>
      <c r="C165" s="2">
        <v>3</v>
      </c>
      <c r="D165" t="s">
        <v>3606</v>
      </c>
      <c r="E165" s="19" t="s">
        <v>2266</v>
      </c>
      <c r="F165" s="87">
        <v>169</v>
      </c>
      <c r="G165" s="10" t="s">
        <v>3607</v>
      </c>
      <c r="H165" s="13">
        <v>27517</v>
      </c>
      <c r="I165" s="2">
        <v>63</v>
      </c>
      <c r="J165" s="13">
        <v>27520</v>
      </c>
      <c r="K165" s="72">
        <v>268</v>
      </c>
    </row>
    <row r="166" spans="1:12" x14ac:dyDescent="0.2">
      <c r="A166" s="2">
        <v>2</v>
      </c>
      <c r="B166" s="2">
        <v>27</v>
      </c>
      <c r="C166" s="2">
        <v>1</v>
      </c>
      <c r="D166" t="s">
        <v>3567</v>
      </c>
      <c r="E166" s="19" t="s">
        <v>3402</v>
      </c>
      <c r="F166" s="87">
        <v>161</v>
      </c>
      <c r="G166" s="10" t="s">
        <v>3608</v>
      </c>
      <c r="H166" s="13">
        <v>30637</v>
      </c>
      <c r="I166" s="2">
        <v>77</v>
      </c>
      <c r="J166" s="13">
        <v>30638</v>
      </c>
      <c r="K166" s="72">
        <v>469</v>
      </c>
    </row>
    <row r="167" spans="1:12" x14ac:dyDescent="0.2">
      <c r="A167" s="2">
        <v>2</v>
      </c>
      <c r="B167" s="2">
        <v>27</v>
      </c>
      <c r="C167" s="2">
        <v>2</v>
      </c>
      <c r="D167" t="s">
        <v>3567</v>
      </c>
      <c r="E167" s="19" t="s">
        <v>3402</v>
      </c>
      <c r="F167" s="87">
        <v>161</v>
      </c>
      <c r="G167" s="10" t="s">
        <v>3609</v>
      </c>
      <c r="H167" s="13">
        <v>33873</v>
      </c>
      <c r="I167" s="2">
        <v>59</v>
      </c>
      <c r="J167" s="13">
        <v>33876</v>
      </c>
      <c r="K167" s="72">
        <v>677</v>
      </c>
    </row>
    <row r="168" spans="1:12" x14ac:dyDescent="0.2">
      <c r="A168" s="2">
        <v>2</v>
      </c>
      <c r="B168" s="2">
        <v>27</v>
      </c>
      <c r="C168" s="2">
        <v>3</v>
      </c>
      <c r="D168" t="s">
        <v>3567</v>
      </c>
      <c r="E168" s="19" t="s">
        <v>3402</v>
      </c>
      <c r="F168" s="87">
        <v>161</v>
      </c>
      <c r="G168" s="10" t="s">
        <v>41</v>
      </c>
      <c r="H168" s="13">
        <v>26633</v>
      </c>
      <c r="I168" s="2">
        <v>52</v>
      </c>
      <c r="J168" s="13">
        <v>26635</v>
      </c>
      <c r="K168" s="72">
        <v>253</v>
      </c>
      <c r="L168" s="2" t="s">
        <v>236</v>
      </c>
    </row>
    <row r="169" spans="1:12" x14ac:dyDescent="0.2">
      <c r="A169" s="2">
        <v>2</v>
      </c>
      <c r="B169" s="2">
        <v>28</v>
      </c>
      <c r="C169" s="2">
        <v>1</v>
      </c>
      <c r="D169" t="s">
        <v>3610</v>
      </c>
      <c r="E169" s="19" t="s">
        <v>3611</v>
      </c>
      <c r="F169" s="95" t="s">
        <v>3587</v>
      </c>
    </row>
    <row r="170" spans="1:12" x14ac:dyDescent="0.2">
      <c r="A170" s="2">
        <v>2</v>
      </c>
      <c r="B170" s="2">
        <v>28</v>
      </c>
      <c r="C170" s="2">
        <v>2</v>
      </c>
      <c r="D170" t="s">
        <v>3610</v>
      </c>
      <c r="E170" s="19" t="s">
        <v>3611</v>
      </c>
      <c r="F170" s="95" t="s">
        <v>3587</v>
      </c>
    </row>
    <row r="171" spans="1:12" x14ac:dyDescent="0.2">
      <c r="A171" s="2">
        <v>2</v>
      </c>
      <c r="B171" s="2">
        <v>28</v>
      </c>
      <c r="C171" s="2">
        <v>3</v>
      </c>
      <c r="D171" t="s">
        <v>3610</v>
      </c>
      <c r="E171" s="19" t="s">
        <v>3611</v>
      </c>
      <c r="F171" s="95" t="s">
        <v>3587</v>
      </c>
    </row>
    <row r="172" spans="1:12" x14ac:dyDescent="0.2">
      <c r="A172" s="2">
        <v>2</v>
      </c>
      <c r="B172" s="2">
        <v>28</v>
      </c>
      <c r="C172" s="2">
        <v>4</v>
      </c>
      <c r="D172" t="s">
        <v>3610</v>
      </c>
      <c r="E172" s="19" t="s">
        <v>556</v>
      </c>
      <c r="F172" s="87"/>
      <c r="G172" s="10" t="s">
        <v>3612</v>
      </c>
      <c r="H172" s="13">
        <v>22942</v>
      </c>
      <c r="I172" s="2">
        <v>21</v>
      </c>
      <c r="J172" s="13">
        <v>22947</v>
      </c>
    </row>
    <row r="173" spans="1:12" x14ac:dyDescent="0.2">
      <c r="A173" s="2">
        <v>2</v>
      </c>
      <c r="B173" s="2">
        <v>28</v>
      </c>
      <c r="C173" s="2">
        <v>5</v>
      </c>
      <c r="D173" t="s">
        <v>3610</v>
      </c>
      <c r="E173" s="19" t="s">
        <v>556</v>
      </c>
      <c r="F173" s="87"/>
      <c r="G173" s="10" t="s">
        <v>3613</v>
      </c>
      <c r="H173" s="13">
        <v>36149</v>
      </c>
      <c r="I173" s="2">
        <v>86</v>
      </c>
      <c r="J173" s="13">
        <v>36152</v>
      </c>
      <c r="K173" s="72">
        <v>818</v>
      </c>
    </row>
    <row r="174" spans="1:12" x14ac:dyDescent="0.2">
      <c r="A174" s="2">
        <v>2</v>
      </c>
      <c r="B174" s="2">
        <v>28</v>
      </c>
      <c r="C174" s="2">
        <v>6</v>
      </c>
      <c r="D174" t="s">
        <v>3610</v>
      </c>
      <c r="E174" s="19" t="s">
        <v>556</v>
      </c>
      <c r="F174" s="87"/>
      <c r="G174" s="10" t="s">
        <v>3614</v>
      </c>
      <c r="H174" s="13">
        <v>30791</v>
      </c>
      <c r="I174" s="2">
        <v>70</v>
      </c>
      <c r="J174" s="13">
        <v>30795</v>
      </c>
      <c r="K174" s="53">
        <v>484</v>
      </c>
    </row>
    <row r="175" spans="1:12" x14ac:dyDescent="0.2">
      <c r="A175" s="2">
        <v>2</v>
      </c>
      <c r="B175" s="2">
        <v>29</v>
      </c>
      <c r="C175" s="2">
        <v>1</v>
      </c>
      <c r="D175" t="s">
        <v>3559</v>
      </c>
      <c r="E175" s="19" t="s">
        <v>206</v>
      </c>
      <c r="F175" s="87">
        <v>282</v>
      </c>
      <c r="G175" s="10" t="s">
        <v>3615</v>
      </c>
      <c r="H175" s="13">
        <v>42001</v>
      </c>
      <c r="I175" s="2">
        <v>88</v>
      </c>
      <c r="J175" s="13">
        <v>42006</v>
      </c>
      <c r="K175" s="53">
        <v>416</v>
      </c>
      <c r="L175" s="2" t="s">
        <v>236</v>
      </c>
    </row>
    <row r="176" spans="1:12" x14ac:dyDescent="0.2">
      <c r="A176" s="2">
        <v>2</v>
      </c>
      <c r="B176" s="2">
        <v>29</v>
      </c>
      <c r="C176" s="2">
        <v>2</v>
      </c>
      <c r="D176" t="s">
        <v>3559</v>
      </c>
      <c r="E176" s="19" t="s">
        <v>206</v>
      </c>
      <c r="F176" s="87">
        <v>282</v>
      </c>
    </row>
    <row r="177" spans="1:13" x14ac:dyDescent="0.2">
      <c r="A177" s="2">
        <v>2</v>
      </c>
      <c r="B177" s="2">
        <v>29</v>
      </c>
      <c r="C177" s="2">
        <v>3</v>
      </c>
      <c r="D177" t="s">
        <v>3559</v>
      </c>
      <c r="E177" s="19" t="s">
        <v>206</v>
      </c>
      <c r="F177" s="87">
        <v>282</v>
      </c>
      <c r="G177" s="10" t="s">
        <v>3616</v>
      </c>
      <c r="H177" s="13">
        <v>42088</v>
      </c>
      <c r="I177" s="2">
        <v>59</v>
      </c>
      <c r="J177" s="13">
        <v>42095</v>
      </c>
      <c r="K177" s="72">
        <v>417</v>
      </c>
    </row>
    <row r="178" spans="1:13" x14ac:dyDescent="0.2">
      <c r="A178" s="2">
        <v>2</v>
      </c>
      <c r="B178" s="2">
        <v>29</v>
      </c>
      <c r="C178" s="2">
        <v>3</v>
      </c>
      <c r="D178" t="s">
        <v>3559</v>
      </c>
      <c r="E178" s="19" t="s">
        <v>206</v>
      </c>
      <c r="F178" s="87">
        <v>282</v>
      </c>
      <c r="G178" s="10" t="s">
        <v>3617</v>
      </c>
      <c r="H178" s="13"/>
      <c r="J178" s="13"/>
    </row>
    <row r="179" spans="1:13" x14ac:dyDescent="0.2">
      <c r="A179" s="2">
        <v>2</v>
      </c>
      <c r="B179" s="2">
        <v>29</v>
      </c>
      <c r="C179" s="2">
        <v>4</v>
      </c>
      <c r="D179" t="s">
        <v>3559</v>
      </c>
      <c r="E179" s="19" t="s">
        <v>206</v>
      </c>
      <c r="F179" s="87">
        <v>282</v>
      </c>
    </row>
    <row r="180" spans="1:13" x14ac:dyDescent="0.2">
      <c r="A180" s="2">
        <v>2</v>
      </c>
      <c r="B180" s="2">
        <v>29</v>
      </c>
      <c r="C180" s="2">
        <v>5</v>
      </c>
      <c r="D180" t="s">
        <v>3559</v>
      </c>
      <c r="E180" s="19" t="s">
        <v>206</v>
      </c>
      <c r="F180" s="87">
        <v>282</v>
      </c>
    </row>
    <row r="181" spans="1:13" x14ac:dyDescent="0.2">
      <c r="A181" s="2">
        <v>2</v>
      </c>
      <c r="B181" s="2">
        <v>29</v>
      </c>
      <c r="C181" s="2">
        <v>6</v>
      </c>
      <c r="D181" t="s">
        <v>3559</v>
      </c>
      <c r="E181" s="19" t="s">
        <v>206</v>
      </c>
      <c r="F181" s="87">
        <v>282</v>
      </c>
    </row>
    <row r="182" spans="1:13" x14ac:dyDescent="0.2">
      <c r="A182" s="2">
        <v>2</v>
      </c>
      <c r="B182" s="2">
        <v>30</v>
      </c>
      <c r="C182" s="2">
        <v>1</v>
      </c>
      <c r="D182" t="s">
        <v>3618</v>
      </c>
      <c r="E182" s="19" t="s">
        <v>3619</v>
      </c>
      <c r="F182" s="87"/>
      <c r="G182" s="10" t="s">
        <v>3620</v>
      </c>
      <c r="H182" s="13">
        <v>34327</v>
      </c>
      <c r="I182" s="2">
        <v>81</v>
      </c>
      <c r="J182" s="13">
        <v>34332</v>
      </c>
      <c r="K182" s="72">
        <v>696</v>
      </c>
    </row>
    <row r="183" spans="1:13" x14ac:dyDescent="0.2">
      <c r="A183" s="2">
        <v>2</v>
      </c>
      <c r="B183" s="2">
        <v>30</v>
      </c>
      <c r="C183" s="2">
        <v>2</v>
      </c>
      <c r="D183" t="s">
        <v>3618</v>
      </c>
      <c r="E183" s="19" t="s">
        <v>3619</v>
      </c>
      <c r="F183" s="87"/>
      <c r="G183" s="10" t="s">
        <v>422</v>
      </c>
      <c r="H183" s="13">
        <v>29941</v>
      </c>
      <c r="I183" s="2">
        <v>66</v>
      </c>
      <c r="J183" s="13">
        <v>29944</v>
      </c>
      <c r="K183" s="72">
        <v>426</v>
      </c>
    </row>
    <row r="184" spans="1:13" x14ac:dyDescent="0.2">
      <c r="A184" s="2">
        <v>2</v>
      </c>
      <c r="B184" s="2">
        <v>30</v>
      </c>
      <c r="C184" s="2">
        <v>3</v>
      </c>
      <c r="D184" t="s">
        <v>3618</v>
      </c>
      <c r="E184" s="19" t="s">
        <v>3619</v>
      </c>
      <c r="F184" s="87"/>
      <c r="G184" s="10" t="s">
        <v>3621</v>
      </c>
      <c r="H184" s="12" t="s">
        <v>892</v>
      </c>
      <c r="I184" s="2">
        <v>13</v>
      </c>
      <c r="J184" s="12" t="s">
        <v>892</v>
      </c>
    </row>
    <row r="185" spans="1:13" x14ac:dyDescent="0.2">
      <c r="A185" s="2">
        <v>2</v>
      </c>
      <c r="B185" s="2">
        <v>30</v>
      </c>
      <c r="C185" s="2">
        <v>4</v>
      </c>
      <c r="D185" t="s">
        <v>3618</v>
      </c>
      <c r="E185" s="19" t="s">
        <v>3619</v>
      </c>
      <c r="F185" s="87"/>
      <c r="G185" s="10" t="s">
        <v>3622</v>
      </c>
      <c r="H185" s="13">
        <v>34903</v>
      </c>
      <c r="I185" s="2">
        <v>84</v>
      </c>
      <c r="J185" s="13">
        <v>34907</v>
      </c>
      <c r="K185" s="53">
        <v>748</v>
      </c>
    </row>
    <row r="186" spans="1:13" x14ac:dyDescent="0.2">
      <c r="A186" s="2">
        <v>2</v>
      </c>
      <c r="B186" s="2">
        <v>30</v>
      </c>
      <c r="C186" s="2">
        <v>5</v>
      </c>
      <c r="D186" t="s">
        <v>3618</v>
      </c>
      <c r="E186" s="19" t="s">
        <v>3619</v>
      </c>
      <c r="F186" s="87"/>
      <c r="G186" s="10" t="s">
        <v>3623</v>
      </c>
      <c r="H186" s="13">
        <v>28495</v>
      </c>
      <c r="I186" s="2">
        <v>89</v>
      </c>
      <c r="J186" s="13">
        <v>28499</v>
      </c>
      <c r="K186" s="53">
        <v>331</v>
      </c>
    </row>
    <row r="187" spans="1:13" x14ac:dyDescent="0.2">
      <c r="A187" s="2">
        <v>2</v>
      </c>
      <c r="B187" s="2">
        <v>30</v>
      </c>
      <c r="C187" s="2">
        <v>6</v>
      </c>
      <c r="D187" t="s">
        <v>3618</v>
      </c>
      <c r="E187" s="19" t="s">
        <v>3619</v>
      </c>
      <c r="F187" s="87"/>
      <c r="G187" s="10" t="s">
        <v>41</v>
      </c>
      <c r="H187" s="13">
        <v>23805</v>
      </c>
      <c r="I187" s="2">
        <v>84</v>
      </c>
      <c r="J187" s="13">
        <v>23809</v>
      </c>
    </row>
    <row r="188" spans="1:13" x14ac:dyDescent="0.2">
      <c r="A188" s="2">
        <v>2</v>
      </c>
      <c r="B188" s="2">
        <v>31</v>
      </c>
      <c r="C188" s="2">
        <v>1</v>
      </c>
      <c r="D188" t="s">
        <v>2308</v>
      </c>
      <c r="E188" s="19" t="s">
        <v>2573</v>
      </c>
      <c r="F188" s="87">
        <v>233</v>
      </c>
      <c r="M188" t="s">
        <v>3624</v>
      </c>
    </row>
    <row r="189" spans="1:13" x14ac:dyDescent="0.2">
      <c r="A189" s="2">
        <v>2</v>
      </c>
      <c r="B189" s="2">
        <v>31</v>
      </c>
      <c r="C189" s="2">
        <v>2</v>
      </c>
      <c r="D189" t="s">
        <v>2308</v>
      </c>
      <c r="E189" s="19" t="s">
        <v>2573</v>
      </c>
      <c r="F189" s="87">
        <v>233</v>
      </c>
      <c r="M189" t="s">
        <v>3624</v>
      </c>
    </row>
    <row r="190" spans="1:13" x14ac:dyDescent="0.2">
      <c r="A190" s="2">
        <v>2</v>
      </c>
      <c r="B190" s="2">
        <v>31</v>
      </c>
      <c r="C190" s="2">
        <v>3</v>
      </c>
      <c r="D190" t="s">
        <v>2308</v>
      </c>
      <c r="E190" s="19" t="s">
        <v>2573</v>
      </c>
      <c r="F190" s="87">
        <v>233</v>
      </c>
      <c r="M190" t="s">
        <v>3624</v>
      </c>
    </row>
    <row r="191" spans="1:13" x14ac:dyDescent="0.2">
      <c r="A191" s="2">
        <v>2</v>
      </c>
      <c r="B191" s="2">
        <v>31</v>
      </c>
      <c r="C191" s="2">
        <v>4</v>
      </c>
      <c r="D191" t="s">
        <v>2308</v>
      </c>
      <c r="E191" s="19" t="s">
        <v>47</v>
      </c>
      <c r="F191" s="87"/>
      <c r="G191" s="10" t="s">
        <v>2330</v>
      </c>
      <c r="H191" s="13">
        <v>22932</v>
      </c>
      <c r="I191" s="2">
        <v>68</v>
      </c>
      <c r="J191" s="13">
        <v>22936</v>
      </c>
    </row>
    <row r="192" spans="1:13" x14ac:dyDescent="0.2">
      <c r="A192" s="2">
        <v>2</v>
      </c>
      <c r="B192" s="2">
        <v>31</v>
      </c>
      <c r="C192" s="2">
        <v>5</v>
      </c>
      <c r="D192" t="s">
        <v>2308</v>
      </c>
      <c r="E192" s="19" t="s">
        <v>47</v>
      </c>
      <c r="F192" s="87"/>
      <c r="G192" s="10" t="s">
        <v>47</v>
      </c>
      <c r="H192" s="13">
        <v>30831</v>
      </c>
      <c r="I192" s="2">
        <v>88</v>
      </c>
      <c r="J192" s="13">
        <v>30835</v>
      </c>
      <c r="K192" s="72">
        <v>486</v>
      </c>
    </row>
    <row r="193" spans="1:14" x14ac:dyDescent="0.2">
      <c r="A193" s="2">
        <v>2</v>
      </c>
      <c r="B193" s="2">
        <v>31</v>
      </c>
      <c r="C193" s="2">
        <v>6</v>
      </c>
      <c r="D193" t="s">
        <v>2308</v>
      </c>
      <c r="E193" s="19" t="s">
        <v>2573</v>
      </c>
      <c r="F193" s="87">
        <v>233</v>
      </c>
      <c r="M193" t="s">
        <v>3624</v>
      </c>
    </row>
    <row r="194" spans="1:14" x14ac:dyDescent="0.2">
      <c r="A194" s="2">
        <v>2</v>
      </c>
      <c r="B194" s="2">
        <v>32</v>
      </c>
      <c r="C194" s="2">
        <v>1</v>
      </c>
      <c r="D194" t="s">
        <v>454</v>
      </c>
      <c r="E194" s="19" t="s">
        <v>3625</v>
      </c>
      <c r="F194" s="87">
        <v>136</v>
      </c>
    </row>
    <row r="195" spans="1:14" x14ac:dyDescent="0.2">
      <c r="A195" s="2">
        <v>2</v>
      </c>
      <c r="B195" s="2">
        <v>32</v>
      </c>
      <c r="C195" s="2">
        <v>2</v>
      </c>
      <c r="D195" t="s">
        <v>454</v>
      </c>
      <c r="E195" s="19" t="s">
        <v>82</v>
      </c>
      <c r="F195" s="87">
        <v>136</v>
      </c>
      <c r="G195" s="10" t="s">
        <v>3626</v>
      </c>
      <c r="H195" s="13">
        <v>30514</v>
      </c>
      <c r="I195" s="2">
        <v>31</v>
      </c>
      <c r="J195" s="13">
        <v>30517</v>
      </c>
      <c r="K195" s="53">
        <v>461</v>
      </c>
    </row>
    <row r="196" spans="1:14" x14ac:dyDescent="0.2">
      <c r="A196" s="2">
        <v>2</v>
      </c>
      <c r="B196" s="2">
        <v>32</v>
      </c>
      <c r="C196" s="2">
        <v>3</v>
      </c>
      <c r="D196" t="s">
        <v>454</v>
      </c>
      <c r="E196" s="19" t="s">
        <v>82</v>
      </c>
      <c r="F196" s="87">
        <v>136</v>
      </c>
      <c r="K196" s="53"/>
    </row>
    <row r="197" spans="1:14" x14ac:dyDescent="0.2">
      <c r="A197" s="2">
        <v>2</v>
      </c>
      <c r="B197" s="2">
        <v>32</v>
      </c>
      <c r="C197" s="2">
        <v>4</v>
      </c>
      <c r="D197" t="s">
        <v>454</v>
      </c>
      <c r="E197" s="19" t="s">
        <v>82</v>
      </c>
      <c r="F197" s="87">
        <v>136</v>
      </c>
      <c r="G197" s="10" t="s">
        <v>3627</v>
      </c>
      <c r="H197" s="13">
        <v>38683</v>
      </c>
      <c r="I197" s="2">
        <v>63</v>
      </c>
      <c r="J197" s="12" t="s">
        <v>3628</v>
      </c>
      <c r="M197" t="s">
        <v>255</v>
      </c>
    </row>
    <row r="198" spans="1:14" x14ac:dyDescent="0.2">
      <c r="A198" s="2">
        <v>2</v>
      </c>
      <c r="B198" s="2">
        <v>32</v>
      </c>
      <c r="C198" s="2">
        <v>5</v>
      </c>
      <c r="D198" t="s">
        <v>454</v>
      </c>
      <c r="E198" s="19" t="s">
        <v>82</v>
      </c>
      <c r="F198" s="87">
        <v>136</v>
      </c>
      <c r="G198" s="10" t="s">
        <v>3629</v>
      </c>
      <c r="H198" s="13">
        <v>32663</v>
      </c>
      <c r="I198" s="2">
        <v>90</v>
      </c>
      <c r="J198" s="13">
        <v>32666</v>
      </c>
      <c r="K198" s="53">
        <v>591</v>
      </c>
    </row>
    <row r="199" spans="1:14" x14ac:dyDescent="0.2">
      <c r="A199" s="2">
        <v>2</v>
      </c>
      <c r="B199" s="2">
        <v>32</v>
      </c>
      <c r="C199" s="2">
        <v>6</v>
      </c>
      <c r="D199" t="s">
        <v>454</v>
      </c>
      <c r="E199" s="19" t="s">
        <v>82</v>
      </c>
      <c r="F199" s="87">
        <v>136</v>
      </c>
      <c r="G199" s="10" t="s">
        <v>3630</v>
      </c>
      <c r="H199" s="13">
        <v>31622</v>
      </c>
      <c r="I199" s="2">
        <v>88</v>
      </c>
      <c r="J199" s="13">
        <v>31626</v>
      </c>
      <c r="K199" s="72">
        <v>532</v>
      </c>
    </row>
    <row r="200" spans="1:14" x14ac:dyDescent="0.2">
      <c r="A200" s="2">
        <v>2</v>
      </c>
      <c r="B200" s="2">
        <v>33</v>
      </c>
      <c r="C200" s="2">
        <v>1</v>
      </c>
      <c r="D200" t="s">
        <v>3631</v>
      </c>
    </row>
    <row r="201" spans="1:14" x14ac:dyDescent="0.2">
      <c r="A201" s="2">
        <v>2</v>
      </c>
      <c r="B201" s="2">
        <v>33</v>
      </c>
      <c r="C201" s="2">
        <v>2</v>
      </c>
      <c r="D201" t="s">
        <v>3632</v>
      </c>
      <c r="E201" s="19" t="s">
        <v>3633</v>
      </c>
      <c r="F201" s="87">
        <v>337</v>
      </c>
      <c r="G201" s="10" t="s">
        <v>3634</v>
      </c>
      <c r="H201" s="13">
        <v>34099</v>
      </c>
      <c r="I201" s="2">
        <v>62</v>
      </c>
      <c r="J201" s="13">
        <v>34103</v>
      </c>
      <c r="K201" s="72">
        <v>690</v>
      </c>
      <c r="L201" s="2" t="s">
        <v>236</v>
      </c>
    </row>
    <row r="202" spans="1:14" x14ac:dyDescent="0.2">
      <c r="A202" s="2">
        <v>2</v>
      </c>
      <c r="B202" s="2">
        <v>33</v>
      </c>
      <c r="C202" s="2">
        <v>3</v>
      </c>
      <c r="D202" t="s">
        <v>3635</v>
      </c>
      <c r="E202" s="19" t="s">
        <v>1423</v>
      </c>
      <c r="F202" s="95" t="s">
        <v>3636</v>
      </c>
      <c r="G202" s="10" t="s">
        <v>2924</v>
      </c>
      <c r="H202" s="13">
        <v>36189</v>
      </c>
      <c r="I202" s="2">
        <v>68</v>
      </c>
      <c r="J202" s="12" t="s">
        <v>3445</v>
      </c>
      <c r="M202" t="s">
        <v>255</v>
      </c>
      <c r="N202" s="122" t="s">
        <v>3637</v>
      </c>
    </row>
    <row r="203" spans="1:14" x14ac:dyDescent="0.2">
      <c r="A203" s="2">
        <v>2</v>
      </c>
      <c r="B203" s="2">
        <v>33</v>
      </c>
      <c r="C203" s="2">
        <v>3</v>
      </c>
      <c r="D203" t="s">
        <v>3635</v>
      </c>
      <c r="E203" s="19" t="s">
        <v>1423</v>
      </c>
      <c r="F203" s="95" t="s">
        <v>3636</v>
      </c>
      <c r="G203" s="10" t="s">
        <v>1423</v>
      </c>
      <c r="H203" s="13">
        <v>38548</v>
      </c>
      <c r="I203" s="2">
        <v>70</v>
      </c>
      <c r="J203" s="13">
        <v>38597</v>
      </c>
      <c r="K203" s="72">
        <v>183</v>
      </c>
      <c r="M203" t="s">
        <v>255</v>
      </c>
      <c r="N203" s="122"/>
    </row>
    <row r="204" spans="1:14" x14ac:dyDescent="0.2">
      <c r="A204" s="2">
        <v>2</v>
      </c>
      <c r="B204" s="2">
        <v>34</v>
      </c>
      <c r="C204" s="2">
        <v>1</v>
      </c>
      <c r="D204" t="s">
        <v>3638</v>
      </c>
      <c r="E204" s="19" t="s">
        <v>3639</v>
      </c>
      <c r="F204" s="87">
        <v>358</v>
      </c>
      <c r="G204" s="10" t="s">
        <v>3640</v>
      </c>
      <c r="H204" s="13">
        <v>34826</v>
      </c>
      <c r="I204" s="2">
        <v>18</v>
      </c>
      <c r="J204" s="13">
        <v>34830</v>
      </c>
      <c r="K204" s="53">
        <v>741</v>
      </c>
      <c r="N204" t="s">
        <v>3641</v>
      </c>
    </row>
    <row r="205" spans="1:14" x14ac:dyDescent="0.2">
      <c r="A205" s="2">
        <v>2</v>
      </c>
      <c r="B205" s="2">
        <v>34</v>
      </c>
      <c r="C205" s="2">
        <v>2</v>
      </c>
      <c r="D205" t="s">
        <v>3638</v>
      </c>
      <c r="E205" s="19" t="s">
        <v>3639</v>
      </c>
      <c r="F205" s="87">
        <v>358</v>
      </c>
      <c r="G205" s="10" t="s">
        <v>3642</v>
      </c>
    </row>
    <row r="206" spans="1:14" x14ac:dyDescent="0.2">
      <c r="A206" s="2">
        <v>2</v>
      </c>
      <c r="B206" s="2">
        <v>34</v>
      </c>
      <c r="C206" s="2">
        <v>3</v>
      </c>
      <c r="E206" s="19"/>
      <c r="F206" s="87"/>
      <c r="K206" s="53"/>
      <c r="M206" t="s">
        <v>3643</v>
      </c>
    </row>
    <row r="207" spans="1:14" x14ac:dyDescent="0.2">
      <c r="A207" s="2">
        <v>2</v>
      </c>
      <c r="B207" s="2">
        <v>35</v>
      </c>
      <c r="C207" s="2">
        <v>1</v>
      </c>
      <c r="E207" s="19"/>
      <c r="F207" s="87"/>
      <c r="K207" s="53"/>
      <c r="M207" t="s">
        <v>3644</v>
      </c>
    </row>
    <row r="208" spans="1:14" x14ac:dyDescent="0.2">
      <c r="A208" s="2">
        <v>2</v>
      </c>
      <c r="B208" s="2">
        <v>35</v>
      </c>
      <c r="C208" s="2">
        <v>2</v>
      </c>
      <c r="D208" t="s">
        <v>3645</v>
      </c>
      <c r="E208" s="20" t="s">
        <v>1668</v>
      </c>
      <c r="F208" s="87">
        <v>305</v>
      </c>
      <c r="K208" s="53"/>
    </row>
    <row r="209" spans="1:14" x14ac:dyDescent="0.2">
      <c r="A209" s="2">
        <v>2</v>
      </c>
      <c r="B209" s="2">
        <v>35</v>
      </c>
      <c r="C209" s="2">
        <v>3</v>
      </c>
      <c r="D209" t="s">
        <v>3646</v>
      </c>
      <c r="E209" s="19" t="s">
        <v>92</v>
      </c>
      <c r="F209" s="95" t="s">
        <v>3647</v>
      </c>
      <c r="G209" s="10" t="s">
        <v>3648</v>
      </c>
      <c r="H209" s="13">
        <v>36444</v>
      </c>
      <c r="I209" s="2">
        <v>6</v>
      </c>
      <c r="J209" s="13">
        <v>36449</v>
      </c>
      <c r="K209" s="72">
        <v>843</v>
      </c>
      <c r="N209" t="s">
        <v>1162</v>
      </c>
    </row>
    <row r="210" spans="1:14" x14ac:dyDescent="0.2">
      <c r="A210" s="2">
        <v>2</v>
      </c>
      <c r="B210" s="2">
        <v>36</v>
      </c>
      <c r="C210" s="2">
        <v>1</v>
      </c>
      <c r="D210" t="s">
        <v>3649</v>
      </c>
      <c r="E210" s="19" t="s">
        <v>825</v>
      </c>
      <c r="F210" s="87">
        <v>380</v>
      </c>
      <c r="G210" s="10" t="s">
        <v>3650</v>
      </c>
      <c r="H210" s="13">
        <v>35931</v>
      </c>
      <c r="I210" s="2">
        <v>77</v>
      </c>
      <c r="J210" s="13">
        <v>35935</v>
      </c>
      <c r="K210" s="53">
        <v>806</v>
      </c>
      <c r="N210" s="122" t="s">
        <v>388</v>
      </c>
    </row>
    <row r="211" spans="1:14" x14ac:dyDescent="0.2">
      <c r="A211" s="2">
        <v>2</v>
      </c>
      <c r="B211" s="2">
        <v>36</v>
      </c>
      <c r="C211" s="2">
        <v>2</v>
      </c>
      <c r="D211" t="s">
        <v>3649</v>
      </c>
      <c r="E211" s="19" t="s">
        <v>825</v>
      </c>
      <c r="F211" s="87">
        <v>380</v>
      </c>
      <c r="G211" s="10" t="s">
        <v>3651</v>
      </c>
      <c r="H211" s="13">
        <v>36523</v>
      </c>
      <c r="I211" s="2">
        <v>74</v>
      </c>
      <c r="J211" s="13">
        <v>36529</v>
      </c>
      <c r="K211" s="53" t="s">
        <v>3652</v>
      </c>
      <c r="N211" s="122"/>
    </row>
    <row r="212" spans="1:14" x14ac:dyDescent="0.2">
      <c r="A212" s="2">
        <v>2</v>
      </c>
      <c r="B212" s="2">
        <v>36</v>
      </c>
      <c r="C212" s="2">
        <v>3</v>
      </c>
      <c r="D212" t="s">
        <v>3653</v>
      </c>
      <c r="E212" s="19" t="s">
        <v>3084</v>
      </c>
      <c r="F212" s="95" t="s">
        <v>3654</v>
      </c>
      <c r="G212" s="10" t="s">
        <v>3655</v>
      </c>
      <c r="H212" s="13">
        <v>36692</v>
      </c>
      <c r="I212" s="2">
        <v>19</v>
      </c>
      <c r="J212" s="14">
        <v>36696</v>
      </c>
      <c r="K212" s="53" t="s">
        <v>3656</v>
      </c>
      <c r="N212" t="s">
        <v>242</v>
      </c>
    </row>
    <row r="213" spans="1:14" x14ac:dyDescent="0.2">
      <c r="A213" s="2">
        <v>2</v>
      </c>
      <c r="B213" s="2">
        <v>37</v>
      </c>
      <c r="C213" s="2">
        <v>1</v>
      </c>
      <c r="D213" t="s">
        <v>3657</v>
      </c>
      <c r="E213" s="19" t="s">
        <v>3658</v>
      </c>
      <c r="F213" s="95" t="s">
        <v>3659</v>
      </c>
      <c r="G213" s="10" t="s">
        <v>3660</v>
      </c>
      <c r="H213" s="13">
        <v>38400</v>
      </c>
      <c r="I213" s="2">
        <v>75</v>
      </c>
      <c r="J213" s="13">
        <v>38411</v>
      </c>
      <c r="K213" s="72">
        <v>166</v>
      </c>
      <c r="N213" t="s">
        <v>2756</v>
      </c>
    </row>
    <row r="214" spans="1:14" x14ac:dyDescent="0.2">
      <c r="A214" s="2">
        <v>2</v>
      </c>
      <c r="B214" s="2">
        <v>37</v>
      </c>
      <c r="C214" s="2">
        <v>2</v>
      </c>
      <c r="D214" t="s">
        <v>3567</v>
      </c>
      <c r="E214" s="19" t="s">
        <v>1115</v>
      </c>
      <c r="F214" s="95" t="s">
        <v>3661</v>
      </c>
      <c r="G214" s="10" t="s">
        <v>3662</v>
      </c>
      <c r="H214" s="13">
        <v>44180</v>
      </c>
      <c r="I214" s="2">
        <v>76</v>
      </c>
      <c r="J214" s="13">
        <v>44195</v>
      </c>
      <c r="K214" s="72">
        <v>637</v>
      </c>
      <c r="L214" s="2" t="s">
        <v>236</v>
      </c>
      <c r="N214" s="122" t="s">
        <v>3663</v>
      </c>
    </row>
    <row r="215" spans="1:14" x14ac:dyDescent="0.2">
      <c r="A215" s="2">
        <v>2</v>
      </c>
      <c r="B215" s="2">
        <v>37</v>
      </c>
      <c r="C215" s="2">
        <v>3</v>
      </c>
      <c r="D215" t="s">
        <v>3567</v>
      </c>
      <c r="E215" s="19" t="s">
        <v>1115</v>
      </c>
      <c r="F215" s="95" t="s">
        <v>3661</v>
      </c>
      <c r="G215" s="10" t="s">
        <v>3664</v>
      </c>
      <c r="H215" s="13">
        <v>38339</v>
      </c>
      <c r="I215" s="2">
        <v>60</v>
      </c>
      <c r="J215" s="13">
        <v>38349</v>
      </c>
      <c r="K215" s="72">
        <v>161</v>
      </c>
      <c r="N215" s="122"/>
    </row>
    <row r="216" spans="1:14" x14ac:dyDescent="0.2">
      <c r="A216" s="2">
        <v>2</v>
      </c>
      <c r="B216" s="2">
        <v>38</v>
      </c>
      <c r="C216" s="2">
        <v>1</v>
      </c>
      <c r="D216" t="s">
        <v>3665</v>
      </c>
      <c r="E216" s="19" t="s">
        <v>3666</v>
      </c>
      <c r="F216" s="95" t="s">
        <v>3667</v>
      </c>
      <c r="G216" s="10" t="s">
        <v>3668</v>
      </c>
      <c r="H216" s="13">
        <v>37421</v>
      </c>
      <c r="I216" s="2">
        <v>24</v>
      </c>
      <c r="J216" s="13">
        <v>37428</v>
      </c>
      <c r="K216" s="72">
        <v>110</v>
      </c>
      <c r="N216" t="s">
        <v>3669</v>
      </c>
    </row>
    <row r="217" spans="1:14" x14ac:dyDescent="0.2">
      <c r="A217" s="2">
        <v>2</v>
      </c>
      <c r="B217" s="2">
        <v>38</v>
      </c>
      <c r="C217" s="2">
        <v>2</v>
      </c>
      <c r="D217" t="s">
        <v>3665</v>
      </c>
      <c r="E217" s="19" t="s">
        <v>3666</v>
      </c>
      <c r="F217" s="95" t="s">
        <v>3667</v>
      </c>
      <c r="J217" s="13"/>
    </row>
    <row r="218" spans="1:14" x14ac:dyDescent="0.2">
      <c r="A218" s="2">
        <v>2</v>
      </c>
      <c r="B218" s="2">
        <v>38</v>
      </c>
      <c r="C218" s="2">
        <v>3</v>
      </c>
      <c r="D218" t="s">
        <v>3665</v>
      </c>
      <c r="E218" s="19" t="s">
        <v>3666</v>
      </c>
      <c r="F218" s="95" t="s">
        <v>3667</v>
      </c>
      <c r="J218" s="13"/>
    </row>
    <row r="219" spans="1:14" x14ac:dyDescent="0.2">
      <c r="A219" s="2">
        <v>2</v>
      </c>
      <c r="B219" s="2">
        <v>39</v>
      </c>
      <c r="C219" s="2">
        <v>1</v>
      </c>
      <c r="D219" t="s">
        <v>3670</v>
      </c>
      <c r="E219" s="19" t="s">
        <v>2921</v>
      </c>
      <c r="F219" s="87"/>
      <c r="G219" s="10" t="s">
        <v>3671</v>
      </c>
      <c r="H219" s="13">
        <v>36740</v>
      </c>
      <c r="I219" s="2">
        <v>39</v>
      </c>
      <c r="J219" s="13">
        <v>36745</v>
      </c>
      <c r="K219" s="53" t="s">
        <v>3672</v>
      </c>
      <c r="N219" t="s">
        <v>3673</v>
      </c>
    </row>
    <row r="220" spans="1:14" x14ac:dyDescent="0.2">
      <c r="A220" s="2">
        <v>2</v>
      </c>
      <c r="B220" s="2">
        <v>39</v>
      </c>
      <c r="C220" s="2">
        <v>2</v>
      </c>
      <c r="D220" t="s">
        <v>3638</v>
      </c>
      <c r="E220" s="19" t="s">
        <v>3639</v>
      </c>
      <c r="F220" s="87"/>
      <c r="G220" s="10" t="s">
        <v>3674</v>
      </c>
      <c r="J220" s="13"/>
    </row>
    <row r="221" spans="1:14" x14ac:dyDescent="0.2">
      <c r="A221" s="2">
        <v>2</v>
      </c>
      <c r="B221" s="2">
        <v>39</v>
      </c>
      <c r="C221" s="2">
        <v>3</v>
      </c>
      <c r="D221" t="s">
        <v>3638</v>
      </c>
      <c r="E221" s="19" t="s">
        <v>3639</v>
      </c>
      <c r="F221" s="87"/>
      <c r="G221" s="10" t="s">
        <v>3675</v>
      </c>
      <c r="J221" s="13"/>
    </row>
    <row r="222" spans="1:14" x14ac:dyDescent="0.2">
      <c r="A222" s="2">
        <v>2</v>
      </c>
      <c r="B222" s="2">
        <v>40</v>
      </c>
      <c r="C222" s="2">
        <v>1</v>
      </c>
      <c r="D222" t="s">
        <v>3676</v>
      </c>
      <c r="E222" s="19" t="s">
        <v>317</v>
      </c>
      <c r="F222" s="87">
        <v>331</v>
      </c>
      <c r="G222" s="10" t="s">
        <v>1550</v>
      </c>
      <c r="H222" s="13">
        <v>45044</v>
      </c>
      <c r="I222" s="2">
        <v>77</v>
      </c>
      <c r="J222" s="13">
        <v>45058</v>
      </c>
      <c r="K222" s="72">
        <v>710</v>
      </c>
      <c r="N222" t="s">
        <v>3677</v>
      </c>
    </row>
    <row r="223" spans="1:14" x14ac:dyDescent="0.2">
      <c r="A223" s="2">
        <v>2</v>
      </c>
      <c r="B223" s="2">
        <v>40</v>
      </c>
      <c r="C223" s="2">
        <v>2</v>
      </c>
      <c r="D223" t="s">
        <v>3676</v>
      </c>
      <c r="E223" s="19" t="s">
        <v>317</v>
      </c>
      <c r="F223" s="87">
        <v>330</v>
      </c>
      <c r="G223" s="10" t="s">
        <v>3678</v>
      </c>
      <c r="H223" s="13">
        <v>33436</v>
      </c>
      <c r="I223" s="2">
        <v>71</v>
      </c>
      <c r="J223" s="13">
        <v>33441</v>
      </c>
      <c r="K223" s="53">
        <v>641</v>
      </c>
    </row>
    <row r="224" spans="1:14" x14ac:dyDescent="0.2">
      <c r="A224" s="2">
        <v>2</v>
      </c>
      <c r="B224" s="2">
        <v>40</v>
      </c>
      <c r="C224" s="2">
        <v>3</v>
      </c>
      <c r="D224" t="s">
        <v>3676</v>
      </c>
      <c r="E224" s="19" t="s">
        <v>317</v>
      </c>
      <c r="F224" s="87">
        <v>330</v>
      </c>
      <c r="G224" s="10" t="s">
        <v>3679</v>
      </c>
      <c r="H224" s="13">
        <v>40617</v>
      </c>
      <c r="I224" s="2">
        <v>87</v>
      </c>
      <c r="J224" s="13">
        <v>40624</v>
      </c>
      <c r="K224" s="53">
        <v>344</v>
      </c>
    </row>
    <row r="225" spans="1:13" x14ac:dyDescent="0.2">
      <c r="A225" s="2">
        <v>2</v>
      </c>
      <c r="B225" s="2">
        <v>41</v>
      </c>
      <c r="C225" s="2">
        <v>1</v>
      </c>
      <c r="D225" t="s">
        <v>2308</v>
      </c>
      <c r="E225" s="19" t="s">
        <v>2924</v>
      </c>
      <c r="F225" s="87"/>
      <c r="J225" s="13"/>
    </row>
    <row r="226" spans="1:13" x14ac:dyDescent="0.2">
      <c r="A226" s="2">
        <v>2</v>
      </c>
      <c r="B226" s="2">
        <v>41</v>
      </c>
      <c r="C226" s="2">
        <v>2</v>
      </c>
      <c r="D226" t="s">
        <v>2308</v>
      </c>
      <c r="E226" s="19" t="s">
        <v>2924</v>
      </c>
      <c r="F226" s="87"/>
      <c r="J226" s="13"/>
    </row>
    <row r="227" spans="1:13" x14ac:dyDescent="0.2">
      <c r="A227" s="2">
        <v>2</v>
      </c>
      <c r="B227" s="2">
        <v>41</v>
      </c>
      <c r="C227" s="2">
        <v>3</v>
      </c>
      <c r="D227" t="s">
        <v>2308</v>
      </c>
      <c r="E227" s="19" t="s">
        <v>2924</v>
      </c>
      <c r="F227" s="87"/>
      <c r="J227" s="13"/>
    </row>
    <row r="228" spans="1:13" x14ac:dyDescent="0.2">
      <c r="A228" s="2">
        <v>2</v>
      </c>
      <c r="B228" s="2">
        <v>41</v>
      </c>
      <c r="C228" s="2">
        <v>4</v>
      </c>
      <c r="D228" t="s">
        <v>2308</v>
      </c>
      <c r="E228" s="19" t="s">
        <v>2924</v>
      </c>
      <c r="F228" s="87"/>
      <c r="G228" s="10" t="s">
        <v>41</v>
      </c>
      <c r="H228" s="13">
        <v>24770</v>
      </c>
      <c r="I228" s="2">
        <v>13</v>
      </c>
      <c r="J228" s="13">
        <v>24772</v>
      </c>
      <c r="K228" s="53">
        <v>124</v>
      </c>
    </row>
    <row r="229" spans="1:13" x14ac:dyDescent="0.2">
      <c r="A229" s="2">
        <v>2</v>
      </c>
      <c r="B229" s="2">
        <v>41</v>
      </c>
      <c r="C229" s="2">
        <v>5</v>
      </c>
      <c r="D229" t="s">
        <v>2308</v>
      </c>
      <c r="E229" s="19" t="s">
        <v>2924</v>
      </c>
      <c r="F229" s="87"/>
      <c r="G229" s="10" t="s">
        <v>3680</v>
      </c>
      <c r="H229" s="13">
        <v>44895</v>
      </c>
      <c r="I229" s="2">
        <v>91</v>
      </c>
      <c r="J229" s="13">
        <v>44911</v>
      </c>
      <c r="K229" s="72">
        <v>704</v>
      </c>
      <c r="M229" t="s">
        <v>244</v>
      </c>
    </row>
    <row r="230" spans="1:13" x14ac:dyDescent="0.2">
      <c r="A230" s="2">
        <v>2</v>
      </c>
      <c r="B230" s="2">
        <v>41</v>
      </c>
      <c r="C230" s="2">
        <v>6</v>
      </c>
      <c r="D230" t="s">
        <v>2308</v>
      </c>
      <c r="E230" s="19" t="s">
        <v>2924</v>
      </c>
      <c r="F230" s="87"/>
      <c r="G230" s="29" t="s">
        <v>3343</v>
      </c>
      <c r="H230" s="13">
        <v>33952</v>
      </c>
      <c r="I230" s="2">
        <v>62</v>
      </c>
      <c r="J230" s="13">
        <v>33955</v>
      </c>
      <c r="K230" s="53">
        <v>679</v>
      </c>
    </row>
    <row r="231" spans="1:13" x14ac:dyDescent="0.2">
      <c r="A231" s="2">
        <v>2</v>
      </c>
      <c r="B231" s="2">
        <v>42</v>
      </c>
      <c r="C231" s="2">
        <v>1</v>
      </c>
      <c r="D231" t="s">
        <v>3681</v>
      </c>
      <c r="E231" s="19" t="s">
        <v>851</v>
      </c>
      <c r="F231" s="87"/>
      <c r="G231" s="10" t="s">
        <v>851</v>
      </c>
      <c r="H231" s="13">
        <v>22637</v>
      </c>
      <c r="I231" s="2">
        <v>73</v>
      </c>
      <c r="J231" s="13">
        <v>22642</v>
      </c>
      <c r="K231" s="53"/>
    </row>
    <row r="232" spans="1:13" x14ac:dyDescent="0.2">
      <c r="A232" s="2">
        <v>2</v>
      </c>
      <c r="B232" s="2">
        <v>42</v>
      </c>
      <c r="C232" s="2">
        <v>2</v>
      </c>
      <c r="D232" t="s">
        <v>3681</v>
      </c>
      <c r="E232" s="19" t="s">
        <v>851</v>
      </c>
      <c r="F232" s="87"/>
      <c r="G232" s="10" t="s">
        <v>80</v>
      </c>
      <c r="H232" s="13">
        <v>22192</v>
      </c>
      <c r="I232" s="2">
        <v>73</v>
      </c>
      <c r="J232" s="13">
        <v>22194</v>
      </c>
    </row>
    <row r="233" spans="1:13" x14ac:dyDescent="0.2">
      <c r="A233" s="2">
        <v>2</v>
      </c>
      <c r="B233" s="2">
        <v>42</v>
      </c>
      <c r="C233" s="2">
        <v>3</v>
      </c>
      <c r="D233" t="s">
        <v>3682</v>
      </c>
      <c r="E233" s="19" t="s">
        <v>115</v>
      </c>
      <c r="F233" s="87">
        <v>374</v>
      </c>
      <c r="J233" s="13"/>
      <c r="K233" s="53"/>
    </row>
    <row r="234" spans="1:13" x14ac:dyDescent="0.2">
      <c r="A234" s="2">
        <v>2</v>
      </c>
      <c r="B234" s="2">
        <v>42</v>
      </c>
      <c r="C234" s="2">
        <v>4</v>
      </c>
      <c r="D234" t="s">
        <v>3682</v>
      </c>
      <c r="E234" s="19" t="s">
        <v>115</v>
      </c>
      <c r="F234" s="87">
        <v>374</v>
      </c>
      <c r="G234" s="10" t="s">
        <v>3314</v>
      </c>
      <c r="H234" s="13">
        <v>39592</v>
      </c>
      <c r="I234" s="2">
        <v>91</v>
      </c>
      <c r="J234" s="13">
        <v>39599</v>
      </c>
      <c r="K234" s="53">
        <v>236</v>
      </c>
    </row>
    <row r="235" spans="1:13" x14ac:dyDescent="0.2">
      <c r="A235" s="2">
        <v>2</v>
      </c>
      <c r="B235" s="2">
        <v>42</v>
      </c>
      <c r="C235" s="2">
        <v>5</v>
      </c>
      <c r="D235" t="s">
        <v>3682</v>
      </c>
      <c r="E235" s="19" t="s">
        <v>115</v>
      </c>
      <c r="F235" s="87">
        <v>374</v>
      </c>
      <c r="G235" s="10" t="s">
        <v>1647</v>
      </c>
      <c r="H235" s="13">
        <v>35499</v>
      </c>
      <c r="J235" s="13">
        <v>35582</v>
      </c>
      <c r="K235" s="53"/>
      <c r="M235" t="s">
        <v>255</v>
      </c>
    </row>
    <row r="236" spans="1:13" x14ac:dyDescent="0.2">
      <c r="A236" s="2">
        <v>2</v>
      </c>
      <c r="B236" s="2">
        <v>42</v>
      </c>
      <c r="C236" s="2">
        <v>6</v>
      </c>
      <c r="D236" t="s">
        <v>3682</v>
      </c>
      <c r="E236" s="19" t="s">
        <v>115</v>
      </c>
      <c r="F236" s="87">
        <v>374</v>
      </c>
      <c r="G236" s="10" t="s">
        <v>115</v>
      </c>
      <c r="H236" s="13">
        <v>31539</v>
      </c>
      <c r="I236" s="2">
        <v>68</v>
      </c>
      <c r="J236" s="13">
        <v>31544</v>
      </c>
      <c r="K236" s="72">
        <v>526</v>
      </c>
    </row>
    <row r="237" spans="1:13" x14ac:dyDescent="0.2">
      <c r="A237" s="2">
        <v>2</v>
      </c>
      <c r="B237" s="2">
        <v>43</v>
      </c>
      <c r="C237" s="2">
        <v>1</v>
      </c>
      <c r="D237" t="s">
        <v>2308</v>
      </c>
      <c r="E237" s="19" t="s">
        <v>41</v>
      </c>
      <c r="F237" s="87"/>
      <c r="G237" s="10" t="s">
        <v>41</v>
      </c>
      <c r="H237" s="13">
        <v>25817</v>
      </c>
      <c r="I237" s="2">
        <v>73</v>
      </c>
      <c r="J237" s="13">
        <v>25819</v>
      </c>
      <c r="K237" s="72">
        <v>187</v>
      </c>
    </row>
    <row r="238" spans="1:13" x14ac:dyDescent="0.2">
      <c r="A238" s="2">
        <v>2</v>
      </c>
      <c r="B238" s="2">
        <v>43</v>
      </c>
      <c r="C238" s="2">
        <v>2</v>
      </c>
      <c r="D238" t="s">
        <v>2308</v>
      </c>
      <c r="E238" s="19" t="s">
        <v>41</v>
      </c>
      <c r="F238" s="87"/>
      <c r="G238" s="10" t="s">
        <v>313</v>
      </c>
      <c r="H238" s="13">
        <v>32710</v>
      </c>
      <c r="I238" s="2">
        <v>92</v>
      </c>
      <c r="J238" s="13">
        <v>32713</v>
      </c>
      <c r="K238" s="72">
        <v>597</v>
      </c>
    </row>
    <row r="239" spans="1:13" x14ac:dyDescent="0.2">
      <c r="A239" s="2">
        <v>2</v>
      </c>
      <c r="B239" s="2">
        <v>43</v>
      </c>
      <c r="C239" s="2">
        <v>3</v>
      </c>
      <c r="D239" t="s">
        <v>2308</v>
      </c>
      <c r="E239" s="19" t="s">
        <v>41</v>
      </c>
      <c r="F239" s="87"/>
      <c r="J239" s="13"/>
    </row>
    <row r="240" spans="1:13" x14ac:dyDescent="0.2">
      <c r="A240" s="2">
        <v>2</v>
      </c>
      <c r="B240" s="2">
        <v>43</v>
      </c>
      <c r="C240" s="2">
        <v>4</v>
      </c>
      <c r="D240" t="s">
        <v>3683</v>
      </c>
      <c r="E240" s="19" t="s">
        <v>3684</v>
      </c>
      <c r="F240" s="87"/>
      <c r="G240" s="10" t="s">
        <v>1188</v>
      </c>
      <c r="H240" s="13">
        <v>23788</v>
      </c>
      <c r="I240" s="2">
        <v>77</v>
      </c>
      <c r="J240" s="13">
        <v>23791</v>
      </c>
    </row>
    <row r="241" spans="1:13" x14ac:dyDescent="0.2">
      <c r="A241" s="2">
        <v>2</v>
      </c>
      <c r="B241" s="2">
        <v>43</v>
      </c>
      <c r="C241" s="2">
        <v>5</v>
      </c>
      <c r="D241" t="s">
        <v>3683</v>
      </c>
      <c r="E241" s="19" t="s">
        <v>3684</v>
      </c>
      <c r="F241" s="87"/>
      <c r="G241" s="10" t="s">
        <v>3684</v>
      </c>
      <c r="H241" s="13">
        <v>21630</v>
      </c>
      <c r="I241" s="2">
        <v>74</v>
      </c>
      <c r="J241" s="13">
        <v>21632</v>
      </c>
      <c r="K241" s="53"/>
    </row>
    <row r="242" spans="1:13" x14ac:dyDescent="0.2">
      <c r="A242" s="2">
        <v>2</v>
      </c>
      <c r="B242" s="2">
        <v>43</v>
      </c>
      <c r="C242" s="2">
        <v>6</v>
      </c>
      <c r="D242" t="s">
        <v>3683</v>
      </c>
      <c r="E242" s="19" t="s">
        <v>3684</v>
      </c>
      <c r="F242" s="87"/>
      <c r="K242" s="53"/>
    </row>
    <row r="243" spans="1:13" x14ac:dyDescent="0.2">
      <c r="A243" s="2">
        <v>3</v>
      </c>
      <c r="B243" s="2">
        <v>44</v>
      </c>
      <c r="C243" s="2">
        <v>1</v>
      </c>
      <c r="D243" t="s">
        <v>3685</v>
      </c>
      <c r="E243" s="19" t="s">
        <v>836</v>
      </c>
      <c r="F243" s="87"/>
      <c r="K243" s="53"/>
    </row>
    <row r="244" spans="1:13" x14ac:dyDescent="0.2">
      <c r="A244" s="2">
        <v>3</v>
      </c>
      <c r="B244" s="2">
        <v>44</v>
      </c>
      <c r="C244" s="2">
        <v>2</v>
      </c>
      <c r="D244" t="s">
        <v>3685</v>
      </c>
      <c r="E244" s="19" t="s">
        <v>836</v>
      </c>
      <c r="F244" s="87"/>
    </row>
    <row r="245" spans="1:13" x14ac:dyDescent="0.2">
      <c r="A245" s="2">
        <v>3</v>
      </c>
      <c r="B245" s="2">
        <v>44</v>
      </c>
      <c r="C245" s="2">
        <v>3</v>
      </c>
      <c r="D245" t="s">
        <v>3685</v>
      </c>
      <c r="E245" s="19" t="s">
        <v>836</v>
      </c>
      <c r="F245" s="87"/>
      <c r="G245" s="10" t="s">
        <v>836</v>
      </c>
      <c r="H245" s="13">
        <v>31179</v>
      </c>
      <c r="I245" s="2">
        <v>73</v>
      </c>
      <c r="J245" s="13">
        <v>31182</v>
      </c>
      <c r="K245" s="72">
        <v>509</v>
      </c>
    </row>
    <row r="246" spans="1:13" x14ac:dyDescent="0.2">
      <c r="A246" s="2">
        <v>3</v>
      </c>
      <c r="B246" s="2">
        <v>44</v>
      </c>
      <c r="C246" s="2">
        <v>4</v>
      </c>
      <c r="D246" t="s">
        <v>3685</v>
      </c>
      <c r="E246" s="19" t="s">
        <v>836</v>
      </c>
      <c r="F246" s="87"/>
      <c r="G246" s="10" t="s">
        <v>13</v>
      </c>
      <c r="H246" s="13">
        <v>36150</v>
      </c>
      <c r="I246" s="2">
        <v>88</v>
      </c>
      <c r="J246" s="13">
        <v>36166</v>
      </c>
      <c r="K246" s="72">
        <v>819</v>
      </c>
      <c r="M246" t="s">
        <v>244</v>
      </c>
    </row>
    <row r="247" spans="1:13" x14ac:dyDescent="0.2">
      <c r="A247" s="2">
        <v>3</v>
      </c>
      <c r="B247" s="2">
        <v>44</v>
      </c>
      <c r="C247" s="2">
        <v>4</v>
      </c>
      <c r="D247" t="s">
        <v>3685</v>
      </c>
      <c r="E247" s="19" t="s">
        <v>836</v>
      </c>
      <c r="F247" s="87"/>
      <c r="G247" s="10" t="s">
        <v>1533</v>
      </c>
      <c r="H247" s="13">
        <v>42998</v>
      </c>
      <c r="I247" s="2">
        <v>69</v>
      </c>
      <c r="J247" s="13">
        <v>43029</v>
      </c>
      <c r="K247" s="72">
        <v>508</v>
      </c>
      <c r="M247" t="s">
        <v>308</v>
      </c>
    </row>
    <row r="248" spans="1:13" x14ac:dyDescent="0.2">
      <c r="A248" s="2">
        <v>3</v>
      </c>
      <c r="B248" s="2">
        <v>45</v>
      </c>
      <c r="C248" s="2">
        <v>1</v>
      </c>
      <c r="D248" t="s">
        <v>3686</v>
      </c>
      <c r="E248" t="s">
        <v>3687</v>
      </c>
    </row>
    <row r="249" spans="1:13" x14ac:dyDescent="0.2">
      <c r="A249" s="2">
        <v>3</v>
      </c>
      <c r="B249" s="2">
        <v>45</v>
      </c>
      <c r="C249" s="2">
        <v>2</v>
      </c>
      <c r="D249" t="s">
        <v>3686</v>
      </c>
      <c r="E249" t="s">
        <v>3687</v>
      </c>
    </row>
    <row r="250" spans="1:13" x14ac:dyDescent="0.2">
      <c r="A250" s="2">
        <v>3</v>
      </c>
      <c r="B250" s="2">
        <v>45</v>
      </c>
      <c r="C250" s="2">
        <v>3</v>
      </c>
      <c r="D250" t="s">
        <v>3686</v>
      </c>
      <c r="E250" t="s">
        <v>3687</v>
      </c>
      <c r="G250" s="10" t="s">
        <v>3688</v>
      </c>
      <c r="H250" s="13">
        <v>21875</v>
      </c>
      <c r="I250" s="2">
        <v>53</v>
      </c>
      <c r="J250" s="13">
        <v>21878</v>
      </c>
      <c r="K250" s="53"/>
      <c r="M250" t="s">
        <v>3689</v>
      </c>
    </row>
    <row r="251" spans="1:13" x14ac:dyDescent="0.2">
      <c r="A251" s="2">
        <v>3</v>
      </c>
      <c r="B251" s="2">
        <v>45</v>
      </c>
      <c r="C251" s="2">
        <v>4</v>
      </c>
      <c r="D251" t="s">
        <v>3686</v>
      </c>
      <c r="E251" t="s">
        <v>3687</v>
      </c>
      <c r="G251" s="10" t="s">
        <v>3690</v>
      </c>
      <c r="H251" s="13">
        <v>29584</v>
      </c>
      <c r="I251" s="2">
        <v>84</v>
      </c>
      <c r="J251" s="13">
        <v>29588</v>
      </c>
      <c r="K251" s="53">
        <v>402</v>
      </c>
      <c r="M251" t="s">
        <v>3691</v>
      </c>
    </row>
    <row r="252" spans="1:13" x14ac:dyDescent="0.2">
      <c r="A252" s="2">
        <v>3</v>
      </c>
      <c r="B252" s="2">
        <v>46</v>
      </c>
      <c r="C252" s="2">
        <v>1</v>
      </c>
      <c r="D252" t="s">
        <v>3692</v>
      </c>
      <c r="E252" t="s">
        <v>686</v>
      </c>
      <c r="F252" s="2">
        <v>257</v>
      </c>
      <c r="G252" s="10" t="s">
        <v>47</v>
      </c>
      <c r="H252" s="13">
        <v>26164</v>
      </c>
      <c r="I252" s="2">
        <v>24</v>
      </c>
      <c r="J252" s="13">
        <v>26166</v>
      </c>
      <c r="K252" s="72">
        <v>217</v>
      </c>
    </row>
    <row r="253" spans="1:13" x14ac:dyDescent="0.2">
      <c r="A253" s="2">
        <v>3</v>
      </c>
      <c r="B253" s="2">
        <v>46</v>
      </c>
      <c r="C253" s="2">
        <v>2</v>
      </c>
      <c r="D253" t="s">
        <v>3692</v>
      </c>
      <c r="E253" t="s">
        <v>3693</v>
      </c>
      <c r="F253" s="2">
        <v>257</v>
      </c>
      <c r="K253" s="53"/>
    </row>
    <row r="254" spans="1:13" x14ac:dyDescent="0.2">
      <c r="A254" s="2">
        <v>3</v>
      </c>
      <c r="B254" s="2">
        <v>46</v>
      </c>
      <c r="C254" s="2">
        <v>3</v>
      </c>
      <c r="D254" t="s">
        <v>3692</v>
      </c>
      <c r="E254" t="s">
        <v>686</v>
      </c>
      <c r="F254" s="2">
        <v>257</v>
      </c>
      <c r="G254" s="10" t="s">
        <v>3694</v>
      </c>
      <c r="H254" s="13">
        <v>37451</v>
      </c>
      <c r="I254" s="2">
        <v>82</v>
      </c>
      <c r="J254" s="13">
        <v>37455</v>
      </c>
      <c r="K254" s="53">
        <v>107</v>
      </c>
    </row>
    <row r="255" spans="1:13" x14ac:dyDescent="0.2">
      <c r="A255" s="2">
        <v>3</v>
      </c>
      <c r="B255" s="2">
        <v>46</v>
      </c>
      <c r="C255" s="2">
        <v>4</v>
      </c>
      <c r="D255" t="s">
        <v>3692</v>
      </c>
      <c r="E255" t="s">
        <v>686</v>
      </c>
      <c r="F255" s="2">
        <v>257</v>
      </c>
      <c r="G255" s="10" t="s">
        <v>3695</v>
      </c>
      <c r="H255" s="13">
        <v>34659</v>
      </c>
      <c r="I255" s="2">
        <v>64</v>
      </c>
      <c r="J255" s="13">
        <v>34664</v>
      </c>
      <c r="K255" s="53">
        <v>726</v>
      </c>
    </row>
    <row r="256" spans="1:13" x14ac:dyDescent="0.2">
      <c r="A256" s="2">
        <v>3</v>
      </c>
      <c r="B256" s="2">
        <v>47</v>
      </c>
      <c r="C256" s="2">
        <v>1</v>
      </c>
      <c r="D256" t="s">
        <v>1528</v>
      </c>
      <c r="E256" t="s">
        <v>3696</v>
      </c>
      <c r="F256" s="2">
        <v>309</v>
      </c>
      <c r="G256" s="10" t="s">
        <v>3697</v>
      </c>
      <c r="H256" s="13">
        <v>44532</v>
      </c>
      <c r="I256" s="2">
        <v>96</v>
      </c>
      <c r="J256" s="13">
        <v>44537</v>
      </c>
      <c r="K256" s="72">
        <v>675</v>
      </c>
      <c r="L256" s="2" t="s">
        <v>236</v>
      </c>
    </row>
    <row r="257" spans="1:14" x14ac:dyDescent="0.2">
      <c r="A257" s="2">
        <v>3</v>
      </c>
      <c r="B257" s="2">
        <v>47</v>
      </c>
      <c r="C257" s="2">
        <v>2</v>
      </c>
      <c r="D257" t="s">
        <v>1528</v>
      </c>
      <c r="E257" t="s">
        <v>3698</v>
      </c>
      <c r="F257" s="2">
        <v>304</v>
      </c>
      <c r="G257" s="29" t="s">
        <v>3699</v>
      </c>
      <c r="H257" s="13">
        <v>32285</v>
      </c>
      <c r="I257" s="2">
        <v>32</v>
      </c>
      <c r="J257" s="13">
        <v>32290</v>
      </c>
      <c r="K257" s="72">
        <v>567</v>
      </c>
    </row>
    <row r="258" spans="1:14" x14ac:dyDescent="0.2">
      <c r="A258" s="2">
        <v>3</v>
      </c>
      <c r="B258" s="2">
        <v>48</v>
      </c>
      <c r="C258" s="2">
        <v>1</v>
      </c>
      <c r="D258" t="s">
        <v>3700</v>
      </c>
      <c r="E258" t="s">
        <v>478</v>
      </c>
      <c r="F258" s="2">
        <v>327</v>
      </c>
      <c r="G258" s="29" t="s">
        <v>3701</v>
      </c>
      <c r="H258" s="13">
        <v>37637</v>
      </c>
      <c r="I258" s="2">
        <v>82</v>
      </c>
      <c r="J258" s="13">
        <v>37642</v>
      </c>
      <c r="K258" s="72">
        <v>123</v>
      </c>
      <c r="L258" s="2" t="s">
        <v>236</v>
      </c>
      <c r="N258" t="s">
        <v>3702</v>
      </c>
    </row>
    <row r="259" spans="1:14" x14ac:dyDescent="0.2">
      <c r="A259" s="2">
        <v>3</v>
      </c>
      <c r="B259" s="2">
        <v>48</v>
      </c>
      <c r="C259" s="2">
        <v>1</v>
      </c>
      <c r="D259" t="s">
        <v>3700</v>
      </c>
      <c r="E259" t="s">
        <v>478</v>
      </c>
      <c r="F259" s="2">
        <v>327</v>
      </c>
      <c r="G259" s="29" t="s">
        <v>3703</v>
      </c>
      <c r="H259" s="13">
        <v>44154</v>
      </c>
      <c r="I259" s="2">
        <v>71</v>
      </c>
      <c r="J259" s="13">
        <v>44160</v>
      </c>
      <c r="K259" s="72">
        <v>632</v>
      </c>
      <c r="M259" t="s">
        <v>244</v>
      </c>
      <c r="N259" t="s">
        <v>3704</v>
      </c>
    </row>
    <row r="260" spans="1:14" x14ac:dyDescent="0.2">
      <c r="A260" s="2">
        <v>3</v>
      </c>
      <c r="B260" s="2">
        <v>48</v>
      </c>
      <c r="C260" s="2">
        <v>2</v>
      </c>
      <c r="D260" t="s">
        <v>3700</v>
      </c>
      <c r="E260" t="s">
        <v>478</v>
      </c>
      <c r="F260" s="2">
        <v>327</v>
      </c>
      <c r="G260" s="10" t="s">
        <v>499</v>
      </c>
      <c r="H260" s="13">
        <v>32468</v>
      </c>
      <c r="I260" s="2">
        <v>59</v>
      </c>
      <c r="J260" s="13">
        <v>32472</v>
      </c>
      <c r="K260" s="72">
        <v>582</v>
      </c>
    </row>
    <row r="261" spans="1:14" x14ac:dyDescent="0.2">
      <c r="A261" s="2">
        <v>3</v>
      </c>
      <c r="B261" s="2">
        <v>49</v>
      </c>
      <c r="C261" s="2">
        <v>1</v>
      </c>
      <c r="D261" t="s">
        <v>3705</v>
      </c>
      <c r="E261" t="s">
        <v>3706</v>
      </c>
      <c r="F261" s="2">
        <v>371</v>
      </c>
      <c r="G261" s="10" t="s">
        <v>3707</v>
      </c>
      <c r="H261" s="13">
        <v>35556</v>
      </c>
      <c r="I261" s="2">
        <v>57</v>
      </c>
      <c r="J261" s="13">
        <v>35559</v>
      </c>
      <c r="K261" s="80">
        <v>782</v>
      </c>
      <c r="N261" s="122" t="s">
        <v>3241</v>
      </c>
    </row>
    <row r="262" spans="1:14" x14ac:dyDescent="0.2">
      <c r="A262" s="2">
        <v>3</v>
      </c>
      <c r="B262" s="2">
        <v>49</v>
      </c>
      <c r="C262" s="2">
        <v>2</v>
      </c>
      <c r="D262" t="s">
        <v>3705</v>
      </c>
      <c r="E262" t="s">
        <v>3706</v>
      </c>
      <c r="F262" s="2">
        <v>371</v>
      </c>
      <c r="K262" s="80"/>
      <c r="N262" s="122"/>
    </row>
    <row r="263" spans="1:14" x14ac:dyDescent="0.2">
      <c r="A263" s="2">
        <v>3</v>
      </c>
      <c r="B263" s="2">
        <v>50</v>
      </c>
      <c r="C263" s="2">
        <v>1</v>
      </c>
      <c r="D263" t="s">
        <v>3708</v>
      </c>
      <c r="E263" t="s">
        <v>3709</v>
      </c>
      <c r="F263" s="2">
        <v>373</v>
      </c>
      <c r="G263" s="10" t="s">
        <v>3710</v>
      </c>
      <c r="H263" s="13">
        <v>43494</v>
      </c>
      <c r="I263" s="2">
        <v>90</v>
      </c>
      <c r="J263" s="13">
        <v>43500</v>
      </c>
      <c r="K263" s="80">
        <v>552</v>
      </c>
    </row>
    <row r="264" spans="1:14" x14ac:dyDescent="0.2">
      <c r="A264" s="2">
        <v>3</v>
      </c>
      <c r="B264" s="2">
        <v>50</v>
      </c>
      <c r="C264" s="2">
        <v>2</v>
      </c>
      <c r="D264" t="s">
        <v>3708</v>
      </c>
      <c r="E264" s="19" t="s">
        <v>3709</v>
      </c>
      <c r="F264" s="87">
        <v>373</v>
      </c>
      <c r="G264" s="10" t="s">
        <v>3711</v>
      </c>
      <c r="H264" s="13">
        <v>43364</v>
      </c>
      <c r="I264" s="2">
        <v>91</v>
      </c>
      <c r="J264" s="13">
        <v>43368</v>
      </c>
      <c r="K264" s="72">
        <v>547</v>
      </c>
    </row>
    <row r="265" spans="1:14" x14ac:dyDescent="0.2">
      <c r="A265" s="2">
        <v>3</v>
      </c>
      <c r="B265" s="2">
        <v>51</v>
      </c>
      <c r="C265" s="2">
        <v>1</v>
      </c>
      <c r="D265" t="s">
        <v>3712</v>
      </c>
      <c r="E265" s="19" t="s">
        <v>102</v>
      </c>
      <c r="F265" s="95" t="s">
        <v>3713</v>
      </c>
      <c r="G265" s="10" t="s">
        <v>3714</v>
      </c>
      <c r="H265" s="13">
        <v>36861</v>
      </c>
      <c r="I265" s="2">
        <v>83</v>
      </c>
      <c r="J265" s="13">
        <v>36864</v>
      </c>
      <c r="K265" s="80" t="s">
        <v>3715</v>
      </c>
      <c r="N265" s="122" t="s">
        <v>3716</v>
      </c>
    </row>
    <row r="266" spans="1:14" x14ac:dyDescent="0.2">
      <c r="A266" s="2">
        <v>3</v>
      </c>
      <c r="B266" s="2">
        <v>51</v>
      </c>
      <c r="C266" s="2">
        <v>2</v>
      </c>
      <c r="D266" t="s">
        <v>3712</v>
      </c>
      <c r="E266" s="19" t="s">
        <v>102</v>
      </c>
      <c r="F266" s="95" t="s">
        <v>3713</v>
      </c>
      <c r="G266" s="10" t="s">
        <v>102</v>
      </c>
      <c r="H266" s="13">
        <v>41156</v>
      </c>
      <c r="I266" s="2">
        <v>94</v>
      </c>
      <c r="J266" s="13">
        <v>41159</v>
      </c>
      <c r="K266" s="80">
        <v>370</v>
      </c>
      <c r="N266" s="122"/>
    </row>
    <row r="267" spans="1:14" x14ac:dyDescent="0.2">
      <c r="A267" s="2">
        <v>3</v>
      </c>
      <c r="B267" s="2">
        <v>52</v>
      </c>
      <c r="C267" s="2">
        <v>1</v>
      </c>
      <c r="D267" t="s">
        <v>3717</v>
      </c>
      <c r="E267" s="19" t="s">
        <v>3718</v>
      </c>
      <c r="F267" s="95" t="s">
        <v>3719</v>
      </c>
      <c r="G267" s="10" t="s">
        <v>559</v>
      </c>
      <c r="H267" s="13">
        <v>44776</v>
      </c>
      <c r="I267" s="2">
        <v>79</v>
      </c>
      <c r="J267" s="13">
        <v>44785</v>
      </c>
      <c r="K267" s="72">
        <v>693</v>
      </c>
      <c r="L267" s="2" t="s">
        <v>236</v>
      </c>
    </row>
    <row r="268" spans="1:14" x14ac:dyDescent="0.2">
      <c r="A268" s="2">
        <v>3</v>
      </c>
      <c r="B268" s="2">
        <v>52</v>
      </c>
      <c r="C268" s="2">
        <v>2</v>
      </c>
      <c r="D268" t="s">
        <v>3717</v>
      </c>
      <c r="E268" s="19" t="s">
        <v>3718</v>
      </c>
      <c r="F268" s="95" t="s">
        <v>3719</v>
      </c>
      <c r="G268" s="10" t="s">
        <v>115</v>
      </c>
      <c r="H268" s="13">
        <v>44471</v>
      </c>
      <c r="I268" s="2">
        <v>72</v>
      </c>
      <c r="J268" s="13">
        <v>44480</v>
      </c>
      <c r="K268" s="72">
        <v>667</v>
      </c>
      <c r="L268" s="2" t="s">
        <v>236</v>
      </c>
    </row>
    <row r="269" spans="1:14" x14ac:dyDescent="0.2">
      <c r="A269" s="2">
        <v>3</v>
      </c>
      <c r="B269" s="2">
        <v>53</v>
      </c>
      <c r="C269" s="2">
        <v>1</v>
      </c>
      <c r="D269" t="s">
        <v>454</v>
      </c>
      <c r="E269" s="19" t="s">
        <v>2297</v>
      </c>
      <c r="F269" s="87">
        <v>308</v>
      </c>
      <c r="G269" s="10" t="s">
        <v>3720</v>
      </c>
      <c r="H269" s="13">
        <v>32674</v>
      </c>
      <c r="I269" s="2">
        <v>68</v>
      </c>
      <c r="J269" s="13">
        <v>32678</v>
      </c>
      <c r="K269" s="72">
        <v>592</v>
      </c>
      <c r="L269" s="2" t="s">
        <v>236</v>
      </c>
    </row>
    <row r="270" spans="1:14" x14ac:dyDescent="0.2">
      <c r="A270" s="2">
        <v>3</v>
      </c>
      <c r="B270" s="2">
        <v>53</v>
      </c>
      <c r="C270" s="2">
        <v>2</v>
      </c>
      <c r="D270" t="s">
        <v>454</v>
      </c>
      <c r="E270" s="19" t="s">
        <v>2297</v>
      </c>
      <c r="F270" s="87">
        <v>308</v>
      </c>
      <c r="G270" s="10" t="s">
        <v>3721</v>
      </c>
      <c r="H270" s="13">
        <v>37068</v>
      </c>
      <c r="I270" s="2">
        <v>75</v>
      </c>
      <c r="J270" s="14">
        <v>37072</v>
      </c>
      <c r="K270" s="53" t="s">
        <v>3722</v>
      </c>
    </row>
    <row r="271" spans="1:14" x14ac:dyDescent="0.2">
      <c r="A271" s="2">
        <v>3</v>
      </c>
      <c r="B271" s="2">
        <v>54</v>
      </c>
      <c r="C271" s="2">
        <v>1</v>
      </c>
      <c r="D271" t="s">
        <v>114</v>
      </c>
      <c r="E271" s="19" t="s">
        <v>955</v>
      </c>
      <c r="F271" s="87">
        <v>156</v>
      </c>
      <c r="G271" s="10" t="s">
        <v>955</v>
      </c>
      <c r="H271" s="13">
        <v>33508</v>
      </c>
      <c r="I271" s="2">
        <v>84</v>
      </c>
      <c r="J271" s="13">
        <v>33518</v>
      </c>
      <c r="K271" s="72">
        <v>645</v>
      </c>
      <c r="M271" t="s">
        <v>255</v>
      </c>
    </row>
    <row r="272" spans="1:14" x14ac:dyDescent="0.2">
      <c r="A272" s="2">
        <v>3</v>
      </c>
      <c r="B272" s="2">
        <v>54</v>
      </c>
      <c r="C272" s="2">
        <v>2</v>
      </c>
      <c r="D272" t="s">
        <v>114</v>
      </c>
      <c r="E272" s="19" t="s">
        <v>955</v>
      </c>
      <c r="F272" s="87">
        <v>156</v>
      </c>
      <c r="G272" s="10" t="s">
        <v>1039</v>
      </c>
      <c r="H272" s="13">
        <v>26296</v>
      </c>
      <c r="I272" s="2">
        <v>65</v>
      </c>
      <c r="J272" s="13">
        <v>26298</v>
      </c>
      <c r="K272" s="72">
        <v>228</v>
      </c>
    </row>
    <row r="273" spans="1:14" x14ac:dyDescent="0.2">
      <c r="A273" s="2">
        <v>3</v>
      </c>
      <c r="B273" s="2">
        <v>55</v>
      </c>
      <c r="C273" s="2">
        <v>1</v>
      </c>
      <c r="D273" t="s">
        <v>50</v>
      </c>
      <c r="E273" s="19" t="s">
        <v>3723</v>
      </c>
      <c r="F273" s="87"/>
      <c r="G273" s="29" t="s">
        <v>3724</v>
      </c>
    </row>
    <row r="274" spans="1:14" x14ac:dyDescent="0.2">
      <c r="A274" s="2">
        <v>3</v>
      </c>
      <c r="B274" s="2">
        <v>55</v>
      </c>
      <c r="C274" s="2">
        <v>2</v>
      </c>
      <c r="D274" t="s">
        <v>50</v>
      </c>
      <c r="E274" s="19" t="s">
        <v>3723</v>
      </c>
      <c r="F274" s="87"/>
      <c r="G274" s="29" t="s">
        <v>3725</v>
      </c>
    </row>
    <row r="275" spans="1:14" x14ac:dyDescent="0.2">
      <c r="A275" s="2">
        <v>3</v>
      </c>
      <c r="B275" s="2">
        <v>55</v>
      </c>
      <c r="C275" s="2">
        <v>3</v>
      </c>
      <c r="D275" t="s">
        <v>3726</v>
      </c>
      <c r="E275" s="19" t="s">
        <v>1678</v>
      </c>
      <c r="F275" s="87">
        <v>123</v>
      </c>
      <c r="G275" s="10" t="s">
        <v>3727</v>
      </c>
      <c r="H275" s="13">
        <v>22998</v>
      </c>
      <c r="I275" s="2">
        <v>45</v>
      </c>
      <c r="J275" s="13">
        <v>23001</v>
      </c>
    </row>
    <row r="276" spans="1:14" x14ac:dyDescent="0.2">
      <c r="A276" s="2">
        <v>3</v>
      </c>
      <c r="B276" s="2">
        <v>55</v>
      </c>
      <c r="C276" s="2">
        <v>4</v>
      </c>
      <c r="D276" t="s">
        <v>3726</v>
      </c>
      <c r="E276" s="19" t="s">
        <v>1678</v>
      </c>
      <c r="F276" s="87">
        <v>123</v>
      </c>
      <c r="G276" s="10" t="s">
        <v>3728</v>
      </c>
      <c r="H276" s="13">
        <v>43732</v>
      </c>
      <c r="I276" s="2">
        <v>98</v>
      </c>
      <c r="J276" s="13">
        <v>43736</v>
      </c>
      <c r="K276" s="80">
        <v>561</v>
      </c>
    </row>
    <row r="277" spans="1:14" x14ac:dyDescent="0.2">
      <c r="A277" s="2">
        <v>3</v>
      </c>
      <c r="B277" s="2">
        <v>56</v>
      </c>
      <c r="C277" s="2">
        <v>1</v>
      </c>
      <c r="D277" t="s">
        <v>3729</v>
      </c>
      <c r="E277" s="19" t="s">
        <v>1553</v>
      </c>
      <c r="F277" s="87"/>
      <c r="G277" s="10" t="s">
        <v>3730</v>
      </c>
      <c r="H277" s="13">
        <v>24970</v>
      </c>
      <c r="I277" s="2">
        <v>11</v>
      </c>
      <c r="J277" s="13">
        <v>24973</v>
      </c>
      <c r="K277" s="72">
        <v>135</v>
      </c>
      <c r="N277" t="s">
        <v>354</v>
      </c>
    </row>
    <row r="278" spans="1:14" x14ac:dyDescent="0.2">
      <c r="A278" s="2">
        <v>3</v>
      </c>
      <c r="B278" s="2">
        <v>56</v>
      </c>
      <c r="C278" s="2">
        <v>2</v>
      </c>
      <c r="D278" t="s">
        <v>3731</v>
      </c>
      <c r="E278" s="19" t="s">
        <v>2080</v>
      </c>
      <c r="F278" s="87">
        <v>297</v>
      </c>
      <c r="G278" s="10" t="s">
        <v>2307</v>
      </c>
      <c r="H278" s="13">
        <v>22764</v>
      </c>
      <c r="I278" s="2">
        <v>17</v>
      </c>
      <c r="J278" s="13">
        <v>22766</v>
      </c>
    </row>
    <row r="279" spans="1:14" x14ac:dyDescent="0.2">
      <c r="A279" s="2">
        <v>3</v>
      </c>
      <c r="B279" s="2">
        <v>56</v>
      </c>
      <c r="C279" s="2">
        <v>3</v>
      </c>
      <c r="D279" t="s">
        <v>3731</v>
      </c>
      <c r="E279" s="19" t="s">
        <v>2080</v>
      </c>
      <c r="F279" s="87">
        <v>297</v>
      </c>
      <c r="M279" s="122" t="s">
        <v>3732</v>
      </c>
    </row>
    <row r="280" spans="1:14" x14ac:dyDescent="0.2">
      <c r="A280" s="2">
        <v>3</v>
      </c>
      <c r="B280" s="2">
        <v>56</v>
      </c>
      <c r="C280" s="2">
        <v>4</v>
      </c>
      <c r="D280" t="s">
        <v>3731</v>
      </c>
      <c r="E280" s="19" t="s">
        <v>2080</v>
      </c>
      <c r="F280" s="87">
        <v>297</v>
      </c>
      <c r="K280" s="53"/>
      <c r="M280" s="122"/>
    </row>
    <row r="281" spans="1:14" x14ac:dyDescent="0.2">
      <c r="A281" s="2">
        <v>3</v>
      </c>
      <c r="B281" s="2">
        <v>57</v>
      </c>
      <c r="C281" s="2">
        <v>1</v>
      </c>
      <c r="D281" t="s">
        <v>3733</v>
      </c>
      <c r="E281" s="19" t="s">
        <v>3734</v>
      </c>
      <c r="F281" s="87">
        <v>296</v>
      </c>
      <c r="G281" s="10" t="s">
        <v>3735</v>
      </c>
      <c r="H281" s="13">
        <v>31965</v>
      </c>
      <c r="I281" s="2">
        <v>74</v>
      </c>
      <c r="J281" s="13">
        <v>31968</v>
      </c>
      <c r="K281" s="72">
        <v>546</v>
      </c>
      <c r="L281" s="2" t="s">
        <v>236</v>
      </c>
      <c r="M281" s="23"/>
    </row>
    <row r="282" spans="1:14" x14ac:dyDescent="0.2">
      <c r="A282" s="2">
        <v>3</v>
      </c>
      <c r="B282" s="2">
        <v>57</v>
      </c>
      <c r="C282" s="2">
        <v>2</v>
      </c>
      <c r="D282" t="s">
        <v>3733</v>
      </c>
      <c r="E282" s="19" t="s">
        <v>3734</v>
      </c>
      <c r="F282" s="87">
        <v>296</v>
      </c>
      <c r="G282" s="29" t="s">
        <v>3736</v>
      </c>
      <c r="H282" s="13">
        <v>37259</v>
      </c>
      <c r="I282" s="2">
        <v>87</v>
      </c>
      <c r="J282" s="13">
        <v>37263</v>
      </c>
      <c r="K282" s="53" t="s">
        <v>3737</v>
      </c>
    </row>
    <row r="283" spans="1:14" x14ac:dyDescent="0.2">
      <c r="A283" s="2">
        <v>3</v>
      </c>
      <c r="B283" s="2">
        <v>57</v>
      </c>
      <c r="C283" s="2">
        <v>3</v>
      </c>
      <c r="D283" t="s">
        <v>3738</v>
      </c>
      <c r="E283" s="19" t="s">
        <v>82</v>
      </c>
      <c r="F283" s="87"/>
      <c r="G283" s="10" t="s">
        <v>1598</v>
      </c>
      <c r="H283" s="13">
        <v>33663</v>
      </c>
      <c r="I283" s="2">
        <v>80</v>
      </c>
      <c r="J283" s="13">
        <v>33666</v>
      </c>
      <c r="K283" s="80">
        <v>660</v>
      </c>
    </row>
    <row r="284" spans="1:14" x14ac:dyDescent="0.2">
      <c r="A284" s="2">
        <v>3</v>
      </c>
      <c r="B284" s="2">
        <v>57</v>
      </c>
      <c r="C284" s="2">
        <v>4</v>
      </c>
      <c r="D284" t="s">
        <v>3738</v>
      </c>
      <c r="E284" s="19" t="s">
        <v>82</v>
      </c>
      <c r="F284" s="87"/>
      <c r="G284" s="10" t="s">
        <v>82</v>
      </c>
      <c r="H284" s="13">
        <v>37773</v>
      </c>
      <c r="I284" s="2">
        <v>96</v>
      </c>
      <c r="J284" s="13">
        <v>37777</v>
      </c>
      <c r="K284" s="72">
        <v>272</v>
      </c>
    </row>
    <row r="285" spans="1:14" x14ac:dyDescent="0.2">
      <c r="A285" s="2">
        <v>3</v>
      </c>
      <c r="B285" s="2">
        <v>58</v>
      </c>
      <c r="C285" s="2">
        <v>1</v>
      </c>
      <c r="D285" s="3" t="s">
        <v>3739</v>
      </c>
      <c r="E285" s="19" t="s">
        <v>806</v>
      </c>
      <c r="F285" s="87"/>
      <c r="G285" s="10" t="s">
        <v>3740</v>
      </c>
      <c r="H285" s="13">
        <v>21259</v>
      </c>
      <c r="I285" s="2">
        <v>20</v>
      </c>
      <c r="J285" s="13">
        <v>21262</v>
      </c>
    </row>
    <row r="286" spans="1:14" x14ac:dyDescent="0.2">
      <c r="A286" s="2">
        <v>3</v>
      </c>
      <c r="B286" s="2">
        <v>58</v>
      </c>
      <c r="C286" s="2">
        <v>2</v>
      </c>
      <c r="D286" s="3" t="s">
        <v>3739</v>
      </c>
      <c r="E286" s="19" t="s">
        <v>806</v>
      </c>
      <c r="F286" s="87"/>
      <c r="G286" s="10" t="s">
        <v>3741</v>
      </c>
      <c r="H286" s="13">
        <v>33412</v>
      </c>
      <c r="I286" s="2">
        <v>61</v>
      </c>
      <c r="J286" s="14">
        <v>33416</v>
      </c>
      <c r="K286" s="72">
        <v>637</v>
      </c>
    </row>
    <row r="287" spans="1:14" x14ac:dyDescent="0.2">
      <c r="A287" s="2">
        <v>3</v>
      </c>
      <c r="B287" s="2">
        <v>58</v>
      </c>
      <c r="C287" s="2">
        <v>3</v>
      </c>
      <c r="D287" s="3" t="s">
        <v>3739</v>
      </c>
      <c r="E287" s="19" t="s">
        <v>806</v>
      </c>
      <c r="F287" s="87"/>
      <c r="G287" s="10" t="s">
        <v>3742</v>
      </c>
      <c r="H287" s="13">
        <v>31555</v>
      </c>
      <c r="I287" s="2">
        <v>88</v>
      </c>
      <c r="J287" s="13">
        <v>31559</v>
      </c>
      <c r="K287" s="80">
        <v>529</v>
      </c>
    </row>
    <row r="288" spans="1:14" x14ac:dyDescent="0.2">
      <c r="A288" s="2">
        <v>3</v>
      </c>
      <c r="B288" s="2">
        <v>58</v>
      </c>
      <c r="C288" s="2">
        <v>4</v>
      </c>
      <c r="D288" s="3" t="s">
        <v>3739</v>
      </c>
      <c r="E288" s="19" t="s">
        <v>806</v>
      </c>
      <c r="F288" s="87"/>
      <c r="G288" s="10" t="s">
        <v>806</v>
      </c>
      <c r="H288" s="13">
        <v>22042</v>
      </c>
      <c r="I288" s="2">
        <v>64</v>
      </c>
      <c r="J288" s="13">
        <v>22045</v>
      </c>
      <c r="K288" s="80"/>
    </row>
    <row r="289" spans="1:14" x14ac:dyDescent="0.2">
      <c r="A289" s="2">
        <v>3</v>
      </c>
      <c r="B289" s="2">
        <v>59</v>
      </c>
      <c r="C289" s="2">
        <v>1</v>
      </c>
      <c r="D289" t="s">
        <v>3743</v>
      </c>
      <c r="E289" s="19" t="s">
        <v>2693</v>
      </c>
      <c r="F289" s="87">
        <v>127</v>
      </c>
      <c r="G289" s="10" t="s">
        <v>47</v>
      </c>
      <c r="H289" s="13">
        <v>24142</v>
      </c>
      <c r="I289" s="2">
        <v>64</v>
      </c>
      <c r="J289" s="13">
        <v>24145</v>
      </c>
    </row>
    <row r="290" spans="1:14" x14ac:dyDescent="0.2">
      <c r="A290" s="2">
        <v>3</v>
      </c>
      <c r="B290" s="2">
        <v>59</v>
      </c>
      <c r="C290" s="2">
        <v>2</v>
      </c>
      <c r="D290" t="s">
        <v>3743</v>
      </c>
      <c r="E290" s="19" t="s">
        <v>2693</v>
      </c>
      <c r="F290" s="87">
        <v>127</v>
      </c>
      <c r="G290" s="10" t="s">
        <v>313</v>
      </c>
      <c r="H290" s="13">
        <v>34196</v>
      </c>
      <c r="I290" s="2">
        <v>84</v>
      </c>
      <c r="J290" s="13">
        <v>34200</v>
      </c>
      <c r="K290" s="72">
        <v>701</v>
      </c>
    </row>
    <row r="291" spans="1:14" x14ac:dyDescent="0.2">
      <c r="A291" s="2">
        <v>3</v>
      </c>
      <c r="B291" s="2">
        <v>59</v>
      </c>
      <c r="C291" s="2">
        <v>3</v>
      </c>
      <c r="D291" t="s">
        <v>3744</v>
      </c>
      <c r="E291" s="19" t="s">
        <v>41</v>
      </c>
      <c r="F291" s="87"/>
      <c r="G291" s="10" t="s">
        <v>41</v>
      </c>
      <c r="H291" s="13">
        <v>22931</v>
      </c>
      <c r="I291" s="2">
        <v>61</v>
      </c>
      <c r="J291" s="13">
        <v>22934</v>
      </c>
    </row>
    <row r="292" spans="1:14" x14ac:dyDescent="0.2">
      <c r="A292" s="2">
        <v>3</v>
      </c>
      <c r="B292" s="2">
        <v>59</v>
      </c>
      <c r="C292" s="2">
        <v>4</v>
      </c>
      <c r="D292" t="s">
        <v>3744</v>
      </c>
      <c r="E292" s="19" t="s">
        <v>41</v>
      </c>
      <c r="F292" s="87"/>
      <c r="G292" s="10" t="s">
        <v>372</v>
      </c>
      <c r="H292" s="13">
        <v>31001</v>
      </c>
      <c r="I292" s="2">
        <v>77</v>
      </c>
      <c r="J292" s="13">
        <v>31005</v>
      </c>
      <c r="K292" s="72">
        <v>498</v>
      </c>
    </row>
    <row r="293" spans="1:14" x14ac:dyDescent="0.2">
      <c r="A293" s="2">
        <v>3</v>
      </c>
      <c r="B293" s="2">
        <v>60</v>
      </c>
      <c r="C293" s="2">
        <v>1</v>
      </c>
      <c r="D293" t="s">
        <v>3745</v>
      </c>
      <c r="E293" s="19" t="s">
        <v>3746</v>
      </c>
      <c r="F293" s="87"/>
      <c r="G293" s="10" t="s">
        <v>3746</v>
      </c>
      <c r="H293" s="13">
        <v>39801</v>
      </c>
      <c r="I293" s="2" t="s">
        <v>505</v>
      </c>
      <c r="J293" s="14">
        <v>40065</v>
      </c>
      <c r="K293" s="80">
        <v>309</v>
      </c>
      <c r="M293" t="s">
        <v>255</v>
      </c>
    </row>
    <row r="294" spans="1:14" x14ac:dyDescent="0.2">
      <c r="A294" s="2">
        <v>3</v>
      </c>
      <c r="B294" s="2">
        <v>60</v>
      </c>
      <c r="C294" s="2">
        <v>2</v>
      </c>
      <c r="D294" t="s">
        <v>3745</v>
      </c>
      <c r="E294" s="19" t="s">
        <v>3746</v>
      </c>
      <c r="F294" s="87"/>
      <c r="G294" s="10" t="s">
        <v>3747</v>
      </c>
      <c r="H294" s="13">
        <v>26480</v>
      </c>
      <c r="I294" s="2">
        <v>45</v>
      </c>
      <c r="J294" s="13">
        <v>26483</v>
      </c>
      <c r="K294" s="72">
        <v>240</v>
      </c>
    </row>
    <row r="295" spans="1:14" x14ac:dyDescent="0.2">
      <c r="A295" s="2">
        <v>3</v>
      </c>
      <c r="B295" s="2">
        <v>60</v>
      </c>
      <c r="C295" s="2">
        <v>3</v>
      </c>
      <c r="D295" t="s">
        <v>2106</v>
      </c>
      <c r="E295" s="19" t="s">
        <v>2642</v>
      </c>
      <c r="F295" s="87"/>
      <c r="G295" s="10" t="s">
        <v>2642</v>
      </c>
      <c r="H295" s="13">
        <v>23682</v>
      </c>
      <c r="I295" s="2">
        <v>63</v>
      </c>
      <c r="J295" s="13">
        <v>23685</v>
      </c>
    </row>
    <row r="296" spans="1:14" x14ac:dyDescent="0.2">
      <c r="A296" s="2">
        <v>3</v>
      </c>
      <c r="B296" s="2">
        <v>60</v>
      </c>
      <c r="C296" s="2">
        <v>4</v>
      </c>
      <c r="D296" t="s">
        <v>2106</v>
      </c>
      <c r="E296" s="19" t="s">
        <v>2642</v>
      </c>
      <c r="F296" s="87"/>
      <c r="G296" s="10" t="s">
        <v>3748</v>
      </c>
      <c r="H296" s="13">
        <v>36138</v>
      </c>
      <c r="I296" s="2">
        <v>96</v>
      </c>
      <c r="J296" s="13">
        <v>36141</v>
      </c>
      <c r="K296" s="72">
        <v>817</v>
      </c>
    </row>
    <row r="297" spans="1:14" x14ac:dyDescent="0.2">
      <c r="A297" s="2">
        <v>3</v>
      </c>
      <c r="B297" s="2">
        <v>61</v>
      </c>
      <c r="C297" s="2">
        <v>1</v>
      </c>
      <c r="D297" t="s">
        <v>86</v>
      </c>
      <c r="E297" s="20" t="s">
        <v>3749</v>
      </c>
      <c r="F297" s="87">
        <v>307</v>
      </c>
      <c r="G297" s="10" t="s">
        <v>3746</v>
      </c>
      <c r="H297" s="13">
        <v>32493</v>
      </c>
      <c r="I297" s="2">
        <v>81</v>
      </c>
      <c r="J297" s="13">
        <v>32497</v>
      </c>
      <c r="K297" s="72">
        <v>584</v>
      </c>
      <c r="L297" s="11" t="s">
        <v>236</v>
      </c>
    </row>
    <row r="298" spans="1:14" x14ac:dyDescent="0.2">
      <c r="A298" s="2">
        <v>3</v>
      </c>
      <c r="B298" s="2">
        <v>61</v>
      </c>
      <c r="C298" s="2">
        <v>2</v>
      </c>
      <c r="D298" t="s">
        <v>86</v>
      </c>
      <c r="E298" s="20" t="s">
        <v>3749</v>
      </c>
      <c r="F298" s="87">
        <v>307</v>
      </c>
      <c r="G298" s="29" t="s">
        <v>3750</v>
      </c>
      <c r="H298" s="13">
        <v>34643</v>
      </c>
      <c r="I298" s="2">
        <v>91</v>
      </c>
      <c r="J298" s="13">
        <v>34647</v>
      </c>
      <c r="K298" s="80">
        <v>725</v>
      </c>
    </row>
    <row r="299" spans="1:14" x14ac:dyDescent="0.2">
      <c r="A299" s="2">
        <v>3</v>
      </c>
      <c r="B299" s="2">
        <v>62</v>
      </c>
      <c r="C299" s="2">
        <v>1</v>
      </c>
      <c r="D299" t="s">
        <v>2397</v>
      </c>
      <c r="E299" s="19" t="s">
        <v>2703</v>
      </c>
      <c r="F299" s="87">
        <v>311</v>
      </c>
    </row>
    <row r="300" spans="1:14" x14ac:dyDescent="0.2">
      <c r="A300" s="2">
        <v>3</v>
      </c>
      <c r="B300" s="2">
        <v>62</v>
      </c>
      <c r="C300" s="2">
        <v>2</v>
      </c>
      <c r="D300" t="s">
        <v>2397</v>
      </c>
      <c r="E300" s="19" t="s">
        <v>2703</v>
      </c>
      <c r="F300" s="87">
        <v>311</v>
      </c>
      <c r="G300" s="10" t="s">
        <v>559</v>
      </c>
      <c r="H300" s="13">
        <v>32888</v>
      </c>
      <c r="I300" s="2">
        <v>59</v>
      </c>
      <c r="J300" s="13">
        <v>32892</v>
      </c>
      <c r="K300" s="72">
        <v>608</v>
      </c>
    </row>
    <row r="301" spans="1:14" x14ac:dyDescent="0.2">
      <c r="A301" s="2">
        <v>3</v>
      </c>
      <c r="B301" s="2">
        <v>63</v>
      </c>
      <c r="C301" s="2">
        <v>1</v>
      </c>
      <c r="D301" t="s">
        <v>3751</v>
      </c>
      <c r="E301" t="s">
        <v>3752</v>
      </c>
      <c r="F301" s="2">
        <v>377</v>
      </c>
      <c r="G301" s="10" t="s">
        <v>317</v>
      </c>
      <c r="H301" s="13">
        <v>42701</v>
      </c>
      <c r="I301" s="2">
        <v>84</v>
      </c>
      <c r="J301" s="13">
        <v>42707</v>
      </c>
      <c r="K301" s="72">
        <v>477</v>
      </c>
      <c r="N301" s="122" t="s">
        <v>3237</v>
      </c>
    </row>
    <row r="302" spans="1:14" x14ac:dyDescent="0.2">
      <c r="A302" s="2">
        <v>3</v>
      </c>
      <c r="B302" s="2">
        <v>63</v>
      </c>
      <c r="C302" s="2">
        <v>2</v>
      </c>
      <c r="D302" t="s">
        <v>3751</v>
      </c>
      <c r="E302" t="s">
        <v>3752</v>
      </c>
      <c r="F302" s="2">
        <v>377</v>
      </c>
      <c r="G302" s="10" t="s">
        <v>3753</v>
      </c>
      <c r="H302" s="13">
        <v>35790</v>
      </c>
      <c r="I302" s="2">
        <v>65</v>
      </c>
      <c r="J302" s="13">
        <v>35792</v>
      </c>
      <c r="K302" s="72">
        <v>790</v>
      </c>
      <c r="N302" s="122"/>
    </row>
    <row r="303" spans="1:14" x14ac:dyDescent="0.2">
      <c r="A303" s="2">
        <v>3</v>
      </c>
      <c r="B303" s="2">
        <v>64</v>
      </c>
      <c r="C303" s="2">
        <v>1</v>
      </c>
      <c r="D303" t="s">
        <v>3754</v>
      </c>
      <c r="E303" s="19" t="s">
        <v>3755</v>
      </c>
      <c r="F303" s="87">
        <v>133</v>
      </c>
      <c r="G303" s="29" t="s">
        <v>3756</v>
      </c>
      <c r="H303" s="13">
        <v>39114</v>
      </c>
      <c r="I303" s="2">
        <v>50</v>
      </c>
      <c r="J303" s="13">
        <v>39120</v>
      </c>
      <c r="K303" s="72">
        <v>201</v>
      </c>
      <c r="N303" t="s">
        <v>2756</v>
      </c>
    </row>
    <row r="304" spans="1:14" x14ac:dyDescent="0.2">
      <c r="A304" s="2">
        <v>3</v>
      </c>
      <c r="B304" s="2">
        <v>64</v>
      </c>
      <c r="C304" s="2">
        <v>2</v>
      </c>
      <c r="D304" t="s">
        <v>454</v>
      </c>
      <c r="E304" s="19" t="s">
        <v>3757</v>
      </c>
      <c r="F304" s="95" t="s">
        <v>3758</v>
      </c>
      <c r="G304" s="29" t="s">
        <v>3759</v>
      </c>
      <c r="H304" s="13">
        <v>38216</v>
      </c>
      <c r="I304" s="2">
        <v>66</v>
      </c>
      <c r="J304" s="13">
        <v>38219</v>
      </c>
      <c r="K304" s="72">
        <v>154</v>
      </c>
      <c r="L304" s="2" t="s">
        <v>236</v>
      </c>
      <c r="M304" t="s">
        <v>255</v>
      </c>
    </row>
    <row r="305" spans="1:14" x14ac:dyDescent="0.2">
      <c r="A305" s="2">
        <v>3</v>
      </c>
      <c r="B305" s="2">
        <v>65</v>
      </c>
      <c r="C305" s="2">
        <v>1</v>
      </c>
      <c r="D305" t="s">
        <v>3760</v>
      </c>
      <c r="E305" s="19" t="s">
        <v>3761</v>
      </c>
      <c r="F305" s="12" t="s">
        <v>3762</v>
      </c>
      <c r="J305" s="13"/>
      <c r="N305" s="121"/>
    </row>
    <row r="306" spans="1:14" x14ac:dyDescent="0.2">
      <c r="A306" s="2">
        <v>3</v>
      </c>
      <c r="B306" s="2">
        <v>65</v>
      </c>
      <c r="C306" s="2">
        <v>2</v>
      </c>
      <c r="D306" t="s">
        <v>3760</v>
      </c>
      <c r="E306" s="19" t="s">
        <v>3761</v>
      </c>
      <c r="F306" s="12" t="s">
        <v>3762</v>
      </c>
      <c r="J306" s="13"/>
      <c r="N306" s="121"/>
    </row>
    <row r="307" spans="1:14" x14ac:dyDescent="0.2">
      <c r="A307" s="2">
        <v>3</v>
      </c>
      <c r="B307" s="2">
        <v>66</v>
      </c>
      <c r="C307" s="2">
        <v>1</v>
      </c>
      <c r="D307" t="s">
        <v>3763</v>
      </c>
      <c r="E307" t="s">
        <v>3764</v>
      </c>
      <c r="F307" s="2">
        <v>381</v>
      </c>
      <c r="G307" s="10" t="s">
        <v>3765</v>
      </c>
      <c r="H307" s="13">
        <v>35799</v>
      </c>
      <c r="I307" s="2">
        <v>43</v>
      </c>
      <c r="J307" s="14">
        <v>35802</v>
      </c>
      <c r="K307" s="72">
        <v>792</v>
      </c>
      <c r="M307" s="121" t="s">
        <v>3766</v>
      </c>
      <c r="N307" s="123" t="s">
        <v>3767</v>
      </c>
    </row>
    <row r="308" spans="1:14" x14ac:dyDescent="0.2">
      <c r="A308" s="2">
        <v>3</v>
      </c>
      <c r="B308" s="2">
        <v>66</v>
      </c>
      <c r="C308" s="2">
        <v>2</v>
      </c>
      <c r="D308" t="s">
        <v>3763</v>
      </c>
      <c r="E308" t="s">
        <v>3764</v>
      </c>
      <c r="F308" s="2">
        <v>381</v>
      </c>
      <c r="J308" s="13"/>
      <c r="M308" s="121"/>
      <c r="N308" s="121"/>
    </row>
    <row r="309" spans="1:14" x14ac:dyDescent="0.2">
      <c r="A309" s="2">
        <v>3</v>
      </c>
      <c r="B309" s="2">
        <v>67</v>
      </c>
      <c r="C309" s="2">
        <v>1</v>
      </c>
      <c r="D309" t="s">
        <v>3768</v>
      </c>
      <c r="E309" t="s">
        <v>3769</v>
      </c>
      <c r="F309" s="2">
        <v>312</v>
      </c>
      <c r="G309" s="10" t="s">
        <v>3770</v>
      </c>
      <c r="H309" s="13">
        <v>35896</v>
      </c>
      <c r="I309" s="2">
        <v>83</v>
      </c>
      <c r="J309" s="13">
        <v>35899</v>
      </c>
      <c r="K309" s="72">
        <v>804</v>
      </c>
    </row>
    <row r="310" spans="1:14" x14ac:dyDescent="0.2">
      <c r="A310" s="2">
        <v>3</v>
      </c>
      <c r="B310" s="2">
        <v>67</v>
      </c>
      <c r="C310" s="2">
        <v>2</v>
      </c>
      <c r="D310" t="s">
        <v>3768</v>
      </c>
      <c r="E310" t="s">
        <v>1766</v>
      </c>
      <c r="F310" s="2">
        <v>312</v>
      </c>
      <c r="G310" s="10" t="s">
        <v>3771</v>
      </c>
      <c r="H310" s="13">
        <v>33143</v>
      </c>
      <c r="I310" s="2">
        <v>76</v>
      </c>
      <c r="J310" s="13">
        <v>33147</v>
      </c>
      <c r="K310" s="72">
        <v>627</v>
      </c>
      <c r="L310" s="2" t="s">
        <v>236</v>
      </c>
      <c r="M310" t="s">
        <v>7474</v>
      </c>
    </row>
    <row r="311" spans="1:14" x14ac:dyDescent="0.2">
      <c r="A311" s="2">
        <v>3</v>
      </c>
      <c r="B311" s="2">
        <v>68</v>
      </c>
      <c r="C311" s="2">
        <v>1</v>
      </c>
      <c r="D311" t="s">
        <v>3772</v>
      </c>
      <c r="E311" t="s">
        <v>911</v>
      </c>
      <c r="F311" s="2">
        <v>324</v>
      </c>
      <c r="G311" s="10" t="s">
        <v>2401</v>
      </c>
      <c r="H311" s="13">
        <v>33611</v>
      </c>
      <c r="I311" s="2">
        <v>87</v>
      </c>
      <c r="J311" s="13">
        <v>33614</v>
      </c>
      <c r="K311" s="72">
        <v>655</v>
      </c>
    </row>
    <row r="312" spans="1:14" x14ac:dyDescent="0.2">
      <c r="A312" s="2">
        <v>3</v>
      </c>
      <c r="B312" s="2">
        <v>68</v>
      </c>
      <c r="C312" s="2">
        <v>2</v>
      </c>
      <c r="D312" t="s">
        <v>3772</v>
      </c>
      <c r="E312" t="s">
        <v>911</v>
      </c>
      <c r="F312" s="2">
        <v>324</v>
      </c>
      <c r="G312" s="10" t="s">
        <v>3773</v>
      </c>
      <c r="H312" s="13">
        <v>35072</v>
      </c>
      <c r="I312" s="2">
        <v>84</v>
      </c>
      <c r="J312" s="13">
        <v>35076</v>
      </c>
      <c r="K312" s="72">
        <v>758</v>
      </c>
    </row>
    <row r="313" spans="1:14" x14ac:dyDescent="0.2">
      <c r="A313" s="2">
        <v>3</v>
      </c>
      <c r="B313" s="2">
        <v>69</v>
      </c>
      <c r="C313" s="2">
        <v>1</v>
      </c>
      <c r="D313" t="s">
        <v>3774</v>
      </c>
      <c r="E313" t="s">
        <v>258</v>
      </c>
      <c r="F313" s="2">
        <v>290</v>
      </c>
      <c r="J313" s="13"/>
    </row>
    <row r="314" spans="1:14" x14ac:dyDescent="0.2">
      <c r="A314" s="2">
        <v>3</v>
      </c>
      <c r="B314" s="2">
        <v>69</v>
      </c>
      <c r="C314" s="2">
        <v>2</v>
      </c>
      <c r="D314" t="s">
        <v>3774</v>
      </c>
      <c r="E314" t="s">
        <v>258</v>
      </c>
      <c r="F314" s="2">
        <v>290</v>
      </c>
      <c r="G314" s="10" t="s">
        <v>287</v>
      </c>
      <c r="H314" s="13">
        <v>28016</v>
      </c>
      <c r="I314" s="2">
        <v>21</v>
      </c>
      <c r="J314" s="13">
        <v>28019</v>
      </c>
      <c r="K314" s="72">
        <v>304</v>
      </c>
    </row>
    <row r="315" spans="1:14" x14ac:dyDescent="0.2">
      <c r="A315" s="2">
        <v>3</v>
      </c>
      <c r="B315" s="2">
        <v>69</v>
      </c>
      <c r="C315" s="2">
        <v>3</v>
      </c>
      <c r="D315" t="s">
        <v>3774</v>
      </c>
      <c r="E315" t="s">
        <v>258</v>
      </c>
      <c r="F315" s="2">
        <v>290</v>
      </c>
      <c r="J315" s="13"/>
    </row>
    <row r="316" spans="1:14" x14ac:dyDescent="0.2">
      <c r="A316" s="2">
        <v>3</v>
      </c>
      <c r="B316" s="2">
        <v>69</v>
      </c>
      <c r="C316" s="2">
        <v>4</v>
      </c>
      <c r="D316" t="s">
        <v>3774</v>
      </c>
      <c r="E316" t="s">
        <v>258</v>
      </c>
      <c r="F316" s="2">
        <v>290</v>
      </c>
      <c r="G316" s="10" t="s">
        <v>258</v>
      </c>
      <c r="H316" s="13">
        <v>31685</v>
      </c>
      <c r="I316" s="2">
        <v>57</v>
      </c>
      <c r="J316" s="13">
        <v>31688</v>
      </c>
      <c r="K316" s="72">
        <v>535</v>
      </c>
    </row>
    <row r="317" spans="1:14" x14ac:dyDescent="0.2">
      <c r="A317" s="2">
        <v>3</v>
      </c>
      <c r="B317" s="2">
        <v>70</v>
      </c>
      <c r="C317" s="2">
        <v>1</v>
      </c>
      <c r="D317" t="s">
        <v>3775</v>
      </c>
      <c r="E317" t="s">
        <v>1047</v>
      </c>
      <c r="G317" s="10" t="s">
        <v>1047</v>
      </c>
      <c r="H317" s="13">
        <v>28614</v>
      </c>
      <c r="I317" s="2">
        <v>85</v>
      </c>
      <c r="J317" s="13">
        <v>28616</v>
      </c>
      <c r="K317" s="72">
        <v>337</v>
      </c>
      <c r="N317" s="31"/>
    </row>
    <row r="318" spans="1:14" x14ac:dyDescent="0.2">
      <c r="A318" s="2">
        <v>3</v>
      </c>
      <c r="B318" s="2">
        <v>70</v>
      </c>
      <c r="C318" s="2">
        <v>2</v>
      </c>
      <c r="D318" t="s">
        <v>3775</v>
      </c>
      <c r="E318" t="s">
        <v>1047</v>
      </c>
      <c r="G318" s="10" t="s">
        <v>237</v>
      </c>
      <c r="H318" s="17">
        <v>27013</v>
      </c>
      <c r="I318" s="2">
        <v>83</v>
      </c>
      <c r="J318" s="14" t="s">
        <v>1110</v>
      </c>
      <c r="N318" s="23"/>
    </row>
    <row r="319" spans="1:14" x14ac:dyDescent="0.2">
      <c r="A319" s="2">
        <v>3</v>
      </c>
      <c r="B319" s="2">
        <v>70</v>
      </c>
      <c r="C319" s="2">
        <v>3</v>
      </c>
      <c r="D319" t="s">
        <v>3776</v>
      </c>
      <c r="E319" t="s">
        <v>3777</v>
      </c>
      <c r="G319" s="29" t="s">
        <v>3633</v>
      </c>
      <c r="H319" s="13">
        <v>34424</v>
      </c>
      <c r="I319" s="2">
        <v>74</v>
      </c>
      <c r="J319" s="13">
        <v>34425</v>
      </c>
      <c r="K319" s="72">
        <v>709</v>
      </c>
      <c r="M319" t="s">
        <v>255</v>
      </c>
      <c r="N319" s="122" t="s">
        <v>3778</v>
      </c>
    </row>
    <row r="320" spans="1:14" x14ac:dyDescent="0.2">
      <c r="A320" s="2">
        <v>3</v>
      </c>
      <c r="B320" s="2">
        <v>70</v>
      </c>
      <c r="C320" s="2">
        <v>4</v>
      </c>
      <c r="D320" t="s">
        <v>3776</v>
      </c>
      <c r="E320" t="s">
        <v>3777</v>
      </c>
      <c r="G320" s="29" t="s">
        <v>3779</v>
      </c>
      <c r="H320" s="13">
        <v>37055</v>
      </c>
      <c r="I320" s="2">
        <v>84</v>
      </c>
      <c r="J320" s="13">
        <v>37061</v>
      </c>
      <c r="K320" s="53" t="s">
        <v>3780</v>
      </c>
      <c r="M320" s="3"/>
      <c r="N320" s="122"/>
    </row>
    <row r="321" spans="1:11" x14ac:dyDescent="0.2">
      <c r="A321" s="2">
        <v>3</v>
      </c>
      <c r="B321" s="2">
        <v>71</v>
      </c>
      <c r="C321" s="2">
        <v>1</v>
      </c>
      <c r="D321" t="s">
        <v>3781</v>
      </c>
      <c r="E321" t="s">
        <v>559</v>
      </c>
      <c r="G321" s="10" t="s">
        <v>3782</v>
      </c>
      <c r="H321" s="13">
        <v>34516</v>
      </c>
      <c r="I321" s="2">
        <v>83</v>
      </c>
      <c r="J321" s="13">
        <v>34521</v>
      </c>
      <c r="K321" s="72">
        <v>717</v>
      </c>
    </row>
    <row r="322" spans="1:11" x14ac:dyDescent="0.2">
      <c r="A322" s="2">
        <v>3</v>
      </c>
      <c r="B322" s="2">
        <v>71</v>
      </c>
      <c r="C322" s="2">
        <v>2</v>
      </c>
      <c r="D322" t="s">
        <v>3781</v>
      </c>
      <c r="E322" t="s">
        <v>559</v>
      </c>
      <c r="G322" s="10" t="s">
        <v>3783</v>
      </c>
      <c r="H322" s="13">
        <v>23554</v>
      </c>
      <c r="I322" s="2" t="s">
        <v>2587</v>
      </c>
      <c r="J322" s="13">
        <v>23557</v>
      </c>
    </row>
    <row r="323" spans="1:11" x14ac:dyDescent="0.2">
      <c r="A323" s="2">
        <v>3</v>
      </c>
      <c r="B323" s="2">
        <v>71</v>
      </c>
      <c r="C323" s="2">
        <v>3</v>
      </c>
      <c r="D323" t="s">
        <v>3781</v>
      </c>
      <c r="E323" t="s">
        <v>559</v>
      </c>
      <c r="G323" s="10" t="s">
        <v>20</v>
      </c>
      <c r="H323" s="14" t="s">
        <v>1898</v>
      </c>
      <c r="J323" s="14" t="s">
        <v>1898</v>
      </c>
    </row>
    <row r="324" spans="1:11" x14ac:dyDescent="0.2">
      <c r="A324" s="2">
        <v>3</v>
      </c>
      <c r="B324" s="2">
        <v>71</v>
      </c>
      <c r="C324" s="2">
        <v>4</v>
      </c>
      <c r="D324" t="s">
        <v>3781</v>
      </c>
      <c r="E324" t="s">
        <v>559</v>
      </c>
      <c r="G324" s="10" t="s">
        <v>559</v>
      </c>
      <c r="H324" s="13">
        <v>23975</v>
      </c>
      <c r="I324" s="2">
        <v>83</v>
      </c>
      <c r="J324" s="13">
        <v>23978</v>
      </c>
    </row>
    <row r="325" spans="1:11" x14ac:dyDescent="0.2">
      <c r="A325" s="2">
        <v>3</v>
      </c>
      <c r="B325" s="2">
        <v>72</v>
      </c>
      <c r="C325" s="2">
        <v>1</v>
      </c>
      <c r="D325" t="s">
        <v>2739</v>
      </c>
      <c r="E325" t="s">
        <v>541</v>
      </c>
      <c r="G325" s="10" t="s">
        <v>3784</v>
      </c>
      <c r="H325" s="13">
        <v>25839</v>
      </c>
      <c r="I325" s="2">
        <v>75</v>
      </c>
      <c r="J325" s="13">
        <v>25842</v>
      </c>
      <c r="K325" s="72">
        <v>189</v>
      </c>
    </row>
    <row r="326" spans="1:11" x14ac:dyDescent="0.2">
      <c r="A326" s="2">
        <v>3</v>
      </c>
      <c r="B326" s="2">
        <v>72</v>
      </c>
      <c r="C326" s="2">
        <v>2</v>
      </c>
      <c r="D326" t="s">
        <v>2739</v>
      </c>
      <c r="E326" t="s">
        <v>541</v>
      </c>
      <c r="G326" s="10" t="s">
        <v>3785</v>
      </c>
      <c r="H326" s="13">
        <v>25746</v>
      </c>
      <c r="I326" s="2">
        <v>72</v>
      </c>
      <c r="J326" s="13">
        <v>25748</v>
      </c>
      <c r="K326" s="72">
        <v>184</v>
      </c>
    </row>
    <row r="327" spans="1:11" x14ac:dyDescent="0.2">
      <c r="A327" s="2">
        <v>3</v>
      </c>
      <c r="B327" s="2">
        <v>72</v>
      </c>
      <c r="C327" s="2">
        <v>3</v>
      </c>
      <c r="D327" t="s">
        <v>2739</v>
      </c>
      <c r="E327" t="s">
        <v>541</v>
      </c>
      <c r="J327" s="13"/>
    </row>
    <row r="328" spans="1:11" x14ac:dyDescent="0.2">
      <c r="A328" s="2">
        <v>3</v>
      </c>
      <c r="B328" s="2">
        <v>72</v>
      </c>
      <c r="C328" s="2">
        <v>4</v>
      </c>
      <c r="D328" t="s">
        <v>2739</v>
      </c>
      <c r="E328" t="s">
        <v>541</v>
      </c>
      <c r="G328" s="10" t="s">
        <v>3786</v>
      </c>
      <c r="H328" s="13">
        <v>20780</v>
      </c>
      <c r="I328" s="2">
        <v>56</v>
      </c>
      <c r="J328" s="13">
        <v>20785</v>
      </c>
    </row>
    <row r="329" spans="1:11" x14ac:dyDescent="0.2">
      <c r="A329" s="2">
        <v>3</v>
      </c>
      <c r="B329" s="2">
        <v>73</v>
      </c>
      <c r="C329" s="2">
        <v>1</v>
      </c>
      <c r="D329" t="s">
        <v>3787</v>
      </c>
      <c r="E329" t="s">
        <v>3788</v>
      </c>
      <c r="G329" s="10" t="s">
        <v>3788</v>
      </c>
      <c r="H329" s="13">
        <v>22602</v>
      </c>
      <c r="I329" s="2">
        <v>35</v>
      </c>
      <c r="J329" s="13">
        <v>22605</v>
      </c>
    </row>
    <row r="330" spans="1:11" x14ac:dyDescent="0.2">
      <c r="A330" s="2">
        <v>3</v>
      </c>
      <c r="B330" s="2">
        <v>73</v>
      </c>
      <c r="C330" s="2">
        <v>2</v>
      </c>
      <c r="D330" t="s">
        <v>3787</v>
      </c>
      <c r="E330" t="s">
        <v>3788</v>
      </c>
      <c r="J330" s="13"/>
    </row>
    <row r="331" spans="1:11" x14ac:dyDescent="0.2">
      <c r="A331" s="2">
        <v>3</v>
      </c>
      <c r="B331" s="2">
        <v>73</v>
      </c>
      <c r="C331" s="2">
        <v>3</v>
      </c>
      <c r="D331" t="s">
        <v>3789</v>
      </c>
      <c r="E331" t="s">
        <v>137</v>
      </c>
      <c r="G331" s="10" t="s">
        <v>3790</v>
      </c>
      <c r="H331" s="13">
        <v>29020</v>
      </c>
      <c r="I331" s="2">
        <v>70</v>
      </c>
      <c r="J331" s="13">
        <v>29024</v>
      </c>
      <c r="K331" s="80">
        <v>361</v>
      </c>
    </row>
    <row r="332" spans="1:11" x14ac:dyDescent="0.2">
      <c r="A332" s="2">
        <v>3</v>
      </c>
      <c r="B332" s="2">
        <v>73</v>
      </c>
      <c r="C332" s="2">
        <v>4</v>
      </c>
      <c r="D332" t="s">
        <v>3789</v>
      </c>
      <c r="E332" t="s">
        <v>137</v>
      </c>
      <c r="G332" s="10" t="s">
        <v>137</v>
      </c>
      <c r="H332" s="13">
        <v>23506</v>
      </c>
      <c r="I332" s="2">
        <v>63</v>
      </c>
      <c r="J332" s="13">
        <v>23509</v>
      </c>
    </row>
    <row r="333" spans="1:11" x14ac:dyDescent="0.2">
      <c r="A333" s="2">
        <v>3</v>
      </c>
      <c r="B333" s="2">
        <v>74</v>
      </c>
      <c r="C333" s="2">
        <v>1</v>
      </c>
      <c r="D333" t="s">
        <v>3791</v>
      </c>
      <c r="E333" t="s">
        <v>3792</v>
      </c>
      <c r="J333" s="13"/>
    </row>
    <row r="334" spans="1:11" x14ac:dyDescent="0.2">
      <c r="A334" s="2">
        <v>3</v>
      </c>
      <c r="B334" s="2">
        <v>74</v>
      </c>
      <c r="C334" s="2">
        <v>2</v>
      </c>
      <c r="D334" t="s">
        <v>3791</v>
      </c>
      <c r="E334" t="s">
        <v>3792</v>
      </c>
      <c r="J334" s="13"/>
    </row>
    <row r="335" spans="1:11" x14ac:dyDescent="0.2">
      <c r="A335" s="2">
        <v>3</v>
      </c>
      <c r="B335" s="2">
        <v>74</v>
      </c>
      <c r="C335" s="2">
        <v>3</v>
      </c>
      <c r="D335" t="s">
        <v>3791</v>
      </c>
      <c r="E335" t="s">
        <v>3792</v>
      </c>
      <c r="G335" s="10" t="s">
        <v>3793</v>
      </c>
      <c r="H335" s="13">
        <v>23873</v>
      </c>
      <c r="I335" s="2">
        <v>38</v>
      </c>
      <c r="J335" s="13">
        <v>23877</v>
      </c>
    </row>
    <row r="336" spans="1:11" x14ac:dyDescent="0.2">
      <c r="A336" s="2">
        <v>3</v>
      </c>
      <c r="B336" s="2">
        <v>74</v>
      </c>
      <c r="C336" s="2">
        <v>4</v>
      </c>
      <c r="D336" t="s">
        <v>3791</v>
      </c>
      <c r="E336" t="s">
        <v>3792</v>
      </c>
      <c r="G336" s="10" t="s">
        <v>3792</v>
      </c>
      <c r="H336" s="13">
        <v>39235</v>
      </c>
      <c r="I336" s="2">
        <v>79</v>
      </c>
      <c r="J336" s="13">
        <v>39239</v>
      </c>
      <c r="K336" s="72">
        <v>206</v>
      </c>
    </row>
    <row r="337" spans="1:14" x14ac:dyDescent="0.2">
      <c r="A337" s="2">
        <v>3</v>
      </c>
      <c r="B337" s="2">
        <v>75</v>
      </c>
      <c r="C337" s="2">
        <v>1</v>
      </c>
      <c r="D337" t="s">
        <v>3794</v>
      </c>
      <c r="E337" t="s">
        <v>3795</v>
      </c>
      <c r="F337" s="2">
        <v>367</v>
      </c>
      <c r="J337" s="13"/>
    </row>
    <row r="338" spans="1:14" x14ac:dyDescent="0.2">
      <c r="A338" s="2">
        <v>3</v>
      </c>
      <c r="B338" s="2">
        <v>75</v>
      </c>
      <c r="C338" s="2">
        <v>2</v>
      </c>
      <c r="D338" t="s">
        <v>3794</v>
      </c>
      <c r="E338" t="s">
        <v>3795</v>
      </c>
      <c r="F338" s="2">
        <v>367</v>
      </c>
      <c r="J338" s="13"/>
    </row>
    <row r="339" spans="1:14" x14ac:dyDescent="0.2">
      <c r="A339" s="2">
        <v>3</v>
      </c>
      <c r="B339" s="2">
        <v>76</v>
      </c>
      <c r="C339" s="2">
        <v>1</v>
      </c>
      <c r="D339" t="s">
        <v>3796</v>
      </c>
      <c r="E339" t="s">
        <v>709</v>
      </c>
      <c r="F339" s="2">
        <v>342</v>
      </c>
      <c r="G339" s="10" t="s">
        <v>709</v>
      </c>
      <c r="H339" s="13">
        <v>39777</v>
      </c>
      <c r="I339" s="2">
        <v>88</v>
      </c>
      <c r="J339" s="13">
        <v>39783</v>
      </c>
      <c r="K339" s="72">
        <v>278</v>
      </c>
      <c r="N339" s="122" t="s">
        <v>2321</v>
      </c>
    </row>
    <row r="340" spans="1:14" x14ac:dyDescent="0.2">
      <c r="A340" s="2">
        <v>3</v>
      </c>
      <c r="B340" s="2">
        <v>76</v>
      </c>
      <c r="C340" s="2">
        <v>2</v>
      </c>
      <c r="D340" t="s">
        <v>3796</v>
      </c>
      <c r="E340" t="s">
        <v>709</v>
      </c>
      <c r="F340" s="2">
        <v>342</v>
      </c>
      <c r="G340" s="10" t="s">
        <v>1320</v>
      </c>
      <c r="H340" s="13">
        <v>34333</v>
      </c>
      <c r="I340" s="2">
        <v>79</v>
      </c>
      <c r="J340" s="13">
        <v>34337</v>
      </c>
      <c r="K340" s="72">
        <v>702</v>
      </c>
      <c r="N340" s="122"/>
    </row>
    <row r="341" spans="1:14" x14ac:dyDescent="0.2">
      <c r="A341" s="2">
        <v>3</v>
      </c>
      <c r="B341" s="2">
        <v>77</v>
      </c>
      <c r="C341" s="2">
        <v>1</v>
      </c>
      <c r="D341" t="s">
        <v>3272</v>
      </c>
      <c r="E341" t="s">
        <v>3797</v>
      </c>
      <c r="F341" s="2">
        <v>357</v>
      </c>
      <c r="G341" s="10" t="s">
        <v>115</v>
      </c>
      <c r="H341" s="13">
        <v>34916</v>
      </c>
      <c r="I341" s="2">
        <v>69</v>
      </c>
      <c r="J341" s="13">
        <v>34923</v>
      </c>
      <c r="K341" s="72">
        <v>749</v>
      </c>
      <c r="M341" t="s">
        <v>255</v>
      </c>
      <c r="N341" t="s">
        <v>354</v>
      </c>
    </row>
    <row r="342" spans="1:14" x14ac:dyDescent="0.2">
      <c r="A342" s="2">
        <v>3</v>
      </c>
      <c r="B342" s="2">
        <v>77</v>
      </c>
      <c r="C342" s="2">
        <v>2</v>
      </c>
      <c r="D342" t="s">
        <v>3361</v>
      </c>
      <c r="E342" t="s">
        <v>3798</v>
      </c>
      <c r="F342" s="12" t="s">
        <v>3799</v>
      </c>
      <c r="J342" s="13"/>
    </row>
    <row r="343" spans="1:14" x14ac:dyDescent="0.2">
      <c r="A343" s="2">
        <v>3</v>
      </c>
      <c r="B343" s="2">
        <v>78</v>
      </c>
      <c r="C343" s="2">
        <v>1</v>
      </c>
      <c r="D343" t="s">
        <v>3794</v>
      </c>
      <c r="E343" t="s">
        <v>3800</v>
      </c>
      <c r="F343" s="2">
        <v>372</v>
      </c>
      <c r="G343" s="10" t="s">
        <v>41</v>
      </c>
      <c r="H343" s="13">
        <v>37299</v>
      </c>
      <c r="I343" s="2">
        <v>75</v>
      </c>
      <c r="J343" s="13">
        <v>37303</v>
      </c>
      <c r="K343" s="53" t="s">
        <v>3801</v>
      </c>
      <c r="L343" s="2" t="s">
        <v>236</v>
      </c>
      <c r="N343" s="122" t="s">
        <v>1351</v>
      </c>
    </row>
    <row r="344" spans="1:14" x14ac:dyDescent="0.2">
      <c r="A344" s="2">
        <v>3</v>
      </c>
      <c r="B344" s="2">
        <v>78</v>
      </c>
      <c r="C344" s="2">
        <v>2</v>
      </c>
      <c r="D344" t="s">
        <v>3794</v>
      </c>
      <c r="E344" t="s">
        <v>3800</v>
      </c>
      <c r="F344" s="2">
        <v>372</v>
      </c>
      <c r="G344" s="10" t="s">
        <v>3802</v>
      </c>
      <c r="H344" s="13">
        <v>44323</v>
      </c>
      <c r="I344" s="2">
        <v>94</v>
      </c>
      <c r="J344" s="13">
        <v>44331</v>
      </c>
      <c r="K344" s="72">
        <v>649</v>
      </c>
      <c r="N344" s="122"/>
    </row>
    <row r="345" spans="1:14" x14ac:dyDescent="0.2">
      <c r="A345" s="2">
        <v>3</v>
      </c>
      <c r="B345" s="2">
        <v>79</v>
      </c>
      <c r="C345" s="2">
        <v>1</v>
      </c>
      <c r="D345" t="s">
        <v>3803</v>
      </c>
      <c r="E345" t="s">
        <v>369</v>
      </c>
      <c r="F345" s="12" t="s">
        <v>3804</v>
      </c>
      <c r="G345" s="10" t="s">
        <v>2981</v>
      </c>
      <c r="H345" s="13">
        <v>37187</v>
      </c>
      <c r="I345" s="2">
        <v>53</v>
      </c>
      <c r="J345" s="13">
        <v>37190</v>
      </c>
      <c r="K345" s="53" t="s">
        <v>3805</v>
      </c>
      <c r="N345" s="122" t="s">
        <v>3806</v>
      </c>
    </row>
    <row r="346" spans="1:14" x14ac:dyDescent="0.2">
      <c r="A346" s="2">
        <v>3</v>
      </c>
      <c r="B346" s="2">
        <v>79</v>
      </c>
      <c r="C346" s="2">
        <v>2</v>
      </c>
      <c r="D346" t="s">
        <v>3803</v>
      </c>
      <c r="E346" t="s">
        <v>369</v>
      </c>
      <c r="F346" s="12" t="s">
        <v>3804</v>
      </c>
      <c r="J346" s="13"/>
      <c r="N346" s="122"/>
    </row>
    <row r="347" spans="1:14" x14ac:dyDescent="0.2">
      <c r="A347" s="2">
        <v>3</v>
      </c>
      <c r="B347" s="2">
        <v>80</v>
      </c>
      <c r="C347" s="2">
        <v>1</v>
      </c>
      <c r="D347" t="s">
        <v>3807</v>
      </c>
      <c r="E347" t="s">
        <v>1047</v>
      </c>
      <c r="F347" s="2">
        <v>329</v>
      </c>
      <c r="G347" s="29" t="s">
        <v>3808</v>
      </c>
      <c r="H347" s="13">
        <v>33766</v>
      </c>
      <c r="I347" s="2">
        <v>59</v>
      </c>
      <c r="J347" s="13">
        <v>33770</v>
      </c>
      <c r="K347" s="53">
        <v>668</v>
      </c>
    </row>
    <row r="348" spans="1:14" x14ac:dyDescent="0.2">
      <c r="A348" s="2">
        <v>3</v>
      </c>
      <c r="B348" s="2">
        <v>80</v>
      </c>
      <c r="C348" s="2">
        <v>2</v>
      </c>
      <c r="D348" t="s">
        <v>3807</v>
      </c>
      <c r="E348" t="s">
        <v>1047</v>
      </c>
      <c r="F348" s="2">
        <v>329</v>
      </c>
      <c r="G348" s="10" t="s">
        <v>1047</v>
      </c>
      <c r="H348" s="13">
        <v>36725</v>
      </c>
      <c r="I348" s="2">
        <v>75</v>
      </c>
      <c r="J348" s="13">
        <v>36728</v>
      </c>
      <c r="K348" s="53" t="s">
        <v>3809</v>
      </c>
      <c r="L348" s="2" t="s">
        <v>236</v>
      </c>
    </row>
    <row r="349" spans="1:14" x14ac:dyDescent="0.2">
      <c r="A349" s="2">
        <v>3</v>
      </c>
      <c r="B349" s="2">
        <v>81</v>
      </c>
      <c r="C349" s="2">
        <v>1</v>
      </c>
      <c r="D349" t="s">
        <v>3796</v>
      </c>
      <c r="E349" t="s">
        <v>709</v>
      </c>
      <c r="F349" s="2">
        <v>342</v>
      </c>
      <c r="J349" s="13"/>
    </row>
    <row r="350" spans="1:14" x14ac:dyDescent="0.2">
      <c r="A350" s="2">
        <v>3</v>
      </c>
      <c r="B350" s="2">
        <v>81</v>
      </c>
      <c r="C350" s="2">
        <v>2</v>
      </c>
      <c r="D350" t="s">
        <v>3796</v>
      </c>
      <c r="E350" t="s">
        <v>709</v>
      </c>
      <c r="F350" s="2">
        <v>342</v>
      </c>
      <c r="J350" s="13"/>
    </row>
    <row r="351" spans="1:14" x14ac:dyDescent="0.2">
      <c r="A351" s="2">
        <v>3</v>
      </c>
      <c r="B351" s="2">
        <v>81</v>
      </c>
      <c r="C351" s="2">
        <v>1</v>
      </c>
      <c r="D351" t="s">
        <v>3653</v>
      </c>
      <c r="E351" t="s">
        <v>3810</v>
      </c>
      <c r="F351" s="2">
        <v>252</v>
      </c>
      <c r="G351" s="10" t="s">
        <v>2981</v>
      </c>
      <c r="H351" s="13">
        <v>42009</v>
      </c>
      <c r="I351" s="2">
        <v>84</v>
      </c>
      <c r="J351" s="13">
        <v>45486</v>
      </c>
      <c r="K351" s="72">
        <v>747</v>
      </c>
      <c r="N351" t="s">
        <v>7427</v>
      </c>
    </row>
    <row r="352" spans="1:14" x14ac:dyDescent="0.2">
      <c r="A352" s="2">
        <v>3</v>
      </c>
      <c r="B352" s="2">
        <v>82</v>
      </c>
      <c r="C352" s="2">
        <v>1</v>
      </c>
      <c r="D352" t="s">
        <v>3653</v>
      </c>
      <c r="E352" t="s">
        <v>3810</v>
      </c>
      <c r="F352" s="2">
        <v>252</v>
      </c>
      <c r="G352" s="10" t="s">
        <v>137</v>
      </c>
      <c r="H352" s="13">
        <v>41178</v>
      </c>
      <c r="I352" s="2">
        <v>81</v>
      </c>
      <c r="J352" s="13">
        <v>45486</v>
      </c>
      <c r="K352" s="53">
        <v>748</v>
      </c>
      <c r="N352" t="s">
        <v>7428</v>
      </c>
    </row>
    <row r="353" spans="1:14" x14ac:dyDescent="0.2">
      <c r="A353" s="2">
        <v>3</v>
      </c>
      <c r="B353" s="2">
        <v>82</v>
      </c>
      <c r="C353" s="2">
        <v>2</v>
      </c>
      <c r="G353" s="29"/>
      <c r="H353" s="11"/>
      <c r="I353" s="11"/>
      <c r="K353" s="53"/>
      <c r="M353" s="3" t="s">
        <v>3811</v>
      </c>
    </row>
    <row r="354" spans="1:14" x14ac:dyDescent="0.2">
      <c r="A354" s="2">
        <v>3</v>
      </c>
      <c r="B354" s="2">
        <v>82</v>
      </c>
      <c r="C354" s="2">
        <v>3</v>
      </c>
      <c r="D354" t="s">
        <v>3812</v>
      </c>
      <c r="E354" t="s">
        <v>104</v>
      </c>
      <c r="F354" s="2">
        <v>300</v>
      </c>
      <c r="G354" s="10" t="s">
        <v>3813</v>
      </c>
      <c r="H354" s="13">
        <v>32260</v>
      </c>
      <c r="I354" s="2">
        <v>46</v>
      </c>
      <c r="J354" s="13">
        <v>32265</v>
      </c>
      <c r="K354" s="53">
        <v>565</v>
      </c>
    </row>
    <row r="355" spans="1:14" x14ac:dyDescent="0.2">
      <c r="A355" s="2">
        <v>3</v>
      </c>
      <c r="B355" s="2">
        <v>83</v>
      </c>
      <c r="C355" s="2">
        <v>1</v>
      </c>
      <c r="D355" t="s">
        <v>29</v>
      </c>
      <c r="E355" t="s">
        <v>3814</v>
      </c>
      <c r="J355" s="13"/>
    </row>
    <row r="356" spans="1:14" x14ac:dyDescent="0.2">
      <c r="A356" s="2">
        <v>3</v>
      </c>
      <c r="B356" s="2">
        <v>83</v>
      </c>
      <c r="C356" s="2">
        <v>2</v>
      </c>
      <c r="D356" t="s">
        <v>29</v>
      </c>
      <c r="E356" t="s">
        <v>3814</v>
      </c>
      <c r="G356" s="10" t="s">
        <v>3815</v>
      </c>
      <c r="H356" s="13">
        <v>25086</v>
      </c>
      <c r="I356" s="2">
        <v>49</v>
      </c>
      <c r="J356" s="13">
        <v>25090</v>
      </c>
      <c r="K356" s="53">
        <v>143</v>
      </c>
    </row>
    <row r="357" spans="1:14" x14ac:dyDescent="0.2">
      <c r="A357" s="2">
        <v>3</v>
      </c>
      <c r="B357" s="2">
        <v>83</v>
      </c>
      <c r="C357" s="2">
        <v>3</v>
      </c>
      <c r="D357" t="s">
        <v>29</v>
      </c>
      <c r="E357" t="s">
        <v>3814</v>
      </c>
      <c r="G357" s="10" t="s">
        <v>20</v>
      </c>
      <c r="H357" s="13">
        <v>27514</v>
      </c>
      <c r="I357" s="2">
        <v>79</v>
      </c>
      <c r="J357" s="13">
        <v>27517</v>
      </c>
      <c r="K357" s="53">
        <v>267</v>
      </c>
      <c r="M357" t="s">
        <v>3816</v>
      </c>
      <c r="N357" t="s">
        <v>3817</v>
      </c>
    </row>
    <row r="358" spans="1:14" x14ac:dyDescent="0.2">
      <c r="A358" s="2">
        <v>3</v>
      </c>
      <c r="B358" s="2">
        <v>83</v>
      </c>
      <c r="C358" s="2">
        <v>4</v>
      </c>
      <c r="D358" t="s">
        <v>29</v>
      </c>
      <c r="E358" t="s">
        <v>3814</v>
      </c>
      <c r="G358" s="10" t="s">
        <v>3818</v>
      </c>
      <c r="H358" s="13">
        <v>23089</v>
      </c>
      <c r="I358" s="2">
        <v>70</v>
      </c>
      <c r="J358" s="13">
        <v>23092</v>
      </c>
      <c r="L358" s="2" t="s">
        <v>236</v>
      </c>
    </row>
    <row r="359" spans="1:14" x14ac:dyDescent="0.2">
      <c r="A359" s="2">
        <v>3</v>
      </c>
      <c r="B359" s="2">
        <v>84</v>
      </c>
      <c r="C359" s="2">
        <v>1</v>
      </c>
      <c r="D359" t="s">
        <v>3819</v>
      </c>
      <c r="E359" t="s">
        <v>1792</v>
      </c>
      <c r="G359" s="10" t="s">
        <v>47</v>
      </c>
      <c r="H359" s="13">
        <v>21657</v>
      </c>
      <c r="I359" s="2">
        <v>21</v>
      </c>
      <c r="J359" s="13">
        <v>21660</v>
      </c>
      <c r="K359" s="53"/>
    </row>
    <row r="360" spans="1:14" x14ac:dyDescent="0.2">
      <c r="A360" s="2">
        <v>3</v>
      </c>
      <c r="B360" s="2">
        <v>84</v>
      </c>
      <c r="C360" s="2">
        <v>2</v>
      </c>
      <c r="D360" t="s">
        <v>3819</v>
      </c>
      <c r="E360" t="s">
        <v>1792</v>
      </c>
      <c r="J360" s="13"/>
      <c r="K360" s="53"/>
    </row>
    <row r="361" spans="1:14" x14ac:dyDescent="0.2">
      <c r="A361" s="2">
        <v>3</v>
      </c>
      <c r="B361" s="2">
        <v>84</v>
      </c>
      <c r="C361" s="2">
        <v>3</v>
      </c>
      <c r="D361" t="s">
        <v>3819</v>
      </c>
      <c r="E361" t="s">
        <v>1792</v>
      </c>
      <c r="G361" s="29" t="s">
        <v>3820</v>
      </c>
      <c r="H361" s="13">
        <v>37442</v>
      </c>
      <c r="I361" s="2">
        <v>89</v>
      </c>
      <c r="J361" s="13">
        <v>37453</v>
      </c>
      <c r="K361" s="53">
        <v>104</v>
      </c>
    </row>
    <row r="362" spans="1:14" x14ac:dyDescent="0.2">
      <c r="A362" s="2">
        <v>3</v>
      </c>
      <c r="B362" s="2">
        <v>84</v>
      </c>
      <c r="C362" s="2">
        <v>4</v>
      </c>
      <c r="D362" t="s">
        <v>3819</v>
      </c>
      <c r="E362" t="s">
        <v>1792</v>
      </c>
      <c r="G362" s="10" t="s">
        <v>1792</v>
      </c>
      <c r="H362" s="14" t="s">
        <v>1110</v>
      </c>
      <c r="I362" s="2">
        <v>61</v>
      </c>
      <c r="J362" s="14" t="s">
        <v>1110</v>
      </c>
      <c r="K362" s="53"/>
    </row>
    <row r="363" spans="1:14" x14ac:dyDescent="0.2">
      <c r="A363" s="2">
        <v>3</v>
      </c>
      <c r="B363" s="2">
        <v>85</v>
      </c>
      <c r="C363" s="2">
        <v>1</v>
      </c>
      <c r="D363" t="s">
        <v>3586</v>
      </c>
      <c r="E363" t="s">
        <v>47</v>
      </c>
      <c r="G363" s="10" t="s">
        <v>3821</v>
      </c>
      <c r="H363" s="13">
        <v>20125</v>
      </c>
      <c r="I363" s="2" t="s">
        <v>1349</v>
      </c>
      <c r="J363" s="13">
        <v>20128</v>
      </c>
      <c r="M363" s="123" t="s">
        <v>3822</v>
      </c>
    </row>
    <row r="364" spans="1:14" x14ac:dyDescent="0.2">
      <c r="A364" s="2">
        <v>3</v>
      </c>
      <c r="B364" s="2">
        <v>85</v>
      </c>
      <c r="C364" s="2">
        <v>1</v>
      </c>
      <c r="D364" t="s">
        <v>3586</v>
      </c>
      <c r="E364" t="s">
        <v>47</v>
      </c>
      <c r="G364" s="10" t="s">
        <v>3823</v>
      </c>
      <c r="H364" s="13">
        <v>27311</v>
      </c>
      <c r="I364" s="2" t="s">
        <v>1999</v>
      </c>
      <c r="J364" s="14" t="s">
        <v>321</v>
      </c>
      <c r="M364" s="121"/>
    </row>
    <row r="365" spans="1:14" x14ac:dyDescent="0.2">
      <c r="A365" s="2">
        <v>3</v>
      </c>
      <c r="B365" s="2">
        <v>85</v>
      </c>
      <c r="C365" s="2">
        <v>2</v>
      </c>
      <c r="D365" t="s">
        <v>3586</v>
      </c>
      <c r="E365" t="s">
        <v>47</v>
      </c>
      <c r="H365" s="13"/>
      <c r="J365" s="14"/>
    </row>
    <row r="366" spans="1:14" x14ac:dyDescent="0.2">
      <c r="A366" s="2">
        <v>3</v>
      </c>
      <c r="B366" s="2">
        <v>85</v>
      </c>
      <c r="C366" s="2">
        <v>3</v>
      </c>
      <c r="D366" t="s">
        <v>3586</v>
      </c>
      <c r="E366" t="s">
        <v>47</v>
      </c>
      <c r="G366" s="10" t="s">
        <v>3824</v>
      </c>
      <c r="H366" s="13">
        <v>32945</v>
      </c>
      <c r="I366" s="2">
        <v>72</v>
      </c>
      <c r="J366" s="13">
        <v>32949</v>
      </c>
      <c r="K366" s="53">
        <v>612</v>
      </c>
    </row>
    <row r="367" spans="1:14" x14ac:dyDescent="0.2">
      <c r="A367" s="2">
        <v>3</v>
      </c>
      <c r="B367" s="2">
        <v>85</v>
      </c>
      <c r="C367" s="2">
        <v>4</v>
      </c>
      <c r="D367" t="s">
        <v>3586</v>
      </c>
      <c r="E367" t="s">
        <v>47</v>
      </c>
      <c r="G367" s="29" t="s">
        <v>3825</v>
      </c>
      <c r="H367" s="13">
        <v>40483</v>
      </c>
      <c r="I367" s="2">
        <v>89</v>
      </c>
      <c r="J367" s="13">
        <v>40495</v>
      </c>
      <c r="K367" s="72">
        <v>327</v>
      </c>
    </row>
    <row r="368" spans="1:14" x14ac:dyDescent="0.2">
      <c r="A368" s="2">
        <v>4</v>
      </c>
      <c r="D368" s="3" t="s">
        <v>3826</v>
      </c>
      <c r="J368" s="13"/>
    </row>
    <row r="369" spans="1:14" x14ac:dyDescent="0.2">
      <c r="A369" s="2">
        <v>4</v>
      </c>
      <c r="B369" s="2">
        <v>86</v>
      </c>
      <c r="C369" s="2">
        <v>1</v>
      </c>
      <c r="D369" t="s">
        <v>88</v>
      </c>
      <c r="E369" t="s">
        <v>41</v>
      </c>
      <c r="G369" s="10" t="s">
        <v>41</v>
      </c>
      <c r="H369" s="13">
        <v>26674</v>
      </c>
      <c r="I369" s="2">
        <v>77</v>
      </c>
      <c r="J369" s="13">
        <v>26677</v>
      </c>
      <c r="K369" s="53">
        <v>250</v>
      </c>
    </row>
    <row r="370" spans="1:14" x14ac:dyDescent="0.2">
      <c r="A370" s="2">
        <v>4</v>
      </c>
      <c r="B370" s="2">
        <v>86</v>
      </c>
      <c r="C370" s="2">
        <v>2</v>
      </c>
      <c r="D370" t="s">
        <v>88</v>
      </c>
      <c r="E370" t="s">
        <v>41</v>
      </c>
      <c r="G370" s="10" t="s">
        <v>166</v>
      </c>
      <c r="H370" s="13">
        <v>28902</v>
      </c>
      <c r="I370" s="2">
        <v>76</v>
      </c>
      <c r="J370" s="13">
        <v>28905</v>
      </c>
      <c r="K370" s="53">
        <v>352</v>
      </c>
    </row>
    <row r="371" spans="1:14" x14ac:dyDescent="0.2">
      <c r="A371" s="2">
        <v>4</v>
      </c>
      <c r="B371" s="2">
        <v>87</v>
      </c>
      <c r="C371" s="2">
        <v>1</v>
      </c>
      <c r="D371" t="s">
        <v>2106</v>
      </c>
      <c r="E371" t="s">
        <v>3827</v>
      </c>
      <c r="G371" s="10" t="s">
        <v>3827</v>
      </c>
      <c r="H371" s="13">
        <v>30665</v>
      </c>
      <c r="I371" s="2">
        <v>86</v>
      </c>
      <c r="J371" s="13">
        <v>30667</v>
      </c>
      <c r="K371" s="53">
        <v>470</v>
      </c>
    </row>
    <row r="372" spans="1:14" x14ac:dyDescent="0.2">
      <c r="A372" s="2">
        <v>4</v>
      </c>
      <c r="B372" s="2">
        <v>87</v>
      </c>
      <c r="C372" s="2">
        <v>2</v>
      </c>
      <c r="D372" t="s">
        <v>2106</v>
      </c>
      <c r="E372" t="s">
        <v>3827</v>
      </c>
      <c r="G372" s="10" t="s">
        <v>3828</v>
      </c>
      <c r="H372" s="13">
        <v>24410</v>
      </c>
      <c r="I372" s="2">
        <v>66</v>
      </c>
      <c r="J372" s="13">
        <v>24413</v>
      </c>
      <c r="K372" s="72">
        <v>109</v>
      </c>
    </row>
    <row r="373" spans="1:14" x14ac:dyDescent="0.2">
      <c r="A373" s="2">
        <v>4</v>
      </c>
      <c r="B373" s="2">
        <v>88</v>
      </c>
      <c r="C373" s="2">
        <v>1</v>
      </c>
      <c r="D373" t="s">
        <v>1185</v>
      </c>
      <c r="E373" t="s">
        <v>717</v>
      </c>
      <c r="F373" s="2">
        <v>251</v>
      </c>
      <c r="G373" s="10" t="s">
        <v>717</v>
      </c>
      <c r="H373" s="13">
        <v>27069</v>
      </c>
      <c r="I373" s="2">
        <v>59</v>
      </c>
      <c r="J373" s="14" t="s">
        <v>1163</v>
      </c>
      <c r="K373" s="53"/>
    </row>
    <row r="374" spans="1:14" x14ac:dyDescent="0.2">
      <c r="A374" s="2">
        <v>4</v>
      </c>
      <c r="B374" s="2">
        <v>88</v>
      </c>
      <c r="C374" s="2">
        <v>2</v>
      </c>
      <c r="D374" t="s">
        <v>1185</v>
      </c>
      <c r="E374" t="s">
        <v>717</v>
      </c>
      <c r="F374" s="2">
        <v>251</v>
      </c>
      <c r="G374" s="10" t="s">
        <v>3829</v>
      </c>
      <c r="H374" s="13">
        <v>34629</v>
      </c>
      <c r="I374" s="2">
        <v>77</v>
      </c>
      <c r="J374" s="13">
        <v>34634</v>
      </c>
      <c r="K374" s="53">
        <v>724</v>
      </c>
    </row>
    <row r="375" spans="1:14" x14ac:dyDescent="0.2">
      <c r="A375" s="2">
        <v>4</v>
      </c>
      <c r="B375" s="2">
        <v>89</v>
      </c>
      <c r="C375" s="2">
        <v>1</v>
      </c>
      <c r="D375" t="s">
        <v>3830</v>
      </c>
      <c r="E375" t="s">
        <v>2142</v>
      </c>
      <c r="G375" s="10" t="s">
        <v>3831</v>
      </c>
      <c r="H375" s="13">
        <v>24663</v>
      </c>
      <c r="I375" s="2">
        <v>57</v>
      </c>
      <c r="J375" s="13">
        <v>24665</v>
      </c>
      <c r="K375" s="72">
        <v>118</v>
      </c>
    </row>
    <row r="376" spans="1:14" x14ac:dyDescent="0.2">
      <c r="A376" s="2">
        <v>4</v>
      </c>
      <c r="B376" s="2">
        <v>89</v>
      </c>
      <c r="C376" s="2">
        <v>2</v>
      </c>
      <c r="D376" t="s">
        <v>3830</v>
      </c>
      <c r="E376" t="s">
        <v>2142</v>
      </c>
      <c r="G376" s="10" t="s">
        <v>3832</v>
      </c>
      <c r="H376" s="13">
        <v>37271</v>
      </c>
      <c r="I376" s="2">
        <v>89</v>
      </c>
      <c r="J376" s="13">
        <v>37275</v>
      </c>
      <c r="K376" s="53" t="s">
        <v>3833</v>
      </c>
    </row>
    <row r="377" spans="1:14" x14ac:dyDescent="0.2">
      <c r="A377" s="2">
        <v>4</v>
      </c>
      <c r="B377" s="2">
        <v>90</v>
      </c>
      <c r="C377" s="2">
        <v>1</v>
      </c>
      <c r="D377" t="s">
        <v>3834</v>
      </c>
      <c r="E377" t="s">
        <v>2552</v>
      </c>
      <c r="F377" s="2">
        <v>100</v>
      </c>
      <c r="G377" s="10" t="s">
        <v>166</v>
      </c>
      <c r="H377" s="13">
        <v>24290</v>
      </c>
      <c r="I377" s="2">
        <v>48</v>
      </c>
      <c r="J377" s="14">
        <v>24294</v>
      </c>
      <c r="K377" s="53"/>
    </row>
    <row r="378" spans="1:14" x14ac:dyDescent="0.2">
      <c r="A378" s="2">
        <v>4</v>
      </c>
      <c r="B378" s="2">
        <v>90</v>
      </c>
      <c r="C378" s="2">
        <v>2</v>
      </c>
      <c r="D378" t="s">
        <v>3834</v>
      </c>
      <c r="E378" t="s">
        <v>2552</v>
      </c>
      <c r="F378" s="2">
        <v>100</v>
      </c>
      <c r="J378" s="13"/>
      <c r="K378" s="53"/>
    </row>
    <row r="379" spans="1:14" x14ac:dyDescent="0.2">
      <c r="A379" s="2">
        <v>4</v>
      </c>
      <c r="B379" s="2">
        <v>91</v>
      </c>
      <c r="C379" s="2">
        <v>1</v>
      </c>
      <c r="D379" t="s">
        <v>1122</v>
      </c>
      <c r="E379" t="s">
        <v>3835</v>
      </c>
      <c r="G379" s="10" t="s">
        <v>2245</v>
      </c>
      <c r="H379" s="13">
        <v>21129</v>
      </c>
      <c r="I379" s="2">
        <v>63</v>
      </c>
      <c r="J379" s="13">
        <v>21133</v>
      </c>
      <c r="K379" s="53"/>
    </row>
    <row r="380" spans="1:14" x14ac:dyDescent="0.2">
      <c r="A380" s="2">
        <v>4</v>
      </c>
      <c r="B380" s="2">
        <v>91</v>
      </c>
      <c r="C380" s="2">
        <v>2</v>
      </c>
      <c r="D380" t="s">
        <v>1122</v>
      </c>
      <c r="E380" t="s">
        <v>3835</v>
      </c>
      <c r="G380" s="10" t="s">
        <v>3836</v>
      </c>
      <c r="H380" s="13">
        <v>23171</v>
      </c>
      <c r="I380" s="2">
        <v>70</v>
      </c>
      <c r="J380" s="13">
        <v>23174</v>
      </c>
    </row>
    <row r="381" spans="1:14" x14ac:dyDescent="0.2">
      <c r="A381" s="2">
        <v>4</v>
      </c>
      <c r="B381" s="2">
        <v>92</v>
      </c>
      <c r="C381" s="2">
        <v>1</v>
      </c>
      <c r="D381" t="s">
        <v>3837</v>
      </c>
      <c r="E381" t="s">
        <v>2921</v>
      </c>
      <c r="G381" s="10" t="s">
        <v>2921</v>
      </c>
      <c r="H381" s="13">
        <v>21877</v>
      </c>
      <c r="I381" s="2">
        <v>65</v>
      </c>
      <c r="J381" s="13">
        <v>21878</v>
      </c>
      <c r="L381" s="2" t="s">
        <v>236</v>
      </c>
      <c r="M381" s="91"/>
    </row>
    <row r="382" spans="1:14" x14ac:dyDescent="0.2">
      <c r="A382" s="2">
        <v>4</v>
      </c>
      <c r="B382" s="2">
        <v>92</v>
      </c>
      <c r="C382" s="2">
        <v>2</v>
      </c>
      <c r="D382" t="s">
        <v>3837</v>
      </c>
      <c r="E382" t="s">
        <v>2921</v>
      </c>
      <c r="G382" s="10" t="s">
        <v>2297</v>
      </c>
      <c r="H382" s="13">
        <v>25201</v>
      </c>
      <c r="I382" s="2">
        <v>75</v>
      </c>
      <c r="J382" s="13">
        <v>25203</v>
      </c>
      <c r="K382" s="72">
        <v>148</v>
      </c>
      <c r="M382" s="91"/>
    </row>
    <row r="383" spans="1:14" x14ac:dyDescent="0.2">
      <c r="A383" s="2">
        <v>4</v>
      </c>
      <c r="B383" s="2">
        <v>92</v>
      </c>
      <c r="C383" s="2">
        <v>2</v>
      </c>
      <c r="D383" t="s">
        <v>3837</v>
      </c>
      <c r="E383" t="s">
        <v>2921</v>
      </c>
      <c r="G383" s="10" t="s">
        <v>3838</v>
      </c>
      <c r="H383" s="13">
        <v>24699</v>
      </c>
      <c r="I383" s="2" t="s">
        <v>3839</v>
      </c>
      <c r="J383" s="13">
        <v>24701</v>
      </c>
      <c r="M383" s="90"/>
    </row>
    <row r="384" spans="1:14" x14ac:dyDescent="0.2">
      <c r="A384" s="2">
        <v>4</v>
      </c>
      <c r="B384" s="2">
        <v>93</v>
      </c>
      <c r="C384" s="2">
        <v>1</v>
      </c>
      <c r="D384" t="s">
        <v>3257</v>
      </c>
      <c r="E384" t="s">
        <v>1422</v>
      </c>
      <c r="G384" s="10" t="s">
        <v>3840</v>
      </c>
      <c r="H384" s="13">
        <v>21954</v>
      </c>
      <c r="I384" s="2">
        <v>45</v>
      </c>
      <c r="J384" s="13">
        <v>21959</v>
      </c>
      <c r="L384" s="2" t="s">
        <v>236</v>
      </c>
      <c r="N384" t="s">
        <v>2744</v>
      </c>
    </row>
    <row r="385" spans="1:14" x14ac:dyDescent="0.2">
      <c r="A385" s="2">
        <v>4</v>
      </c>
      <c r="B385" s="2">
        <v>93</v>
      </c>
      <c r="C385" s="2">
        <v>2</v>
      </c>
      <c r="D385" t="s">
        <v>3841</v>
      </c>
      <c r="E385" t="s">
        <v>836</v>
      </c>
      <c r="G385" s="10" t="s">
        <v>836</v>
      </c>
      <c r="H385" s="12" t="s">
        <v>3842</v>
      </c>
      <c r="J385" s="14" t="s">
        <v>3842</v>
      </c>
      <c r="N385" t="s">
        <v>2112</v>
      </c>
    </row>
    <row r="386" spans="1:14" x14ac:dyDescent="0.2">
      <c r="A386" s="2">
        <v>4</v>
      </c>
      <c r="B386" s="2">
        <v>94</v>
      </c>
      <c r="C386" s="2">
        <v>1</v>
      </c>
      <c r="D386" t="s">
        <v>3843</v>
      </c>
      <c r="E386" t="s">
        <v>3844</v>
      </c>
      <c r="F386" s="2">
        <v>309</v>
      </c>
      <c r="J386" s="13"/>
      <c r="K386" s="53"/>
      <c r="N386" s="122" t="s">
        <v>3845</v>
      </c>
    </row>
    <row r="387" spans="1:14" x14ac:dyDescent="0.2">
      <c r="A387" s="2">
        <v>4</v>
      </c>
      <c r="B387" s="2">
        <v>94</v>
      </c>
      <c r="C387" s="2">
        <v>2</v>
      </c>
      <c r="D387" t="s">
        <v>3846</v>
      </c>
      <c r="E387" t="s">
        <v>3844</v>
      </c>
      <c r="F387" s="2">
        <v>309</v>
      </c>
      <c r="J387" s="13"/>
      <c r="K387" s="53"/>
      <c r="N387" s="122"/>
    </row>
    <row r="388" spans="1:14" x14ac:dyDescent="0.2">
      <c r="A388" s="2">
        <v>4</v>
      </c>
      <c r="B388" s="2">
        <v>95</v>
      </c>
      <c r="C388" s="2">
        <v>1</v>
      </c>
      <c r="D388" t="s">
        <v>3847</v>
      </c>
      <c r="E388" t="s">
        <v>3002</v>
      </c>
      <c r="F388" s="2">
        <v>101</v>
      </c>
      <c r="G388" s="10" t="s">
        <v>3848</v>
      </c>
      <c r="H388" s="13">
        <v>38447</v>
      </c>
      <c r="I388" s="2">
        <v>80</v>
      </c>
      <c r="J388" s="13">
        <v>38451</v>
      </c>
      <c r="K388" s="53">
        <v>170</v>
      </c>
      <c r="N388" s="122" t="s">
        <v>3849</v>
      </c>
    </row>
    <row r="389" spans="1:14" x14ac:dyDescent="0.2">
      <c r="A389" s="2">
        <v>4</v>
      </c>
      <c r="B389" s="2">
        <v>95</v>
      </c>
      <c r="C389" s="2">
        <v>2</v>
      </c>
      <c r="D389" t="s">
        <v>3847</v>
      </c>
      <c r="E389" t="s">
        <v>3002</v>
      </c>
      <c r="F389" s="2">
        <v>101</v>
      </c>
      <c r="G389" s="10" t="s">
        <v>3850</v>
      </c>
      <c r="H389" s="13">
        <v>42163</v>
      </c>
      <c r="I389" s="2">
        <v>89</v>
      </c>
      <c r="J389" s="13">
        <v>42168</v>
      </c>
      <c r="K389" s="72">
        <v>435</v>
      </c>
      <c r="N389" s="122"/>
    </row>
    <row r="390" spans="1:14" x14ac:dyDescent="0.2">
      <c r="A390" s="2">
        <v>4</v>
      </c>
      <c r="B390" s="2">
        <v>96</v>
      </c>
      <c r="C390" s="2">
        <v>1</v>
      </c>
      <c r="D390" t="s">
        <v>2162</v>
      </c>
      <c r="E390" t="s">
        <v>3851</v>
      </c>
      <c r="F390" s="2">
        <v>333</v>
      </c>
      <c r="J390" s="13"/>
      <c r="K390" s="53"/>
      <c r="M390" t="s">
        <v>3852</v>
      </c>
    </row>
    <row r="391" spans="1:14" x14ac:dyDescent="0.2">
      <c r="A391" s="2">
        <v>4</v>
      </c>
      <c r="B391" s="2">
        <v>96</v>
      </c>
      <c r="C391" s="2">
        <v>2</v>
      </c>
      <c r="D391" t="s">
        <v>3853</v>
      </c>
      <c r="E391" t="s">
        <v>3854</v>
      </c>
      <c r="F391" s="2">
        <v>194</v>
      </c>
      <c r="G391" s="10" t="s">
        <v>3855</v>
      </c>
      <c r="H391" s="13">
        <v>42310</v>
      </c>
      <c r="I391" s="2">
        <v>72</v>
      </c>
      <c r="J391" s="13">
        <v>43228</v>
      </c>
      <c r="K391" s="53">
        <v>575</v>
      </c>
      <c r="M391" t="s">
        <v>244</v>
      </c>
      <c r="N391" t="s">
        <v>2140</v>
      </c>
    </row>
    <row r="392" spans="1:14" x14ac:dyDescent="0.2">
      <c r="A392" s="2">
        <v>4</v>
      </c>
      <c r="B392" s="2">
        <v>97</v>
      </c>
      <c r="C392" s="2">
        <v>1</v>
      </c>
      <c r="D392" t="s">
        <v>3843</v>
      </c>
      <c r="E392" t="s">
        <v>2890</v>
      </c>
      <c r="F392" s="2">
        <v>310</v>
      </c>
      <c r="J392" s="13"/>
      <c r="M392" s="121" t="s">
        <v>3856</v>
      </c>
    </row>
    <row r="393" spans="1:14" x14ac:dyDescent="0.2">
      <c r="A393" s="2">
        <v>4</v>
      </c>
      <c r="B393" s="2">
        <v>97</v>
      </c>
      <c r="C393" s="2">
        <v>2</v>
      </c>
      <c r="D393" t="s">
        <v>3843</v>
      </c>
      <c r="E393" t="s">
        <v>2890</v>
      </c>
      <c r="F393" s="2">
        <v>310</v>
      </c>
      <c r="J393" s="13"/>
      <c r="M393" s="121"/>
    </row>
    <row r="394" spans="1:14" x14ac:dyDescent="0.2">
      <c r="A394" s="2">
        <v>4</v>
      </c>
      <c r="B394" s="2">
        <v>98</v>
      </c>
      <c r="C394" s="2">
        <v>1</v>
      </c>
      <c r="D394" t="s">
        <v>3257</v>
      </c>
      <c r="E394" t="s">
        <v>41</v>
      </c>
      <c r="G394" s="10" t="s">
        <v>41</v>
      </c>
      <c r="H394" s="13">
        <v>23798</v>
      </c>
      <c r="I394" s="2">
        <v>89</v>
      </c>
      <c r="J394" s="13">
        <v>23809</v>
      </c>
    </row>
    <row r="395" spans="1:14" x14ac:dyDescent="0.2">
      <c r="A395" s="2">
        <v>4</v>
      </c>
      <c r="B395" s="2">
        <v>98</v>
      </c>
      <c r="C395" s="2">
        <v>2</v>
      </c>
      <c r="D395" t="s">
        <v>3257</v>
      </c>
      <c r="E395" t="s">
        <v>41</v>
      </c>
      <c r="G395" s="10" t="s">
        <v>166</v>
      </c>
      <c r="H395" s="13">
        <v>24712</v>
      </c>
      <c r="I395" s="2">
        <v>84</v>
      </c>
      <c r="J395" s="13">
        <v>24715</v>
      </c>
      <c r="K395" s="72">
        <v>119</v>
      </c>
    </row>
    <row r="396" spans="1:14" x14ac:dyDescent="0.2">
      <c r="A396" s="2">
        <v>4</v>
      </c>
      <c r="B396" s="2">
        <v>99</v>
      </c>
      <c r="C396" s="2">
        <v>1</v>
      </c>
      <c r="D396" t="s">
        <v>3857</v>
      </c>
      <c r="E396" t="s">
        <v>104</v>
      </c>
      <c r="F396" s="2">
        <v>291</v>
      </c>
      <c r="G396" s="10" t="s">
        <v>3858</v>
      </c>
      <c r="H396" s="13">
        <v>36522</v>
      </c>
      <c r="I396" s="2">
        <v>80</v>
      </c>
      <c r="J396" s="13">
        <v>36525</v>
      </c>
      <c r="K396" s="53" t="s">
        <v>3859</v>
      </c>
      <c r="N396" t="s">
        <v>242</v>
      </c>
    </row>
    <row r="397" spans="1:14" x14ac:dyDescent="0.2">
      <c r="A397" s="2">
        <v>4</v>
      </c>
      <c r="B397" s="2">
        <v>99</v>
      </c>
      <c r="C397" s="2">
        <v>2</v>
      </c>
      <c r="D397" t="s">
        <v>3860</v>
      </c>
      <c r="E397" t="s">
        <v>246</v>
      </c>
      <c r="G397" s="10" t="s">
        <v>337</v>
      </c>
      <c r="H397" s="13">
        <v>22431</v>
      </c>
      <c r="I397" s="2">
        <v>39</v>
      </c>
      <c r="J397" s="13">
        <v>22434</v>
      </c>
    </row>
    <row r="398" spans="1:14" x14ac:dyDescent="0.2">
      <c r="A398" s="2">
        <v>4</v>
      </c>
      <c r="B398" s="2">
        <v>100</v>
      </c>
      <c r="C398" s="2">
        <v>1</v>
      </c>
      <c r="D398" t="s">
        <v>2069</v>
      </c>
      <c r="E398" t="s">
        <v>3861</v>
      </c>
      <c r="F398" s="2">
        <v>250</v>
      </c>
      <c r="G398" s="10" t="s">
        <v>3861</v>
      </c>
      <c r="H398" s="13">
        <v>21652</v>
      </c>
      <c r="I398" s="2">
        <v>72</v>
      </c>
      <c r="J398" s="13">
        <v>21655</v>
      </c>
    </row>
    <row r="399" spans="1:14" x14ac:dyDescent="0.2">
      <c r="A399" s="2">
        <v>4</v>
      </c>
      <c r="B399" s="2">
        <v>100</v>
      </c>
      <c r="C399" s="2">
        <v>2</v>
      </c>
      <c r="D399" t="s">
        <v>2069</v>
      </c>
      <c r="E399" t="s">
        <v>3861</v>
      </c>
      <c r="F399" s="2">
        <v>250</v>
      </c>
      <c r="G399" s="10" t="s">
        <v>1188</v>
      </c>
      <c r="H399" s="13">
        <v>21364</v>
      </c>
      <c r="I399" s="2">
        <v>75</v>
      </c>
      <c r="J399" s="13">
        <v>21367</v>
      </c>
    </row>
    <row r="400" spans="1:14" x14ac:dyDescent="0.2">
      <c r="A400" s="2">
        <v>4</v>
      </c>
      <c r="B400" s="2">
        <v>101</v>
      </c>
      <c r="C400" s="2">
        <v>1</v>
      </c>
      <c r="D400" t="s">
        <v>3862</v>
      </c>
      <c r="E400" t="s">
        <v>3513</v>
      </c>
      <c r="F400" s="2">
        <v>110</v>
      </c>
      <c r="G400" s="10" t="s">
        <v>92</v>
      </c>
      <c r="H400" s="13">
        <v>24136</v>
      </c>
      <c r="I400" s="2">
        <v>25</v>
      </c>
      <c r="J400" s="13">
        <v>24140</v>
      </c>
      <c r="L400" s="2" t="s">
        <v>236</v>
      </c>
    </row>
    <row r="401" spans="1:14" x14ac:dyDescent="0.2">
      <c r="A401" s="2">
        <v>4</v>
      </c>
      <c r="B401" s="2">
        <v>101</v>
      </c>
      <c r="C401" s="2">
        <v>2</v>
      </c>
      <c r="D401" t="s">
        <v>3862</v>
      </c>
      <c r="E401" t="s">
        <v>3513</v>
      </c>
      <c r="F401" s="2">
        <v>110</v>
      </c>
      <c r="J401" s="13"/>
    </row>
    <row r="402" spans="1:14" x14ac:dyDescent="0.2">
      <c r="A402" s="2">
        <v>4</v>
      </c>
      <c r="B402" s="2">
        <v>102</v>
      </c>
      <c r="C402" s="2">
        <v>1</v>
      </c>
      <c r="D402" t="s">
        <v>3863</v>
      </c>
      <c r="E402" t="s">
        <v>3861</v>
      </c>
      <c r="G402" s="10" t="s">
        <v>3861</v>
      </c>
      <c r="H402" s="13">
        <v>24441</v>
      </c>
      <c r="I402" s="2">
        <v>72</v>
      </c>
      <c r="J402" s="13">
        <v>24444</v>
      </c>
      <c r="K402" s="72">
        <v>105</v>
      </c>
    </row>
    <row r="403" spans="1:14" x14ac:dyDescent="0.2">
      <c r="A403" s="2">
        <v>4</v>
      </c>
      <c r="B403" s="2">
        <v>102</v>
      </c>
      <c r="C403" s="2">
        <v>2</v>
      </c>
      <c r="D403" t="s">
        <v>3863</v>
      </c>
      <c r="E403" t="s">
        <v>3861</v>
      </c>
      <c r="G403" s="10" t="s">
        <v>3864</v>
      </c>
      <c r="H403" s="13">
        <v>24045</v>
      </c>
      <c r="I403" s="2">
        <v>69</v>
      </c>
      <c r="J403" s="13">
        <v>24048</v>
      </c>
      <c r="K403" s="53"/>
    </row>
    <row r="404" spans="1:14" x14ac:dyDescent="0.2">
      <c r="A404" s="2">
        <v>4</v>
      </c>
      <c r="B404" s="2">
        <v>103</v>
      </c>
      <c r="C404" s="2">
        <v>1</v>
      </c>
      <c r="D404" t="s">
        <v>3865</v>
      </c>
      <c r="E404" t="s">
        <v>80</v>
      </c>
      <c r="G404" s="10" t="s">
        <v>80</v>
      </c>
      <c r="H404" s="13">
        <v>23699</v>
      </c>
      <c r="I404" s="2">
        <v>56</v>
      </c>
      <c r="J404" s="13">
        <v>23700</v>
      </c>
      <c r="K404" s="53"/>
    </row>
    <row r="405" spans="1:14" x14ac:dyDescent="0.2">
      <c r="A405" s="2">
        <v>4</v>
      </c>
      <c r="B405" s="2">
        <v>103</v>
      </c>
      <c r="C405" s="2">
        <v>1</v>
      </c>
      <c r="D405" t="s">
        <v>3865</v>
      </c>
      <c r="E405" t="s">
        <v>80</v>
      </c>
      <c r="G405" s="10" t="s">
        <v>1047</v>
      </c>
      <c r="H405" s="13">
        <v>41346</v>
      </c>
      <c r="I405" s="2">
        <v>80</v>
      </c>
      <c r="J405" s="13">
        <v>41355</v>
      </c>
      <c r="K405" s="72">
        <v>384</v>
      </c>
      <c r="M405" t="s">
        <v>244</v>
      </c>
      <c r="N405" t="s">
        <v>3866</v>
      </c>
    </row>
    <row r="406" spans="1:14" x14ac:dyDescent="0.2">
      <c r="A406" s="2">
        <v>4</v>
      </c>
      <c r="B406" s="2">
        <v>103</v>
      </c>
      <c r="C406" s="2">
        <v>1</v>
      </c>
      <c r="D406" t="s">
        <v>3865</v>
      </c>
      <c r="E406" t="s">
        <v>80</v>
      </c>
      <c r="G406" s="10" t="s">
        <v>3867</v>
      </c>
      <c r="H406" s="13">
        <v>31017</v>
      </c>
      <c r="I406" s="2">
        <v>84</v>
      </c>
      <c r="J406" s="13">
        <v>31021</v>
      </c>
      <c r="K406" s="53">
        <v>503</v>
      </c>
      <c r="M406" t="s">
        <v>3868</v>
      </c>
    </row>
    <row r="407" spans="1:14" x14ac:dyDescent="0.2">
      <c r="A407" s="2">
        <v>4</v>
      </c>
      <c r="B407" s="2">
        <v>103</v>
      </c>
      <c r="C407" s="2">
        <v>2</v>
      </c>
      <c r="D407" t="s">
        <v>3869</v>
      </c>
      <c r="E407" t="s">
        <v>3870</v>
      </c>
      <c r="G407" s="10" t="s">
        <v>481</v>
      </c>
      <c r="H407" s="13">
        <v>23655</v>
      </c>
      <c r="I407" s="2">
        <v>26</v>
      </c>
      <c r="J407" s="13">
        <v>23657</v>
      </c>
      <c r="K407" s="53"/>
    </row>
    <row r="408" spans="1:14" x14ac:dyDescent="0.2">
      <c r="A408" s="2">
        <v>4</v>
      </c>
      <c r="B408" s="2">
        <v>104</v>
      </c>
      <c r="C408" s="2">
        <v>1</v>
      </c>
      <c r="D408" t="s">
        <v>3871</v>
      </c>
      <c r="E408" t="s">
        <v>80</v>
      </c>
      <c r="G408" s="10" t="s">
        <v>41</v>
      </c>
      <c r="H408" s="13">
        <v>21881</v>
      </c>
      <c r="I408" s="2">
        <v>31</v>
      </c>
      <c r="J408" s="13">
        <v>21884</v>
      </c>
      <c r="K408" s="53"/>
    </row>
    <row r="409" spans="1:14" x14ac:dyDescent="0.2">
      <c r="A409" s="2">
        <v>4</v>
      </c>
      <c r="B409" s="2">
        <v>104</v>
      </c>
      <c r="C409" s="2">
        <v>2</v>
      </c>
      <c r="D409" t="s">
        <v>3871</v>
      </c>
      <c r="E409" t="s">
        <v>80</v>
      </c>
      <c r="J409" s="13"/>
      <c r="K409" s="53"/>
    </row>
    <row r="410" spans="1:14" x14ac:dyDescent="0.2">
      <c r="A410" s="2">
        <v>4</v>
      </c>
      <c r="B410" s="2">
        <v>105</v>
      </c>
      <c r="C410" s="2">
        <v>1</v>
      </c>
      <c r="D410" t="s">
        <v>3869</v>
      </c>
      <c r="E410" t="s">
        <v>80</v>
      </c>
      <c r="G410" s="10" t="s">
        <v>1528</v>
      </c>
      <c r="H410" s="13">
        <v>21149</v>
      </c>
      <c r="I410" s="2">
        <v>63</v>
      </c>
      <c r="J410" s="13">
        <v>21151</v>
      </c>
      <c r="K410" s="53"/>
      <c r="L410" s="2" t="s">
        <v>236</v>
      </c>
      <c r="N410" s="124" t="s">
        <v>3872</v>
      </c>
    </row>
    <row r="411" spans="1:14" x14ac:dyDescent="0.2">
      <c r="A411" s="2">
        <v>4</v>
      </c>
      <c r="B411" s="2">
        <v>105</v>
      </c>
      <c r="C411" s="2">
        <v>2</v>
      </c>
      <c r="D411" t="s">
        <v>3869</v>
      </c>
      <c r="E411" t="s">
        <v>80</v>
      </c>
      <c r="G411" s="10" t="s">
        <v>2422</v>
      </c>
      <c r="H411" s="13">
        <v>33603</v>
      </c>
      <c r="I411" s="2">
        <v>91</v>
      </c>
      <c r="J411" s="13">
        <v>33607</v>
      </c>
      <c r="K411" s="53">
        <v>654</v>
      </c>
      <c r="N411" s="122"/>
    </row>
    <row r="412" spans="1:14" x14ac:dyDescent="0.2">
      <c r="A412" s="2">
        <v>4</v>
      </c>
      <c r="B412" s="2">
        <v>106</v>
      </c>
      <c r="C412" s="2">
        <v>1</v>
      </c>
      <c r="D412" t="s">
        <v>3873</v>
      </c>
      <c r="E412" t="s">
        <v>30</v>
      </c>
      <c r="G412" s="10" t="s">
        <v>30</v>
      </c>
      <c r="H412" s="13">
        <v>25415</v>
      </c>
      <c r="I412" s="2">
        <v>79</v>
      </c>
      <c r="J412" s="13">
        <v>25418</v>
      </c>
      <c r="K412" s="53">
        <v>162</v>
      </c>
    </row>
    <row r="413" spans="1:14" x14ac:dyDescent="0.2">
      <c r="A413" s="2">
        <v>4</v>
      </c>
      <c r="B413" s="2">
        <v>106</v>
      </c>
      <c r="C413" s="2">
        <v>2</v>
      </c>
      <c r="D413" t="s">
        <v>3873</v>
      </c>
      <c r="E413" t="s">
        <v>30</v>
      </c>
      <c r="G413" s="10" t="s">
        <v>1106</v>
      </c>
      <c r="H413" s="13">
        <v>33683</v>
      </c>
      <c r="I413" s="2">
        <v>96</v>
      </c>
      <c r="J413" s="13">
        <v>33687</v>
      </c>
      <c r="K413" s="53">
        <v>659</v>
      </c>
    </row>
    <row r="414" spans="1:14" x14ac:dyDescent="0.2">
      <c r="A414" s="2">
        <v>4</v>
      </c>
      <c r="B414" s="2">
        <v>107</v>
      </c>
      <c r="C414" s="2">
        <v>1</v>
      </c>
      <c r="D414" s="3" t="s">
        <v>3862</v>
      </c>
      <c r="E414" t="s">
        <v>3874</v>
      </c>
      <c r="F414" s="2">
        <v>148</v>
      </c>
      <c r="G414" s="29" t="s">
        <v>3875</v>
      </c>
      <c r="H414" s="13">
        <v>25860</v>
      </c>
      <c r="I414" s="2">
        <v>23</v>
      </c>
      <c r="J414" s="13">
        <v>25867</v>
      </c>
      <c r="K414" s="53">
        <v>190</v>
      </c>
      <c r="L414" s="2" t="s">
        <v>236</v>
      </c>
    </row>
    <row r="415" spans="1:14" x14ac:dyDescent="0.2">
      <c r="A415" s="2">
        <v>4</v>
      </c>
      <c r="B415" s="2">
        <v>107</v>
      </c>
      <c r="C415" s="2">
        <v>2</v>
      </c>
      <c r="D415" t="s">
        <v>3876</v>
      </c>
      <c r="E415" t="s">
        <v>1709</v>
      </c>
      <c r="F415" s="2">
        <v>148</v>
      </c>
      <c r="G415" s="10" t="s">
        <v>3877</v>
      </c>
      <c r="H415" s="13">
        <v>21957</v>
      </c>
      <c r="I415" s="2">
        <v>47</v>
      </c>
      <c r="J415" s="13">
        <v>21962</v>
      </c>
      <c r="K415" s="53"/>
      <c r="N415" s="3" t="s">
        <v>577</v>
      </c>
    </row>
    <row r="416" spans="1:14" x14ac:dyDescent="0.2">
      <c r="A416" s="2">
        <v>4</v>
      </c>
      <c r="B416" s="2">
        <v>108</v>
      </c>
      <c r="C416" s="2">
        <v>1</v>
      </c>
      <c r="D416" t="s">
        <v>3878</v>
      </c>
      <c r="E416" t="s">
        <v>41</v>
      </c>
      <c r="G416" s="10" t="s">
        <v>41</v>
      </c>
      <c r="H416" s="13">
        <v>24430</v>
      </c>
      <c r="I416" s="2">
        <v>20</v>
      </c>
      <c r="J416" s="13">
        <v>24441</v>
      </c>
      <c r="K416" s="53">
        <v>101</v>
      </c>
      <c r="L416" s="2" t="s">
        <v>236</v>
      </c>
    </row>
    <row r="417" spans="1:14" x14ac:dyDescent="0.2">
      <c r="A417" s="2">
        <v>4</v>
      </c>
      <c r="B417" s="2">
        <v>108</v>
      </c>
      <c r="C417" s="2">
        <v>2</v>
      </c>
      <c r="D417" t="s">
        <v>3879</v>
      </c>
      <c r="E417" t="s">
        <v>707</v>
      </c>
      <c r="F417" s="2">
        <v>115</v>
      </c>
      <c r="G417" s="10" t="s">
        <v>707</v>
      </c>
      <c r="H417" s="13">
        <v>23925</v>
      </c>
      <c r="I417" s="2">
        <v>30</v>
      </c>
      <c r="J417" s="13">
        <v>23925</v>
      </c>
      <c r="K417" s="53"/>
      <c r="L417" s="11" t="s">
        <v>236</v>
      </c>
    </row>
    <row r="418" spans="1:14" x14ac:dyDescent="0.2">
      <c r="A418" s="2">
        <v>4</v>
      </c>
      <c r="B418" s="2">
        <v>108</v>
      </c>
      <c r="C418" s="2">
        <v>2</v>
      </c>
      <c r="D418" t="s">
        <v>3879</v>
      </c>
      <c r="E418" t="s">
        <v>707</v>
      </c>
      <c r="F418" s="2">
        <v>115</v>
      </c>
      <c r="G418" s="10" t="s">
        <v>3880</v>
      </c>
      <c r="H418" s="13">
        <v>43108</v>
      </c>
      <c r="I418" s="2">
        <v>77</v>
      </c>
      <c r="J418" s="13">
        <v>43284</v>
      </c>
      <c r="K418" s="53">
        <v>530</v>
      </c>
      <c r="M418" t="s">
        <v>244</v>
      </c>
      <c r="N418" t="s">
        <v>1162</v>
      </c>
    </row>
    <row r="419" spans="1:14" x14ac:dyDescent="0.2">
      <c r="A419" s="2">
        <v>4</v>
      </c>
      <c r="B419" s="2">
        <v>109</v>
      </c>
      <c r="C419" s="2">
        <v>1</v>
      </c>
      <c r="D419" t="s">
        <v>3881</v>
      </c>
      <c r="E419" t="s">
        <v>92</v>
      </c>
      <c r="F419" s="2">
        <v>131</v>
      </c>
      <c r="G419" s="10" t="s">
        <v>92</v>
      </c>
      <c r="H419" s="13">
        <v>37115</v>
      </c>
      <c r="I419" s="2">
        <v>85</v>
      </c>
      <c r="J419" s="13">
        <v>37119</v>
      </c>
      <c r="K419" s="53" t="s">
        <v>3882</v>
      </c>
      <c r="L419" s="2" t="s">
        <v>236</v>
      </c>
    </row>
    <row r="420" spans="1:14" x14ac:dyDescent="0.2">
      <c r="A420" s="2">
        <v>4</v>
      </c>
      <c r="B420" s="2">
        <v>109</v>
      </c>
      <c r="C420" s="2">
        <v>2</v>
      </c>
      <c r="D420" t="s">
        <v>3881</v>
      </c>
      <c r="E420" t="s">
        <v>92</v>
      </c>
      <c r="F420" s="2">
        <v>131</v>
      </c>
      <c r="G420" s="10" t="s">
        <v>3883</v>
      </c>
      <c r="H420" s="13">
        <v>25117</v>
      </c>
      <c r="I420" s="2">
        <v>47</v>
      </c>
      <c r="J420" s="13">
        <v>25120</v>
      </c>
      <c r="K420" s="53">
        <v>167</v>
      </c>
    </row>
    <row r="421" spans="1:14" x14ac:dyDescent="0.2">
      <c r="A421" s="2">
        <v>4</v>
      </c>
      <c r="B421" s="2">
        <v>110</v>
      </c>
      <c r="C421" s="2">
        <v>1</v>
      </c>
      <c r="D421" t="s">
        <v>3884</v>
      </c>
      <c r="E421" t="s">
        <v>3361</v>
      </c>
      <c r="G421" s="10" t="s">
        <v>3361</v>
      </c>
      <c r="H421" s="13">
        <v>22526</v>
      </c>
      <c r="I421" s="2">
        <v>48</v>
      </c>
      <c r="J421" s="13">
        <v>22529</v>
      </c>
      <c r="K421" s="53"/>
    </row>
    <row r="422" spans="1:14" x14ac:dyDescent="0.2">
      <c r="A422" s="2">
        <v>4</v>
      </c>
      <c r="B422" s="2">
        <v>110</v>
      </c>
      <c r="C422" s="2">
        <v>2</v>
      </c>
      <c r="D422" t="s">
        <v>3884</v>
      </c>
      <c r="E422" t="s">
        <v>3361</v>
      </c>
      <c r="G422" s="10" t="s">
        <v>13</v>
      </c>
      <c r="H422" s="13">
        <v>30782</v>
      </c>
      <c r="I422" s="2">
        <v>75</v>
      </c>
      <c r="J422" s="13">
        <v>30785</v>
      </c>
      <c r="K422" s="72">
        <v>482</v>
      </c>
    </row>
    <row r="423" spans="1:14" x14ac:dyDescent="0.2">
      <c r="A423" s="2">
        <v>4</v>
      </c>
      <c r="B423" s="2">
        <v>111</v>
      </c>
      <c r="C423" s="2">
        <v>1</v>
      </c>
      <c r="D423" s="3" t="s">
        <v>3885</v>
      </c>
      <c r="E423" t="s">
        <v>3886</v>
      </c>
      <c r="G423" s="10" t="s">
        <v>2642</v>
      </c>
      <c r="H423" s="14" t="s">
        <v>892</v>
      </c>
      <c r="J423" s="14" t="s">
        <v>892</v>
      </c>
    </row>
    <row r="424" spans="1:14" x14ac:dyDescent="0.2">
      <c r="A424" s="2">
        <v>4</v>
      </c>
      <c r="B424" s="2">
        <v>111</v>
      </c>
      <c r="C424" s="2">
        <v>2</v>
      </c>
      <c r="D424" s="3" t="s">
        <v>3885</v>
      </c>
      <c r="E424" t="s">
        <v>3886</v>
      </c>
      <c r="J424" s="13"/>
    </row>
    <row r="425" spans="1:14" x14ac:dyDescent="0.2">
      <c r="A425" s="2">
        <v>4</v>
      </c>
      <c r="B425" s="2">
        <v>112</v>
      </c>
      <c r="C425" s="2">
        <v>1</v>
      </c>
      <c r="D425" t="s">
        <v>3887</v>
      </c>
      <c r="E425" t="s">
        <v>1668</v>
      </c>
      <c r="G425" s="10" t="s">
        <v>1422</v>
      </c>
      <c r="H425" s="13">
        <v>21887</v>
      </c>
      <c r="I425" s="2">
        <v>71</v>
      </c>
      <c r="J425" s="13">
        <v>21891</v>
      </c>
    </row>
    <row r="426" spans="1:14" x14ac:dyDescent="0.2">
      <c r="A426" s="2">
        <v>4</v>
      </c>
      <c r="B426" s="2">
        <v>112</v>
      </c>
      <c r="C426" s="2">
        <v>2</v>
      </c>
      <c r="D426" t="s">
        <v>3887</v>
      </c>
      <c r="E426" t="s">
        <v>1668</v>
      </c>
      <c r="G426" s="10" t="s">
        <v>1668</v>
      </c>
      <c r="H426" s="13">
        <v>30569</v>
      </c>
      <c r="I426" s="2">
        <v>87</v>
      </c>
      <c r="J426" s="13">
        <v>30573</v>
      </c>
      <c r="K426" s="72">
        <v>465</v>
      </c>
    </row>
    <row r="427" spans="1:14" x14ac:dyDescent="0.2">
      <c r="A427" s="2">
        <v>4</v>
      </c>
      <c r="B427" s="2">
        <v>113</v>
      </c>
      <c r="C427" s="2">
        <v>1</v>
      </c>
      <c r="D427" t="s">
        <v>3888</v>
      </c>
      <c r="E427" t="s">
        <v>2862</v>
      </c>
      <c r="F427" s="2">
        <v>279</v>
      </c>
      <c r="G427" s="10" t="s">
        <v>2862</v>
      </c>
      <c r="H427" s="13">
        <v>22863</v>
      </c>
      <c r="I427" s="2">
        <v>59</v>
      </c>
      <c r="J427" s="13">
        <v>22866</v>
      </c>
    </row>
    <row r="428" spans="1:14" x14ac:dyDescent="0.2">
      <c r="A428" s="2">
        <v>4</v>
      </c>
      <c r="B428" s="2">
        <v>113</v>
      </c>
      <c r="C428" s="2">
        <v>1</v>
      </c>
      <c r="D428" t="s">
        <v>3888</v>
      </c>
      <c r="E428" t="s">
        <v>2862</v>
      </c>
      <c r="F428" s="2">
        <v>279</v>
      </c>
      <c r="G428" s="10" t="s">
        <v>3889</v>
      </c>
      <c r="H428" s="13">
        <v>42249</v>
      </c>
      <c r="I428" s="2">
        <v>73</v>
      </c>
      <c r="J428" s="13">
        <v>42318</v>
      </c>
      <c r="K428" s="72">
        <v>442</v>
      </c>
      <c r="M428" t="s">
        <v>244</v>
      </c>
      <c r="N428" s="122" t="s">
        <v>3049</v>
      </c>
    </row>
    <row r="429" spans="1:14" x14ac:dyDescent="0.2">
      <c r="A429" s="2">
        <v>4</v>
      </c>
      <c r="B429" s="2">
        <v>113</v>
      </c>
      <c r="C429" s="2">
        <v>2</v>
      </c>
      <c r="D429" t="s">
        <v>3888</v>
      </c>
      <c r="E429" t="s">
        <v>2862</v>
      </c>
      <c r="F429" s="2">
        <v>279</v>
      </c>
      <c r="G429" s="10" t="s">
        <v>3890</v>
      </c>
      <c r="H429" s="13">
        <v>32145</v>
      </c>
      <c r="I429" s="2">
        <v>83</v>
      </c>
      <c r="J429" s="13">
        <v>32149</v>
      </c>
      <c r="K429" s="72">
        <v>561</v>
      </c>
      <c r="N429" s="122"/>
    </row>
    <row r="430" spans="1:14" x14ac:dyDescent="0.2">
      <c r="A430" s="2">
        <v>4</v>
      </c>
      <c r="B430" s="2">
        <v>114</v>
      </c>
      <c r="C430" s="2">
        <v>1</v>
      </c>
      <c r="D430" t="s">
        <v>3891</v>
      </c>
      <c r="E430" t="s">
        <v>874</v>
      </c>
      <c r="F430" s="2">
        <v>121</v>
      </c>
      <c r="G430" s="10" t="s">
        <v>3892</v>
      </c>
      <c r="H430" s="13">
        <v>24771</v>
      </c>
      <c r="I430" s="2">
        <v>44</v>
      </c>
      <c r="J430" s="13">
        <v>24773</v>
      </c>
      <c r="K430" s="72">
        <v>122</v>
      </c>
    </row>
    <row r="431" spans="1:14" x14ac:dyDescent="0.2">
      <c r="A431" s="2">
        <v>4</v>
      </c>
      <c r="B431" s="2">
        <v>114</v>
      </c>
      <c r="C431" s="2">
        <v>2</v>
      </c>
      <c r="D431" t="s">
        <v>3891</v>
      </c>
      <c r="E431" t="s">
        <v>874</v>
      </c>
      <c r="F431" s="2">
        <v>121</v>
      </c>
      <c r="J431" s="13"/>
    </row>
    <row r="432" spans="1:14" x14ac:dyDescent="0.2">
      <c r="A432" s="2">
        <v>4</v>
      </c>
      <c r="B432" s="2">
        <v>115</v>
      </c>
      <c r="C432" s="2">
        <v>1</v>
      </c>
      <c r="D432" t="s">
        <v>3893</v>
      </c>
      <c r="E432" t="s">
        <v>1427</v>
      </c>
      <c r="F432" s="12" t="s">
        <v>3894</v>
      </c>
      <c r="G432" s="10" t="s">
        <v>300</v>
      </c>
      <c r="H432" s="13">
        <v>36725</v>
      </c>
      <c r="I432" s="2">
        <v>68</v>
      </c>
      <c r="J432" s="13">
        <v>36731</v>
      </c>
      <c r="K432" s="53" t="s">
        <v>3895</v>
      </c>
    </row>
    <row r="433" spans="1:14" x14ac:dyDescent="0.2">
      <c r="A433" s="2">
        <v>4</v>
      </c>
      <c r="B433" s="2">
        <v>115</v>
      </c>
      <c r="C433" s="2">
        <v>2</v>
      </c>
      <c r="D433" t="s">
        <v>3893</v>
      </c>
      <c r="E433" t="s">
        <v>3138</v>
      </c>
      <c r="F433" s="12" t="s">
        <v>3894</v>
      </c>
      <c r="J433" s="13"/>
    </row>
    <row r="434" spans="1:14" x14ac:dyDescent="0.2">
      <c r="A434" s="2">
        <v>4</v>
      </c>
      <c r="B434" s="2">
        <v>116</v>
      </c>
      <c r="C434" s="2">
        <v>1</v>
      </c>
      <c r="D434" t="s">
        <v>3896</v>
      </c>
      <c r="E434" t="s">
        <v>539</v>
      </c>
      <c r="F434" s="2">
        <v>343</v>
      </c>
      <c r="G434" s="10" t="s">
        <v>539</v>
      </c>
      <c r="H434" s="13">
        <v>37768</v>
      </c>
      <c r="I434" s="2">
        <v>75</v>
      </c>
      <c r="J434" s="13">
        <v>37770</v>
      </c>
      <c r="K434" s="72">
        <v>283</v>
      </c>
      <c r="L434" s="2" t="s">
        <v>236</v>
      </c>
    </row>
    <row r="435" spans="1:14" x14ac:dyDescent="0.2">
      <c r="A435" s="2">
        <v>4</v>
      </c>
      <c r="B435" s="2">
        <v>116</v>
      </c>
      <c r="C435" s="2">
        <v>2</v>
      </c>
      <c r="D435" t="s">
        <v>3897</v>
      </c>
      <c r="E435" t="s">
        <v>3827</v>
      </c>
      <c r="F435" s="12" t="s">
        <v>3898</v>
      </c>
      <c r="G435" s="10" t="s">
        <v>3899</v>
      </c>
      <c r="H435" s="13">
        <v>36903</v>
      </c>
      <c r="I435" s="2">
        <v>89</v>
      </c>
      <c r="J435" s="13">
        <v>37009</v>
      </c>
      <c r="K435" s="53" t="s">
        <v>3900</v>
      </c>
      <c r="M435" t="s">
        <v>255</v>
      </c>
      <c r="N435" s="122" t="s">
        <v>306</v>
      </c>
    </row>
    <row r="436" spans="1:14" x14ac:dyDescent="0.2">
      <c r="A436" s="2">
        <v>4</v>
      </c>
      <c r="B436" s="2">
        <v>116</v>
      </c>
      <c r="C436" s="2">
        <v>2</v>
      </c>
      <c r="D436" t="s">
        <v>3897</v>
      </c>
      <c r="E436" t="s">
        <v>3827</v>
      </c>
      <c r="F436" s="12" t="s">
        <v>3898</v>
      </c>
      <c r="G436" s="10" t="s">
        <v>3901</v>
      </c>
      <c r="H436" s="13">
        <v>40731</v>
      </c>
      <c r="I436" s="2">
        <v>97</v>
      </c>
      <c r="J436" s="13">
        <v>40761</v>
      </c>
      <c r="K436" s="72">
        <v>347</v>
      </c>
      <c r="M436" t="s">
        <v>308</v>
      </c>
      <c r="N436" s="122"/>
    </row>
    <row r="437" spans="1:14" x14ac:dyDescent="0.2">
      <c r="A437" s="2">
        <v>4</v>
      </c>
      <c r="B437" s="2">
        <v>117</v>
      </c>
      <c r="C437" s="2">
        <v>1</v>
      </c>
      <c r="D437" t="s">
        <v>3902</v>
      </c>
      <c r="E437" t="s">
        <v>1876</v>
      </c>
      <c r="F437" s="2">
        <v>117</v>
      </c>
      <c r="G437" s="10" t="s">
        <v>3903</v>
      </c>
      <c r="H437" s="13">
        <v>24630</v>
      </c>
      <c r="I437" s="2">
        <v>50</v>
      </c>
      <c r="J437" s="13">
        <v>24633</v>
      </c>
      <c r="K437" s="72">
        <v>117</v>
      </c>
      <c r="L437" s="2" t="s">
        <v>236</v>
      </c>
    </row>
    <row r="438" spans="1:14" x14ac:dyDescent="0.2">
      <c r="A438" s="2">
        <v>4</v>
      </c>
      <c r="B438" s="2">
        <v>117</v>
      </c>
      <c r="C438" s="2">
        <v>2</v>
      </c>
      <c r="D438" t="s">
        <v>3902</v>
      </c>
      <c r="E438" t="s">
        <v>1876</v>
      </c>
      <c r="F438" s="2">
        <v>117</v>
      </c>
      <c r="G438" s="10" t="s">
        <v>3904</v>
      </c>
      <c r="H438" s="13">
        <v>35463</v>
      </c>
      <c r="I438" s="2">
        <v>83</v>
      </c>
      <c r="J438" s="13">
        <v>35466</v>
      </c>
      <c r="K438" s="53">
        <v>779</v>
      </c>
      <c r="N438" t="s">
        <v>2756</v>
      </c>
    </row>
    <row r="439" spans="1:14" x14ac:dyDescent="0.2">
      <c r="A439" s="2">
        <v>4</v>
      </c>
      <c r="B439" s="2">
        <v>118</v>
      </c>
      <c r="C439" s="2">
        <v>1</v>
      </c>
      <c r="D439" t="s">
        <v>3905</v>
      </c>
      <c r="E439" t="s">
        <v>80</v>
      </c>
      <c r="G439" s="10" t="s">
        <v>80</v>
      </c>
      <c r="H439" s="13">
        <v>23510</v>
      </c>
      <c r="I439" s="2">
        <v>17</v>
      </c>
      <c r="J439" s="13">
        <v>23512</v>
      </c>
      <c r="K439" s="53"/>
    </row>
    <row r="440" spans="1:14" x14ac:dyDescent="0.2">
      <c r="A440" s="2">
        <v>4</v>
      </c>
      <c r="B440" s="2">
        <v>118</v>
      </c>
      <c r="C440" s="2">
        <v>2</v>
      </c>
      <c r="D440" t="s">
        <v>86</v>
      </c>
      <c r="E440" t="s">
        <v>20</v>
      </c>
      <c r="G440" s="10" t="s">
        <v>20</v>
      </c>
      <c r="H440" s="13">
        <v>23075</v>
      </c>
      <c r="I440" s="2">
        <v>66</v>
      </c>
      <c r="J440" s="13">
        <v>23079</v>
      </c>
      <c r="K440" s="53"/>
    </row>
    <row r="441" spans="1:14" x14ac:dyDescent="0.2">
      <c r="A441" s="2">
        <v>4</v>
      </c>
      <c r="B441" s="2">
        <v>119</v>
      </c>
      <c r="C441" s="2">
        <v>1</v>
      </c>
      <c r="D441" t="s">
        <v>3862</v>
      </c>
      <c r="E441" t="s">
        <v>1422</v>
      </c>
      <c r="F441" s="2">
        <v>189</v>
      </c>
      <c r="G441" s="10" t="s">
        <v>3906</v>
      </c>
      <c r="H441" s="13">
        <v>36005</v>
      </c>
      <c r="I441" s="2">
        <v>84</v>
      </c>
      <c r="J441" s="13">
        <v>36008</v>
      </c>
      <c r="K441" s="53">
        <v>811</v>
      </c>
    </row>
    <row r="442" spans="1:14" x14ac:dyDescent="0.2">
      <c r="A442" s="2">
        <v>4</v>
      </c>
      <c r="B442" s="2">
        <v>119</v>
      </c>
      <c r="C442" s="2">
        <v>2</v>
      </c>
      <c r="D442" t="s">
        <v>3862</v>
      </c>
      <c r="E442" t="s">
        <v>1422</v>
      </c>
      <c r="F442" s="2">
        <v>189</v>
      </c>
      <c r="G442" s="10" t="s">
        <v>3907</v>
      </c>
      <c r="H442" s="13">
        <v>27933</v>
      </c>
      <c r="I442" s="2">
        <v>55</v>
      </c>
      <c r="J442" s="13">
        <v>27936</v>
      </c>
      <c r="K442" s="53">
        <v>300</v>
      </c>
    </row>
    <row r="443" spans="1:14" x14ac:dyDescent="0.2">
      <c r="A443" s="2">
        <v>4</v>
      </c>
      <c r="B443" s="2">
        <v>120</v>
      </c>
      <c r="C443" s="2">
        <v>1</v>
      </c>
      <c r="D443" t="s">
        <v>3908</v>
      </c>
      <c r="E443" t="s">
        <v>337</v>
      </c>
      <c r="G443" s="10" t="s">
        <v>3909</v>
      </c>
      <c r="H443" s="13">
        <v>21387</v>
      </c>
      <c r="I443" s="2">
        <v>70</v>
      </c>
      <c r="J443" s="13">
        <v>21390</v>
      </c>
      <c r="K443" s="53"/>
    </row>
    <row r="444" spans="1:14" x14ac:dyDescent="0.2">
      <c r="A444" s="2">
        <v>4</v>
      </c>
      <c r="B444" s="2">
        <v>120</v>
      </c>
      <c r="C444" s="2">
        <v>1</v>
      </c>
      <c r="D444" t="s">
        <v>3908</v>
      </c>
      <c r="E444" t="s">
        <v>337</v>
      </c>
      <c r="G444" s="10" t="s">
        <v>3910</v>
      </c>
      <c r="H444" s="13">
        <v>23246</v>
      </c>
      <c r="I444" s="2" t="s">
        <v>3911</v>
      </c>
      <c r="J444" s="13">
        <v>23246</v>
      </c>
      <c r="K444" s="53"/>
      <c r="M444" t="s">
        <v>3912</v>
      </c>
    </row>
    <row r="445" spans="1:14" x14ac:dyDescent="0.2">
      <c r="A445" s="2">
        <v>4</v>
      </c>
      <c r="B445" s="2">
        <v>120</v>
      </c>
      <c r="C445" s="2">
        <v>1</v>
      </c>
      <c r="D445" t="s">
        <v>3908</v>
      </c>
      <c r="E445" t="s">
        <v>337</v>
      </c>
      <c r="G445" s="10" t="s">
        <v>3913</v>
      </c>
      <c r="H445" s="13">
        <v>24207</v>
      </c>
      <c r="I445" s="2" t="s">
        <v>3914</v>
      </c>
      <c r="J445" s="13">
        <v>24208</v>
      </c>
      <c r="K445" s="53"/>
      <c r="M445" t="s">
        <v>3912</v>
      </c>
    </row>
    <row r="446" spans="1:14" x14ac:dyDescent="0.2">
      <c r="A446" s="2">
        <v>4</v>
      </c>
      <c r="B446" s="2">
        <v>120</v>
      </c>
      <c r="C446" s="2">
        <v>2</v>
      </c>
      <c r="D446" s="3" t="s">
        <v>3908</v>
      </c>
      <c r="E446" t="s">
        <v>337</v>
      </c>
      <c r="G446" s="10" t="s">
        <v>3915</v>
      </c>
      <c r="H446" s="13">
        <v>31109</v>
      </c>
      <c r="I446" s="2">
        <v>80</v>
      </c>
      <c r="J446" s="13">
        <v>31112</v>
      </c>
      <c r="K446" s="72">
        <v>506</v>
      </c>
    </row>
    <row r="447" spans="1:14" x14ac:dyDescent="0.2">
      <c r="A447" s="2">
        <v>4</v>
      </c>
      <c r="B447" s="2">
        <v>121</v>
      </c>
      <c r="C447" s="2">
        <v>1</v>
      </c>
      <c r="D447" s="3" t="s">
        <v>3916</v>
      </c>
      <c r="E447" t="s">
        <v>3917</v>
      </c>
      <c r="F447" s="2">
        <v>293</v>
      </c>
      <c r="G447" s="10" t="s">
        <v>207</v>
      </c>
      <c r="H447" s="13">
        <v>39308</v>
      </c>
      <c r="I447" s="2">
        <v>69</v>
      </c>
      <c r="J447" s="13">
        <v>39312</v>
      </c>
      <c r="K447" s="72">
        <v>217</v>
      </c>
      <c r="L447" s="2" t="s">
        <v>236</v>
      </c>
    </row>
    <row r="448" spans="1:14" x14ac:dyDescent="0.2">
      <c r="A448" s="2">
        <v>4</v>
      </c>
      <c r="B448" s="2">
        <v>121</v>
      </c>
      <c r="C448" s="2">
        <v>2</v>
      </c>
      <c r="D448" s="3" t="s">
        <v>3916</v>
      </c>
      <c r="E448" t="s">
        <v>3917</v>
      </c>
      <c r="F448" s="2">
        <v>293</v>
      </c>
      <c r="G448" s="10" t="s">
        <v>300</v>
      </c>
      <c r="H448" s="13">
        <v>31879</v>
      </c>
      <c r="I448" s="2">
        <v>47</v>
      </c>
      <c r="J448" s="13">
        <v>31882</v>
      </c>
      <c r="K448" s="53">
        <v>542</v>
      </c>
    </row>
    <row r="449" spans="1:14" x14ac:dyDescent="0.2">
      <c r="A449" s="2">
        <v>4</v>
      </c>
      <c r="B449" s="2">
        <v>122</v>
      </c>
      <c r="C449" s="2">
        <v>1</v>
      </c>
      <c r="D449" t="s">
        <v>3853</v>
      </c>
      <c r="E449" t="s">
        <v>3688</v>
      </c>
      <c r="F449" s="2">
        <v>130</v>
      </c>
      <c r="G449" s="10" t="s">
        <v>559</v>
      </c>
      <c r="H449" s="13">
        <v>25089</v>
      </c>
      <c r="I449" s="2">
        <v>48</v>
      </c>
      <c r="J449" s="13">
        <v>25092</v>
      </c>
      <c r="K449" s="53">
        <v>145</v>
      </c>
    </row>
    <row r="450" spans="1:14" x14ac:dyDescent="0.2">
      <c r="A450" s="2">
        <v>4</v>
      </c>
      <c r="B450" s="2">
        <v>122</v>
      </c>
      <c r="C450" s="2">
        <v>2</v>
      </c>
      <c r="D450" t="s">
        <v>3853</v>
      </c>
      <c r="E450" t="s">
        <v>3688</v>
      </c>
      <c r="F450" s="2">
        <v>130</v>
      </c>
      <c r="G450" s="10" t="s">
        <v>3688</v>
      </c>
      <c r="H450" s="13">
        <v>30113</v>
      </c>
      <c r="I450" s="2">
        <v>61</v>
      </c>
      <c r="J450" s="13">
        <v>30117</v>
      </c>
      <c r="K450" s="53">
        <v>438</v>
      </c>
    </row>
    <row r="451" spans="1:14" x14ac:dyDescent="0.2">
      <c r="A451" s="2">
        <v>4</v>
      </c>
      <c r="B451" s="2">
        <v>123</v>
      </c>
      <c r="C451" s="2">
        <v>1</v>
      </c>
      <c r="D451" s="3" t="s">
        <v>2950</v>
      </c>
      <c r="E451" s="3" t="s">
        <v>80</v>
      </c>
      <c r="F451" s="11"/>
      <c r="G451" s="29" t="s">
        <v>3918</v>
      </c>
      <c r="H451" s="30">
        <v>22569</v>
      </c>
      <c r="I451" s="11">
        <v>71</v>
      </c>
      <c r="J451" s="13">
        <v>22571</v>
      </c>
      <c r="K451" s="53"/>
    </row>
    <row r="452" spans="1:14" x14ac:dyDescent="0.2">
      <c r="A452" s="2">
        <v>4</v>
      </c>
      <c r="B452" s="2">
        <v>123</v>
      </c>
      <c r="C452" s="2">
        <v>2</v>
      </c>
      <c r="D452" s="3" t="s">
        <v>2950</v>
      </c>
      <c r="E452" s="3" t="s">
        <v>80</v>
      </c>
      <c r="F452" s="11"/>
      <c r="G452" s="29" t="s">
        <v>80</v>
      </c>
      <c r="H452" s="30">
        <v>32573</v>
      </c>
      <c r="I452" s="11">
        <v>91</v>
      </c>
      <c r="J452" s="13">
        <v>32578</v>
      </c>
      <c r="K452" s="53">
        <v>589</v>
      </c>
    </row>
    <row r="453" spans="1:14" x14ac:dyDescent="0.2">
      <c r="A453" s="2">
        <v>4</v>
      </c>
      <c r="B453" s="2">
        <v>123</v>
      </c>
      <c r="C453" s="2">
        <v>2</v>
      </c>
      <c r="D453" s="3" t="s">
        <v>2950</v>
      </c>
      <c r="E453" s="3" t="s">
        <v>80</v>
      </c>
      <c r="F453" s="11"/>
      <c r="G453" s="29" t="s">
        <v>3919</v>
      </c>
      <c r="H453" s="16" t="s">
        <v>3920</v>
      </c>
      <c r="I453" s="11">
        <v>90</v>
      </c>
      <c r="J453" s="13">
        <v>41075</v>
      </c>
      <c r="K453" s="72">
        <v>367</v>
      </c>
      <c r="M453" s="3" t="s">
        <v>244</v>
      </c>
      <c r="N453" t="s">
        <v>3921</v>
      </c>
    </row>
    <row r="454" spans="1:14" x14ac:dyDescent="0.2">
      <c r="A454" s="2">
        <v>4</v>
      </c>
      <c r="B454" s="2">
        <v>124</v>
      </c>
      <c r="C454" s="2">
        <v>1</v>
      </c>
      <c r="D454" s="3" t="s">
        <v>1809</v>
      </c>
      <c r="E454" s="3" t="s">
        <v>1229</v>
      </c>
      <c r="F454" s="11"/>
      <c r="G454" s="29" t="s">
        <v>1229</v>
      </c>
      <c r="H454" s="30">
        <v>21808</v>
      </c>
      <c r="I454" s="11">
        <v>49</v>
      </c>
      <c r="J454" s="13">
        <v>21812</v>
      </c>
      <c r="K454" s="53"/>
      <c r="L454" s="2" t="s">
        <v>236</v>
      </c>
    </row>
    <row r="455" spans="1:14" x14ac:dyDescent="0.2">
      <c r="A455" s="2">
        <v>4</v>
      </c>
      <c r="B455" s="2">
        <v>124</v>
      </c>
      <c r="C455" s="2">
        <v>2</v>
      </c>
      <c r="D455" s="3" t="s">
        <v>1809</v>
      </c>
      <c r="E455" s="3" t="s">
        <v>1229</v>
      </c>
      <c r="F455" s="11"/>
      <c r="G455" s="29" t="s">
        <v>3922</v>
      </c>
      <c r="H455" s="30">
        <v>36534</v>
      </c>
      <c r="I455" s="11">
        <v>88</v>
      </c>
      <c r="J455" s="13">
        <v>36538</v>
      </c>
      <c r="K455" s="53" t="s">
        <v>3923</v>
      </c>
    </row>
    <row r="456" spans="1:14" x14ac:dyDescent="0.2">
      <c r="A456" s="2">
        <v>4</v>
      </c>
      <c r="B456" s="2">
        <v>125</v>
      </c>
      <c r="C456" s="2">
        <v>1</v>
      </c>
      <c r="D456" s="3" t="s">
        <v>3924</v>
      </c>
      <c r="E456" s="3" t="s">
        <v>2352</v>
      </c>
      <c r="F456" s="11"/>
      <c r="G456" s="29" t="s">
        <v>3925</v>
      </c>
      <c r="H456" s="30">
        <v>21405</v>
      </c>
      <c r="I456" s="11">
        <v>54</v>
      </c>
      <c r="J456" s="13">
        <v>21409</v>
      </c>
    </row>
    <row r="457" spans="1:14" x14ac:dyDescent="0.2">
      <c r="A457" s="2">
        <v>4</v>
      </c>
      <c r="B457" s="2">
        <v>125</v>
      </c>
      <c r="C457" s="2">
        <v>1</v>
      </c>
      <c r="D457" s="3" t="s">
        <v>3924</v>
      </c>
      <c r="E457" s="3" t="s">
        <v>2352</v>
      </c>
      <c r="F457" s="11"/>
      <c r="G457" s="29" t="s">
        <v>3926</v>
      </c>
      <c r="H457" s="30">
        <v>43833</v>
      </c>
      <c r="I457" s="11">
        <v>88</v>
      </c>
      <c r="J457" s="13">
        <v>44040</v>
      </c>
      <c r="K457" s="72">
        <v>618</v>
      </c>
      <c r="L457" s="2" t="s">
        <v>236</v>
      </c>
      <c r="M457" t="s">
        <v>244</v>
      </c>
      <c r="N457" t="s">
        <v>3927</v>
      </c>
    </row>
    <row r="458" spans="1:14" x14ac:dyDescent="0.2">
      <c r="A458" s="2">
        <v>4</v>
      </c>
      <c r="B458" s="2">
        <v>125</v>
      </c>
      <c r="C458" s="2">
        <v>2</v>
      </c>
      <c r="D458" s="3" t="s">
        <v>3924</v>
      </c>
      <c r="E458" s="3" t="s">
        <v>2352</v>
      </c>
      <c r="F458" s="11"/>
      <c r="G458" s="29" t="s">
        <v>3928</v>
      </c>
      <c r="H458" s="30">
        <v>32952</v>
      </c>
      <c r="I458" s="11">
        <v>81</v>
      </c>
      <c r="J458" s="13">
        <v>32956</v>
      </c>
      <c r="K458" s="53">
        <v>613</v>
      </c>
    </row>
    <row r="459" spans="1:14" x14ac:dyDescent="0.2">
      <c r="A459" s="2">
        <v>4</v>
      </c>
      <c r="B459" s="2">
        <v>126</v>
      </c>
      <c r="C459" s="2">
        <v>1</v>
      </c>
      <c r="D459" s="3" t="s">
        <v>2162</v>
      </c>
      <c r="E459" s="3" t="s">
        <v>92</v>
      </c>
      <c r="F459" s="11"/>
      <c r="G459" s="29" t="s">
        <v>92</v>
      </c>
      <c r="H459" s="30">
        <v>30290</v>
      </c>
      <c r="I459" s="11">
        <v>81</v>
      </c>
      <c r="J459" s="13">
        <v>30294</v>
      </c>
      <c r="K459" s="72">
        <v>443</v>
      </c>
    </row>
    <row r="460" spans="1:14" x14ac:dyDescent="0.2">
      <c r="A460" s="2">
        <v>4</v>
      </c>
      <c r="B460" s="2">
        <v>126</v>
      </c>
      <c r="C460" s="2">
        <v>2</v>
      </c>
      <c r="D460" s="3" t="s">
        <v>2162</v>
      </c>
      <c r="E460" s="3" t="s">
        <v>92</v>
      </c>
      <c r="F460" s="11"/>
      <c r="J460" s="13"/>
      <c r="K460" s="53"/>
    </row>
    <row r="461" spans="1:14" x14ac:dyDescent="0.2">
      <c r="A461" s="2">
        <v>4</v>
      </c>
      <c r="B461" s="2">
        <v>127</v>
      </c>
      <c r="C461" s="2">
        <v>1</v>
      </c>
      <c r="D461" s="3" t="s">
        <v>3929</v>
      </c>
      <c r="E461" s="3" t="s">
        <v>836</v>
      </c>
      <c r="F461" s="11"/>
      <c r="G461" s="29" t="s">
        <v>677</v>
      </c>
      <c r="H461" s="30">
        <v>31206</v>
      </c>
      <c r="I461" s="11">
        <v>89</v>
      </c>
      <c r="J461" s="13">
        <v>31210</v>
      </c>
      <c r="K461" s="53">
        <v>510</v>
      </c>
    </row>
    <row r="462" spans="1:14" x14ac:dyDescent="0.2">
      <c r="A462" s="2">
        <v>4</v>
      </c>
      <c r="B462" s="2">
        <v>127</v>
      </c>
      <c r="C462" s="2">
        <v>2</v>
      </c>
      <c r="D462" s="3" t="s">
        <v>3929</v>
      </c>
      <c r="E462" s="3" t="s">
        <v>836</v>
      </c>
      <c r="F462" s="11"/>
      <c r="G462" s="29" t="s">
        <v>2167</v>
      </c>
      <c r="H462" s="30">
        <v>21845</v>
      </c>
      <c r="I462" s="11">
        <v>66</v>
      </c>
      <c r="J462" s="13">
        <v>21847</v>
      </c>
      <c r="K462" s="53"/>
    </row>
    <row r="463" spans="1:14" x14ac:dyDescent="0.2">
      <c r="A463" s="2">
        <v>4</v>
      </c>
      <c r="B463" s="2">
        <v>128</v>
      </c>
      <c r="C463" s="2">
        <v>1</v>
      </c>
      <c r="D463" s="3" t="s">
        <v>363</v>
      </c>
      <c r="E463" s="3" t="s">
        <v>137</v>
      </c>
      <c r="F463" s="11">
        <v>103</v>
      </c>
      <c r="G463" s="29" t="s">
        <v>137</v>
      </c>
      <c r="H463" s="30">
        <v>25266</v>
      </c>
      <c r="I463" s="11">
        <v>62</v>
      </c>
      <c r="J463" s="13">
        <v>25269</v>
      </c>
      <c r="K463" s="53">
        <v>152</v>
      </c>
    </row>
    <row r="464" spans="1:14" x14ac:dyDescent="0.2">
      <c r="A464" s="2">
        <v>4</v>
      </c>
      <c r="B464" s="2">
        <v>128</v>
      </c>
      <c r="C464" s="2">
        <v>2</v>
      </c>
      <c r="D464" s="3" t="s">
        <v>363</v>
      </c>
      <c r="E464" s="3" t="s">
        <v>137</v>
      </c>
      <c r="F464" s="11">
        <v>103</v>
      </c>
      <c r="G464" s="29" t="s">
        <v>3930</v>
      </c>
      <c r="H464" s="30">
        <v>38515</v>
      </c>
      <c r="I464" s="11">
        <v>95</v>
      </c>
      <c r="J464" s="13">
        <v>38520</v>
      </c>
      <c r="K464" s="53">
        <v>177</v>
      </c>
    </row>
    <row r="465" spans="1:14" x14ac:dyDescent="0.2">
      <c r="A465" s="2">
        <v>4</v>
      </c>
      <c r="B465" s="2">
        <v>129</v>
      </c>
      <c r="C465" s="2">
        <v>1</v>
      </c>
      <c r="D465" s="3" t="s">
        <v>3869</v>
      </c>
      <c r="E465" s="3" t="s">
        <v>3931</v>
      </c>
      <c r="F465" s="11">
        <v>138</v>
      </c>
      <c r="G465" s="29" t="s">
        <v>3932</v>
      </c>
      <c r="H465" s="30">
        <v>25356</v>
      </c>
      <c r="I465" s="11">
        <v>42</v>
      </c>
      <c r="J465" s="13">
        <v>25358</v>
      </c>
      <c r="K465" s="53">
        <v>195</v>
      </c>
      <c r="L465" s="2" t="s">
        <v>236</v>
      </c>
    </row>
    <row r="466" spans="1:14" x14ac:dyDescent="0.2">
      <c r="A466" s="2">
        <v>4</v>
      </c>
      <c r="B466" s="2">
        <v>129</v>
      </c>
      <c r="C466" s="2">
        <v>2</v>
      </c>
      <c r="D466" s="3" t="s">
        <v>3869</v>
      </c>
      <c r="E466" s="3" t="s">
        <v>3931</v>
      </c>
      <c r="F466" s="11">
        <v>138</v>
      </c>
      <c r="J466" s="13"/>
      <c r="K466" s="53"/>
    </row>
    <row r="467" spans="1:14" x14ac:dyDescent="0.2">
      <c r="A467" s="2">
        <v>4</v>
      </c>
      <c r="B467" s="2">
        <v>130</v>
      </c>
      <c r="C467" s="2">
        <v>1</v>
      </c>
      <c r="D467" s="3" t="s">
        <v>3933</v>
      </c>
      <c r="E467" s="3" t="s">
        <v>115</v>
      </c>
      <c r="F467" s="11">
        <v>106</v>
      </c>
      <c r="G467" s="29" t="s">
        <v>3934</v>
      </c>
      <c r="H467" s="30">
        <v>24418</v>
      </c>
      <c r="I467" s="11">
        <v>43</v>
      </c>
      <c r="J467" s="13">
        <v>24421</v>
      </c>
      <c r="K467" s="53">
        <v>100</v>
      </c>
      <c r="L467" s="11" t="s">
        <v>236</v>
      </c>
    </row>
    <row r="468" spans="1:14" x14ac:dyDescent="0.2">
      <c r="A468" s="2">
        <v>4</v>
      </c>
      <c r="B468" s="2">
        <v>130</v>
      </c>
      <c r="C468" s="2">
        <v>2</v>
      </c>
      <c r="D468" s="3" t="s">
        <v>3933</v>
      </c>
      <c r="E468" s="3" t="s">
        <v>115</v>
      </c>
      <c r="F468" s="11">
        <v>106</v>
      </c>
      <c r="G468" s="29" t="s">
        <v>3935</v>
      </c>
      <c r="H468" s="30">
        <v>41545</v>
      </c>
      <c r="I468" s="11">
        <v>88</v>
      </c>
      <c r="J468" s="13">
        <v>41548</v>
      </c>
      <c r="K468" s="53">
        <v>387</v>
      </c>
    </row>
    <row r="469" spans="1:14" x14ac:dyDescent="0.2">
      <c r="A469" s="2">
        <v>4</v>
      </c>
      <c r="B469" s="2">
        <v>131</v>
      </c>
      <c r="C469" s="2">
        <v>1</v>
      </c>
      <c r="D469" s="3" t="s">
        <v>3936</v>
      </c>
      <c r="E469" s="3" t="s">
        <v>41</v>
      </c>
      <c r="F469" s="11"/>
      <c r="J469" s="13"/>
      <c r="K469" s="53"/>
    </row>
    <row r="470" spans="1:14" x14ac:dyDescent="0.2">
      <c r="A470" s="2">
        <v>4</v>
      </c>
      <c r="B470" s="2">
        <v>131</v>
      </c>
      <c r="C470" s="2">
        <v>2</v>
      </c>
      <c r="D470" s="3" t="s">
        <v>3936</v>
      </c>
      <c r="E470" s="3" t="s">
        <v>41</v>
      </c>
      <c r="F470" s="11"/>
      <c r="G470" s="29" t="s">
        <v>2243</v>
      </c>
      <c r="H470" s="30">
        <v>21636</v>
      </c>
      <c r="I470" s="11">
        <v>53</v>
      </c>
      <c r="J470" s="13">
        <v>21639</v>
      </c>
      <c r="K470" s="53"/>
    </row>
    <row r="471" spans="1:14" x14ac:dyDescent="0.2">
      <c r="A471" s="2">
        <v>4</v>
      </c>
      <c r="B471" s="2">
        <v>132</v>
      </c>
      <c r="C471" s="2">
        <v>1</v>
      </c>
      <c r="D471" s="3" t="s">
        <v>145</v>
      </c>
      <c r="E471" s="3" t="s">
        <v>431</v>
      </c>
      <c r="F471" s="11">
        <v>299</v>
      </c>
      <c r="G471" s="29" t="s">
        <v>3937</v>
      </c>
      <c r="H471" s="30">
        <v>33743</v>
      </c>
      <c r="I471" s="11">
        <v>81</v>
      </c>
      <c r="J471" s="13">
        <v>33747</v>
      </c>
      <c r="K471" s="72">
        <v>665</v>
      </c>
    </row>
    <row r="472" spans="1:14" x14ac:dyDescent="0.2">
      <c r="A472" s="2">
        <v>4</v>
      </c>
      <c r="B472" s="2">
        <v>132</v>
      </c>
      <c r="C472" s="2">
        <v>2</v>
      </c>
      <c r="D472" s="3" t="s">
        <v>3938</v>
      </c>
      <c r="E472" s="3" t="s">
        <v>41</v>
      </c>
      <c r="F472" s="11"/>
      <c r="G472" s="29" t="s">
        <v>3939</v>
      </c>
      <c r="H472" s="30">
        <v>23351</v>
      </c>
      <c r="I472" s="11">
        <v>43</v>
      </c>
      <c r="J472" s="13">
        <v>23357</v>
      </c>
      <c r="K472" s="53"/>
    </row>
    <row r="473" spans="1:14" x14ac:dyDescent="0.2">
      <c r="A473" s="2">
        <v>4</v>
      </c>
      <c r="B473" s="2">
        <v>133</v>
      </c>
      <c r="C473" s="2">
        <v>1</v>
      </c>
      <c r="D473" s="3" t="s">
        <v>3905</v>
      </c>
      <c r="E473" s="3" t="s">
        <v>3940</v>
      </c>
      <c r="F473" s="11">
        <v>314</v>
      </c>
      <c r="G473" s="29" t="s">
        <v>3940</v>
      </c>
      <c r="H473" s="30">
        <v>32777</v>
      </c>
      <c r="I473" s="11">
        <v>75</v>
      </c>
      <c r="J473" s="13">
        <v>32780</v>
      </c>
      <c r="K473" s="53">
        <v>602</v>
      </c>
    </row>
    <row r="474" spans="1:14" x14ac:dyDescent="0.2">
      <c r="A474" s="2">
        <v>4</v>
      </c>
      <c r="B474" s="2">
        <v>133</v>
      </c>
      <c r="C474" s="2">
        <v>2</v>
      </c>
      <c r="D474" s="3" t="s">
        <v>3905</v>
      </c>
      <c r="E474" s="3" t="s">
        <v>3940</v>
      </c>
      <c r="F474" s="11">
        <v>314</v>
      </c>
      <c r="G474" s="29" t="s">
        <v>1697</v>
      </c>
      <c r="H474" s="30">
        <v>28842</v>
      </c>
      <c r="I474" s="11">
        <v>68</v>
      </c>
      <c r="J474" s="13">
        <v>28845</v>
      </c>
      <c r="K474" s="72">
        <v>349</v>
      </c>
    </row>
    <row r="475" spans="1:14" x14ac:dyDescent="0.2">
      <c r="A475" s="2">
        <v>4</v>
      </c>
      <c r="B475" s="2">
        <v>134</v>
      </c>
      <c r="C475" s="2">
        <v>1</v>
      </c>
      <c r="D475" s="3" t="s">
        <v>3941</v>
      </c>
      <c r="E475" s="3" t="s">
        <v>80</v>
      </c>
      <c r="F475" s="11"/>
      <c r="G475" s="29" t="s">
        <v>3942</v>
      </c>
      <c r="H475" s="30">
        <v>26628</v>
      </c>
      <c r="I475" s="11">
        <v>76</v>
      </c>
      <c r="J475" s="13">
        <v>26632</v>
      </c>
      <c r="K475" s="72">
        <v>256</v>
      </c>
    </row>
    <row r="476" spans="1:14" x14ac:dyDescent="0.2">
      <c r="A476" s="2">
        <v>4</v>
      </c>
      <c r="B476" s="2">
        <v>134</v>
      </c>
      <c r="C476" s="2">
        <v>2</v>
      </c>
      <c r="D476" s="3" t="s">
        <v>3943</v>
      </c>
      <c r="E476" s="3" t="s">
        <v>3944</v>
      </c>
      <c r="F476" s="11"/>
      <c r="J476" s="13"/>
      <c r="M476" s="3" t="s">
        <v>3945</v>
      </c>
    </row>
    <row r="477" spans="1:14" x14ac:dyDescent="0.2">
      <c r="A477" s="2">
        <v>4</v>
      </c>
      <c r="B477" s="2">
        <v>135</v>
      </c>
      <c r="C477" s="2">
        <v>1</v>
      </c>
      <c r="D477" s="3" t="s">
        <v>2162</v>
      </c>
      <c r="E477" s="3" t="s">
        <v>3946</v>
      </c>
      <c r="F477" s="11">
        <v>386</v>
      </c>
      <c r="G477" s="29" t="s">
        <v>3947</v>
      </c>
      <c r="H477" s="30">
        <v>35999</v>
      </c>
      <c r="I477" s="11">
        <v>50</v>
      </c>
      <c r="J477" s="13">
        <v>36004</v>
      </c>
      <c r="K477" s="53">
        <v>810</v>
      </c>
      <c r="M477" s="3" t="s">
        <v>255</v>
      </c>
      <c r="N477" s="122" t="s">
        <v>1884</v>
      </c>
    </row>
    <row r="478" spans="1:14" x14ac:dyDescent="0.2">
      <c r="A478" s="2">
        <v>4</v>
      </c>
      <c r="B478" s="2">
        <v>135</v>
      </c>
      <c r="C478" s="2" t="s">
        <v>3948</v>
      </c>
      <c r="D478" s="3" t="s">
        <v>2162</v>
      </c>
      <c r="E478" s="3" t="s">
        <v>3946</v>
      </c>
      <c r="F478" s="11">
        <v>386</v>
      </c>
      <c r="G478" s="29" t="s">
        <v>287</v>
      </c>
      <c r="H478" s="30">
        <v>43221</v>
      </c>
      <c r="I478" s="11">
        <v>42</v>
      </c>
      <c r="J478" s="13">
        <v>43232</v>
      </c>
      <c r="K478" s="53">
        <v>526</v>
      </c>
      <c r="M478" s="3" t="s">
        <v>3949</v>
      </c>
      <c r="N478" s="122"/>
    </row>
    <row r="479" spans="1:14" x14ac:dyDescent="0.2">
      <c r="A479" s="2">
        <v>4</v>
      </c>
      <c r="B479" s="2">
        <v>135</v>
      </c>
      <c r="C479" s="2">
        <v>2</v>
      </c>
      <c r="D479" s="3" t="s">
        <v>2162</v>
      </c>
      <c r="E479" s="3" t="s">
        <v>3946</v>
      </c>
      <c r="F479" s="11">
        <v>386</v>
      </c>
      <c r="J479" s="13"/>
      <c r="K479" s="53"/>
      <c r="N479" s="122"/>
    </row>
    <row r="480" spans="1:14" x14ac:dyDescent="0.2">
      <c r="A480" s="2">
        <v>4</v>
      </c>
      <c r="B480" s="2">
        <v>136</v>
      </c>
      <c r="C480" s="2">
        <v>1</v>
      </c>
      <c r="D480" s="3" t="s">
        <v>1980</v>
      </c>
      <c r="E480" s="3" t="s">
        <v>115</v>
      </c>
      <c r="F480" s="11">
        <v>275</v>
      </c>
      <c r="G480" s="29" t="s">
        <v>3950</v>
      </c>
      <c r="H480" s="30">
        <v>30942</v>
      </c>
      <c r="I480" s="11">
        <v>50</v>
      </c>
      <c r="J480" s="13">
        <v>30945</v>
      </c>
      <c r="K480" s="72">
        <v>495</v>
      </c>
    </row>
    <row r="481" spans="1:14" x14ac:dyDescent="0.2">
      <c r="A481" s="2">
        <v>4</v>
      </c>
      <c r="B481" s="2">
        <v>136</v>
      </c>
      <c r="C481" s="2">
        <v>2</v>
      </c>
      <c r="D481" s="3" t="s">
        <v>1980</v>
      </c>
      <c r="E481" s="3" t="s">
        <v>115</v>
      </c>
      <c r="F481" s="11">
        <v>275</v>
      </c>
      <c r="J481" s="13"/>
    </row>
    <row r="482" spans="1:14" x14ac:dyDescent="0.2">
      <c r="A482" s="2">
        <v>4</v>
      </c>
      <c r="B482" s="2">
        <v>137</v>
      </c>
      <c r="C482" s="2">
        <v>1</v>
      </c>
      <c r="D482" s="3" t="s">
        <v>1980</v>
      </c>
      <c r="E482" s="3" t="s">
        <v>115</v>
      </c>
      <c r="F482" s="11">
        <v>274</v>
      </c>
      <c r="G482" s="29" t="s">
        <v>3951</v>
      </c>
      <c r="H482" s="30">
        <v>31043</v>
      </c>
      <c r="I482" s="11">
        <v>76</v>
      </c>
      <c r="J482" s="13">
        <v>31045</v>
      </c>
      <c r="K482" s="72">
        <v>504</v>
      </c>
    </row>
    <row r="483" spans="1:14" x14ac:dyDescent="0.2">
      <c r="A483" s="2">
        <v>4</v>
      </c>
      <c r="B483" s="2">
        <v>137</v>
      </c>
      <c r="C483" s="2">
        <v>2</v>
      </c>
      <c r="D483" s="3" t="s">
        <v>1980</v>
      </c>
      <c r="E483" s="3" t="s">
        <v>115</v>
      </c>
      <c r="F483" s="11">
        <v>274</v>
      </c>
      <c r="G483" s="29" t="s">
        <v>3952</v>
      </c>
      <c r="H483" s="30">
        <v>32788</v>
      </c>
      <c r="I483" s="11">
        <v>70</v>
      </c>
      <c r="J483" s="13">
        <v>32791</v>
      </c>
      <c r="K483" s="72">
        <v>603</v>
      </c>
    </row>
    <row r="484" spans="1:14" x14ac:dyDescent="0.2">
      <c r="A484" s="2">
        <v>4</v>
      </c>
      <c r="B484" s="2">
        <v>138</v>
      </c>
      <c r="C484" s="2">
        <v>1</v>
      </c>
      <c r="D484" s="3" t="s">
        <v>1980</v>
      </c>
      <c r="E484" s="3" t="s">
        <v>3953</v>
      </c>
      <c r="F484" s="11">
        <v>113</v>
      </c>
      <c r="G484" s="29" t="s">
        <v>2079</v>
      </c>
      <c r="H484" s="30">
        <v>24441</v>
      </c>
      <c r="I484" s="11">
        <v>17</v>
      </c>
      <c r="J484" s="13">
        <v>24444</v>
      </c>
      <c r="K484" s="53">
        <v>104</v>
      </c>
    </row>
    <row r="485" spans="1:14" x14ac:dyDescent="0.2">
      <c r="A485" s="2">
        <v>4</v>
      </c>
      <c r="B485" s="2">
        <v>138</v>
      </c>
      <c r="C485" s="2">
        <v>2</v>
      </c>
      <c r="D485" s="3" t="s">
        <v>3954</v>
      </c>
      <c r="E485" s="3" t="s">
        <v>3740</v>
      </c>
      <c r="F485" s="11"/>
      <c r="G485" s="29" t="s">
        <v>3740</v>
      </c>
      <c r="H485" s="30">
        <v>23519</v>
      </c>
      <c r="I485" s="11">
        <v>55</v>
      </c>
      <c r="J485" s="13">
        <v>23523</v>
      </c>
      <c r="K485" s="53"/>
    </row>
    <row r="486" spans="1:14" x14ac:dyDescent="0.2">
      <c r="A486" s="2">
        <v>4</v>
      </c>
      <c r="B486" s="2">
        <v>139</v>
      </c>
      <c r="C486" s="2">
        <v>1</v>
      </c>
      <c r="D486" s="3" t="s">
        <v>1762</v>
      </c>
      <c r="E486" s="3" t="s">
        <v>206</v>
      </c>
      <c r="F486" s="11">
        <v>206</v>
      </c>
      <c r="G486" s="29" t="s">
        <v>3955</v>
      </c>
      <c r="H486" s="30">
        <v>28830</v>
      </c>
      <c r="I486" s="11">
        <v>67</v>
      </c>
      <c r="J486" s="13">
        <v>28835</v>
      </c>
      <c r="K486" s="72">
        <v>348</v>
      </c>
    </row>
    <row r="487" spans="1:14" x14ac:dyDescent="0.2">
      <c r="A487" s="2">
        <v>4</v>
      </c>
      <c r="B487" s="2">
        <v>139</v>
      </c>
      <c r="C487" s="2">
        <v>1</v>
      </c>
      <c r="D487" s="3" t="s">
        <v>1762</v>
      </c>
      <c r="E487" s="3" t="s">
        <v>206</v>
      </c>
      <c r="F487" s="11">
        <v>206</v>
      </c>
      <c r="G487" s="29" t="s">
        <v>3956</v>
      </c>
      <c r="H487" s="30">
        <v>37782</v>
      </c>
      <c r="I487" s="11">
        <v>89</v>
      </c>
      <c r="J487" s="13">
        <v>37803</v>
      </c>
      <c r="K487" s="72">
        <v>271</v>
      </c>
      <c r="M487" s="3" t="s">
        <v>255</v>
      </c>
    </row>
    <row r="488" spans="1:14" x14ac:dyDescent="0.2">
      <c r="A488" s="2">
        <v>4</v>
      </c>
      <c r="B488" s="2">
        <v>139</v>
      </c>
      <c r="C488" s="2">
        <v>1</v>
      </c>
      <c r="D488" s="3" t="s">
        <v>1762</v>
      </c>
      <c r="E488" s="3" t="s">
        <v>206</v>
      </c>
      <c r="F488" s="11">
        <v>206</v>
      </c>
      <c r="G488" s="29" t="s">
        <v>3957</v>
      </c>
      <c r="H488" s="30">
        <v>44727</v>
      </c>
      <c r="I488" s="11">
        <v>82</v>
      </c>
      <c r="J488" s="13">
        <v>44771</v>
      </c>
      <c r="K488" s="72">
        <v>689</v>
      </c>
      <c r="M488" s="3" t="s">
        <v>308</v>
      </c>
      <c r="N488" s="122" t="s">
        <v>3958</v>
      </c>
    </row>
    <row r="489" spans="1:14" x14ac:dyDescent="0.2">
      <c r="A489" s="2">
        <v>4</v>
      </c>
      <c r="B489" s="2">
        <v>139</v>
      </c>
      <c r="C489" s="2">
        <v>1</v>
      </c>
      <c r="D489" s="3" t="s">
        <v>1762</v>
      </c>
      <c r="E489" s="3" t="s">
        <v>206</v>
      </c>
      <c r="F489" s="11">
        <v>206</v>
      </c>
      <c r="G489" s="29" t="s">
        <v>7400</v>
      </c>
      <c r="H489" s="30">
        <v>45211</v>
      </c>
      <c r="I489" s="11">
        <v>87</v>
      </c>
      <c r="J489" s="13">
        <v>45464</v>
      </c>
      <c r="K489" s="72">
        <v>740</v>
      </c>
      <c r="M489" s="3" t="s">
        <v>3048</v>
      </c>
      <c r="N489" s="122"/>
    </row>
    <row r="490" spans="1:14" x14ac:dyDescent="0.2">
      <c r="A490" s="2">
        <v>4</v>
      </c>
      <c r="B490" s="2">
        <v>139</v>
      </c>
      <c r="C490" s="2">
        <v>2</v>
      </c>
      <c r="D490" s="3" t="s">
        <v>1762</v>
      </c>
      <c r="E490" s="3" t="s">
        <v>206</v>
      </c>
      <c r="F490" s="11">
        <v>206</v>
      </c>
      <c r="G490" s="29"/>
      <c r="H490" s="30"/>
      <c r="I490" s="11"/>
      <c r="J490" s="13"/>
      <c r="M490" s="3"/>
      <c r="N490" t="s">
        <v>3959</v>
      </c>
    </row>
    <row r="491" spans="1:14" x14ac:dyDescent="0.2">
      <c r="A491" s="2">
        <v>4</v>
      </c>
      <c r="B491" s="2">
        <v>140</v>
      </c>
      <c r="C491" s="2">
        <v>1</v>
      </c>
      <c r="D491" s="3" t="s">
        <v>3960</v>
      </c>
      <c r="E491" s="3" t="s">
        <v>541</v>
      </c>
      <c r="F491" s="11"/>
      <c r="G491" s="29" t="s">
        <v>2581</v>
      </c>
      <c r="H491" s="30">
        <v>21554</v>
      </c>
      <c r="I491" s="11">
        <v>67</v>
      </c>
      <c r="J491" s="13">
        <v>21558</v>
      </c>
    </row>
    <row r="492" spans="1:14" x14ac:dyDescent="0.2">
      <c r="A492" s="2">
        <v>4</v>
      </c>
      <c r="B492" s="2">
        <v>140</v>
      </c>
      <c r="C492" s="2">
        <v>2</v>
      </c>
      <c r="D492" s="3" t="s">
        <v>3960</v>
      </c>
      <c r="E492" s="3" t="s">
        <v>541</v>
      </c>
      <c r="F492" s="11"/>
      <c r="G492" s="29" t="s">
        <v>3961</v>
      </c>
      <c r="H492" s="30">
        <v>24747</v>
      </c>
      <c r="I492" s="11">
        <v>75</v>
      </c>
      <c r="J492" s="13">
        <v>24751</v>
      </c>
      <c r="K492" s="72">
        <v>125</v>
      </c>
    </row>
    <row r="493" spans="1:14" x14ac:dyDescent="0.2">
      <c r="A493" s="2">
        <v>4</v>
      </c>
      <c r="B493" s="2">
        <v>141</v>
      </c>
      <c r="C493" s="2">
        <v>1</v>
      </c>
      <c r="D493" s="3" t="s">
        <v>98</v>
      </c>
      <c r="E493" s="3" t="s">
        <v>450</v>
      </c>
      <c r="F493" s="11">
        <v>202</v>
      </c>
      <c r="G493" s="29" t="s">
        <v>450</v>
      </c>
      <c r="H493" s="30">
        <v>29204</v>
      </c>
      <c r="I493" s="11">
        <v>70</v>
      </c>
      <c r="J493" s="17">
        <v>29208</v>
      </c>
      <c r="K493" s="72">
        <v>378</v>
      </c>
    </row>
    <row r="494" spans="1:14" x14ac:dyDescent="0.2">
      <c r="A494" s="2">
        <v>4</v>
      </c>
      <c r="B494" s="2">
        <v>141</v>
      </c>
      <c r="C494" s="2">
        <v>2</v>
      </c>
      <c r="D494" s="3" t="s">
        <v>98</v>
      </c>
      <c r="E494" s="3" t="s">
        <v>450</v>
      </c>
      <c r="F494" s="11">
        <v>202</v>
      </c>
      <c r="G494" s="29" t="s">
        <v>1755</v>
      </c>
      <c r="H494" s="30">
        <v>24620</v>
      </c>
      <c r="I494" s="11">
        <v>35</v>
      </c>
      <c r="J494" s="13">
        <v>24624</v>
      </c>
      <c r="K494" s="72">
        <v>116</v>
      </c>
    </row>
    <row r="495" spans="1:14" x14ac:dyDescent="0.2">
      <c r="A495" s="2">
        <v>4</v>
      </c>
      <c r="B495" s="2">
        <v>142</v>
      </c>
      <c r="C495" s="2">
        <v>1</v>
      </c>
      <c r="D495" s="3" t="s">
        <v>3962</v>
      </c>
      <c r="E495" s="3" t="s">
        <v>2223</v>
      </c>
      <c r="F495" s="11">
        <v>146</v>
      </c>
      <c r="G495" s="29" t="s">
        <v>2223</v>
      </c>
      <c r="H495" s="30">
        <v>25735</v>
      </c>
      <c r="I495" s="11">
        <v>63</v>
      </c>
      <c r="J495" s="13">
        <v>25738</v>
      </c>
      <c r="K495" s="72">
        <v>183</v>
      </c>
    </row>
    <row r="496" spans="1:14" x14ac:dyDescent="0.2">
      <c r="A496" s="2">
        <v>4</v>
      </c>
      <c r="B496" s="2">
        <v>142</v>
      </c>
      <c r="C496" s="2">
        <v>2</v>
      </c>
      <c r="D496" s="3" t="s">
        <v>3962</v>
      </c>
      <c r="E496" s="3" t="s">
        <v>2223</v>
      </c>
      <c r="F496" s="11">
        <v>146</v>
      </c>
      <c r="G496" s="29" t="s">
        <v>3963</v>
      </c>
      <c r="H496" s="30">
        <v>36815</v>
      </c>
      <c r="I496" s="11">
        <v>93</v>
      </c>
      <c r="J496" s="13">
        <v>36819</v>
      </c>
      <c r="K496" s="53" t="s">
        <v>3964</v>
      </c>
    </row>
    <row r="497" spans="1:13" x14ac:dyDescent="0.2">
      <c r="A497" s="2">
        <v>4</v>
      </c>
      <c r="B497" s="2">
        <v>142</v>
      </c>
      <c r="C497" s="2">
        <v>3</v>
      </c>
      <c r="D497" s="3" t="s">
        <v>3962</v>
      </c>
      <c r="E497" s="3" t="s">
        <v>2223</v>
      </c>
      <c r="F497" s="11">
        <v>146</v>
      </c>
      <c r="G497" s="29" t="s">
        <v>80</v>
      </c>
      <c r="H497" s="30">
        <v>30102</v>
      </c>
      <c r="I497" s="11">
        <v>30</v>
      </c>
      <c r="J497" s="13">
        <v>30105</v>
      </c>
      <c r="K497" s="72">
        <v>437</v>
      </c>
    </row>
    <row r="498" spans="1:13" x14ac:dyDescent="0.2">
      <c r="A498" s="2">
        <v>4</v>
      </c>
      <c r="B498" s="2">
        <v>143</v>
      </c>
      <c r="C498" s="2">
        <v>1</v>
      </c>
      <c r="D498" s="3" t="s">
        <v>3965</v>
      </c>
      <c r="E498" s="3" t="s">
        <v>539</v>
      </c>
      <c r="F498" s="11"/>
      <c r="G498" s="29" t="s">
        <v>539</v>
      </c>
      <c r="H498" s="30">
        <v>23654</v>
      </c>
      <c r="I498" s="11">
        <v>43</v>
      </c>
      <c r="J498" s="13">
        <v>23657</v>
      </c>
    </row>
    <row r="499" spans="1:13" x14ac:dyDescent="0.2">
      <c r="A499" s="2">
        <v>4</v>
      </c>
      <c r="B499" s="2">
        <v>143</v>
      </c>
      <c r="C499" s="2">
        <v>2</v>
      </c>
      <c r="D499" s="3" t="s">
        <v>3965</v>
      </c>
      <c r="E499" s="3" t="s">
        <v>539</v>
      </c>
      <c r="F499" s="11"/>
      <c r="G499" s="29" t="s">
        <v>3447</v>
      </c>
      <c r="H499" s="30">
        <v>32906</v>
      </c>
      <c r="I499" s="11">
        <v>73</v>
      </c>
      <c r="J499" s="13">
        <v>32911</v>
      </c>
      <c r="K499" s="53">
        <v>610</v>
      </c>
    </row>
    <row r="500" spans="1:13" x14ac:dyDescent="0.2">
      <c r="A500" s="2">
        <v>4</v>
      </c>
      <c r="B500" s="2">
        <v>143</v>
      </c>
      <c r="C500" s="2">
        <v>3</v>
      </c>
      <c r="D500" s="3" t="s">
        <v>3965</v>
      </c>
      <c r="E500" s="3" t="s">
        <v>539</v>
      </c>
      <c r="F500" s="11"/>
      <c r="J500" s="13"/>
    </row>
    <row r="501" spans="1:13" x14ac:dyDescent="0.2">
      <c r="A501" s="2">
        <v>4</v>
      </c>
      <c r="B501" s="2">
        <v>144</v>
      </c>
      <c r="C501" s="2">
        <v>1</v>
      </c>
      <c r="D501" s="3" t="s">
        <v>46</v>
      </c>
      <c r="E501" s="3" t="s">
        <v>559</v>
      </c>
      <c r="F501" s="11"/>
      <c r="G501" s="29" t="s">
        <v>3966</v>
      </c>
      <c r="H501" s="30">
        <v>30254</v>
      </c>
      <c r="I501" s="11">
        <v>87</v>
      </c>
      <c r="J501" s="13">
        <v>30257</v>
      </c>
      <c r="K501" s="72">
        <v>442</v>
      </c>
    </row>
    <row r="502" spans="1:13" x14ac:dyDescent="0.2">
      <c r="A502" s="2">
        <v>4</v>
      </c>
      <c r="B502" s="2">
        <v>144</v>
      </c>
      <c r="C502" s="2">
        <v>2</v>
      </c>
      <c r="D502" s="3" t="s">
        <v>46</v>
      </c>
      <c r="E502" s="3" t="s">
        <v>559</v>
      </c>
      <c r="F502" s="11"/>
      <c r="G502" s="29" t="s">
        <v>3018</v>
      </c>
      <c r="H502" s="30">
        <v>25992</v>
      </c>
      <c r="I502" s="11">
        <v>76</v>
      </c>
      <c r="J502" s="13">
        <v>26003</v>
      </c>
      <c r="K502" s="72">
        <v>203</v>
      </c>
    </row>
    <row r="503" spans="1:13" x14ac:dyDescent="0.2">
      <c r="A503" s="2">
        <v>4</v>
      </c>
      <c r="B503" s="2">
        <v>144</v>
      </c>
      <c r="C503" s="2">
        <v>3</v>
      </c>
      <c r="D503" s="3" t="s">
        <v>46</v>
      </c>
      <c r="E503" s="3" t="s">
        <v>559</v>
      </c>
      <c r="F503" s="11"/>
      <c r="G503" s="29" t="s">
        <v>3967</v>
      </c>
      <c r="H503" s="30">
        <v>32515</v>
      </c>
      <c r="I503" s="11">
        <v>68</v>
      </c>
      <c r="J503" s="13">
        <v>32519</v>
      </c>
      <c r="K503" s="72">
        <v>587</v>
      </c>
    </row>
    <row r="504" spans="1:13" x14ac:dyDescent="0.2">
      <c r="A504" s="2">
        <v>4</v>
      </c>
      <c r="B504" s="2">
        <v>145</v>
      </c>
      <c r="C504" s="2">
        <v>1</v>
      </c>
      <c r="D504" s="3" t="s">
        <v>3968</v>
      </c>
      <c r="E504" s="3" t="s">
        <v>3969</v>
      </c>
      <c r="F504" s="11"/>
      <c r="G504" s="29" t="s">
        <v>92</v>
      </c>
      <c r="H504" s="30">
        <v>21853</v>
      </c>
      <c r="I504" s="11">
        <v>49</v>
      </c>
      <c r="J504" s="13">
        <v>21857</v>
      </c>
    </row>
    <row r="505" spans="1:13" x14ac:dyDescent="0.2">
      <c r="A505" s="2">
        <v>4</v>
      </c>
      <c r="B505" s="2">
        <v>145</v>
      </c>
      <c r="C505" s="2">
        <v>2</v>
      </c>
      <c r="D505" s="3" t="s">
        <v>3968</v>
      </c>
      <c r="E505" s="3" t="s">
        <v>3969</v>
      </c>
      <c r="F505" s="11"/>
      <c r="G505" s="29" t="s">
        <v>3970</v>
      </c>
      <c r="H505" s="30">
        <v>32448</v>
      </c>
      <c r="I505" s="11">
        <v>77</v>
      </c>
      <c r="J505" s="13">
        <v>32451</v>
      </c>
      <c r="K505" s="53">
        <v>580</v>
      </c>
    </row>
    <row r="506" spans="1:13" x14ac:dyDescent="0.2">
      <c r="A506" s="2">
        <v>4</v>
      </c>
      <c r="B506" s="2">
        <v>145</v>
      </c>
      <c r="C506" s="2">
        <v>3</v>
      </c>
      <c r="D506" s="3" t="s">
        <v>3968</v>
      </c>
      <c r="E506" s="3" t="s">
        <v>3969</v>
      </c>
      <c r="F506" s="11"/>
      <c r="J506" s="13"/>
    </row>
    <row r="507" spans="1:13" x14ac:dyDescent="0.2">
      <c r="A507" s="2">
        <v>4</v>
      </c>
      <c r="B507" s="2">
        <v>146</v>
      </c>
      <c r="C507" s="2">
        <v>1</v>
      </c>
      <c r="D507" s="3" t="s">
        <v>3971</v>
      </c>
      <c r="E507" s="3" t="s">
        <v>3972</v>
      </c>
      <c r="F507" s="11"/>
      <c r="J507" s="13"/>
    </row>
    <row r="508" spans="1:13" x14ac:dyDescent="0.2">
      <c r="A508" s="2">
        <v>4</v>
      </c>
      <c r="B508" s="2">
        <v>146</v>
      </c>
      <c r="C508" s="2">
        <v>2</v>
      </c>
      <c r="D508" s="3" t="s">
        <v>3971</v>
      </c>
      <c r="E508" s="3" t="s">
        <v>3972</v>
      </c>
      <c r="F508" s="11"/>
      <c r="G508" s="10" t="s">
        <v>836</v>
      </c>
      <c r="J508" s="13">
        <v>44540</v>
      </c>
      <c r="K508" s="72">
        <v>676</v>
      </c>
      <c r="M508" t="s">
        <v>244</v>
      </c>
    </row>
    <row r="509" spans="1:13" x14ac:dyDescent="0.2">
      <c r="A509" s="2">
        <v>4</v>
      </c>
      <c r="B509" s="2">
        <v>146</v>
      </c>
      <c r="C509" s="2">
        <v>2</v>
      </c>
      <c r="D509" s="3" t="s">
        <v>3971</v>
      </c>
      <c r="E509" s="3" t="s">
        <v>3972</v>
      </c>
      <c r="F509" s="11"/>
      <c r="G509" s="10" t="s">
        <v>3973</v>
      </c>
      <c r="H509" s="13">
        <v>44516</v>
      </c>
      <c r="I509" s="2">
        <v>91</v>
      </c>
      <c r="J509" s="13">
        <v>44540</v>
      </c>
      <c r="K509" s="72">
        <v>676</v>
      </c>
      <c r="M509" t="s">
        <v>308</v>
      </c>
    </row>
    <row r="510" spans="1:13" x14ac:dyDescent="0.2">
      <c r="A510" s="2">
        <v>4</v>
      </c>
      <c r="B510" s="2">
        <v>146</v>
      </c>
      <c r="C510" s="2">
        <v>3</v>
      </c>
      <c r="D510" s="3" t="s">
        <v>3971</v>
      </c>
      <c r="E510" s="3" t="s">
        <v>3972</v>
      </c>
      <c r="F510" s="11"/>
      <c r="G510" s="29" t="s">
        <v>206</v>
      </c>
      <c r="H510" s="30">
        <v>21564</v>
      </c>
      <c r="I510" s="11">
        <v>2</v>
      </c>
      <c r="J510" s="13">
        <v>21567</v>
      </c>
      <c r="M510" s="3"/>
    </row>
    <row r="511" spans="1:13" x14ac:dyDescent="0.2">
      <c r="A511" s="2">
        <v>4</v>
      </c>
      <c r="B511" s="2">
        <v>147</v>
      </c>
      <c r="C511" s="2">
        <v>1</v>
      </c>
      <c r="D511" s="3" t="s">
        <v>3974</v>
      </c>
      <c r="E511" s="3" t="s">
        <v>41</v>
      </c>
      <c r="F511" s="11"/>
      <c r="G511" s="29" t="s">
        <v>2785</v>
      </c>
      <c r="H511" s="30">
        <v>32301</v>
      </c>
      <c r="I511" s="11">
        <v>85</v>
      </c>
      <c r="J511" s="13">
        <v>32304</v>
      </c>
      <c r="K511" s="72">
        <v>569</v>
      </c>
    </row>
    <row r="512" spans="1:13" x14ac:dyDescent="0.2">
      <c r="A512" s="2">
        <v>4</v>
      </c>
      <c r="B512" s="2">
        <v>147</v>
      </c>
      <c r="C512" s="2">
        <v>2</v>
      </c>
      <c r="D512" s="3" t="s">
        <v>3974</v>
      </c>
      <c r="E512" s="3" t="s">
        <v>41</v>
      </c>
      <c r="F512" s="11"/>
      <c r="G512" s="29" t="s">
        <v>2044</v>
      </c>
      <c r="H512" s="30">
        <v>32802</v>
      </c>
      <c r="I512" s="11">
        <v>88</v>
      </c>
      <c r="J512" s="13">
        <v>32806</v>
      </c>
      <c r="K512" s="72">
        <v>604</v>
      </c>
    </row>
    <row r="513" spans="1:14" x14ac:dyDescent="0.2">
      <c r="A513" s="2">
        <v>4</v>
      </c>
      <c r="B513" s="2">
        <v>147</v>
      </c>
      <c r="C513" s="2">
        <v>3</v>
      </c>
      <c r="D513" s="3" t="s">
        <v>3974</v>
      </c>
      <c r="E513" s="3" t="s">
        <v>41</v>
      </c>
      <c r="F513" s="11"/>
      <c r="G513" s="29" t="s">
        <v>539</v>
      </c>
      <c r="H513" s="30">
        <v>22921</v>
      </c>
      <c r="I513" s="11">
        <v>28</v>
      </c>
      <c r="J513" s="13">
        <v>22924</v>
      </c>
      <c r="K513" s="53"/>
      <c r="L513" s="2" t="s">
        <v>236</v>
      </c>
      <c r="N513" t="s">
        <v>3975</v>
      </c>
    </row>
    <row r="514" spans="1:14" x14ac:dyDescent="0.2">
      <c r="A514" s="2">
        <v>4</v>
      </c>
      <c r="B514" s="2">
        <v>148</v>
      </c>
      <c r="C514" s="2">
        <v>1</v>
      </c>
      <c r="D514" s="3" t="s">
        <v>3976</v>
      </c>
      <c r="E514" s="3" t="s">
        <v>539</v>
      </c>
      <c r="F514" s="11">
        <v>204</v>
      </c>
      <c r="G514" s="29" t="s">
        <v>539</v>
      </c>
      <c r="H514" s="30">
        <v>29345</v>
      </c>
      <c r="I514" s="11">
        <v>59</v>
      </c>
      <c r="J514" s="13">
        <v>29348</v>
      </c>
      <c r="K514" s="53">
        <v>392</v>
      </c>
      <c r="L514" s="2" t="s">
        <v>236</v>
      </c>
    </row>
    <row r="515" spans="1:14" x14ac:dyDescent="0.2">
      <c r="A515" s="2">
        <v>4</v>
      </c>
      <c r="B515" s="2">
        <v>148</v>
      </c>
      <c r="C515" s="2">
        <v>2</v>
      </c>
      <c r="D515" s="3" t="s">
        <v>3976</v>
      </c>
      <c r="E515" s="3" t="s">
        <v>539</v>
      </c>
      <c r="F515" s="11">
        <v>204</v>
      </c>
      <c r="G515" s="3" t="s">
        <v>495</v>
      </c>
      <c r="H515" s="30">
        <v>42393</v>
      </c>
      <c r="I515" s="11">
        <v>99</v>
      </c>
      <c r="J515" s="13">
        <v>42398</v>
      </c>
      <c r="K515" s="53">
        <v>455</v>
      </c>
    </row>
    <row r="516" spans="1:14" x14ac:dyDescent="0.2">
      <c r="A516" s="2">
        <v>4</v>
      </c>
      <c r="B516" s="2">
        <v>148</v>
      </c>
      <c r="C516" s="2">
        <v>3</v>
      </c>
      <c r="D516" s="3" t="s">
        <v>3976</v>
      </c>
      <c r="E516" s="3" t="s">
        <v>539</v>
      </c>
      <c r="F516" s="11">
        <v>204</v>
      </c>
      <c r="G516" s="29" t="s">
        <v>3977</v>
      </c>
      <c r="H516" s="30">
        <v>22964</v>
      </c>
      <c r="I516" s="11" t="s">
        <v>3978</v>
      </c>
      <c r="J516" s="13">
        <v>22967</v>
      </c>
      <c r="M516" s="3"/>
    </row>
    <row r="517" spans="1:14" x14ac:dyDescent="0.2">
      <c r="A517" s="2">
        <v>4</v>
      </c>
      <c r="B517" s="2">
        <v>149</v>
      </c>
      <c r="C517" s="2">
        <v>1</v>
      </c>
      <c r="D517" s="3" t="s">
        <v>3979</v>
      </c>
      <c r="E517" s="3" t="s">
        <v>3980</v>
      </c>
      <c r="F517" s="11">
        <v>116</v>
      </c>
      <c r="G517" s="10" t="s">
        <v>3981</v>
      </c>
      <c r="H517" s="13">
        <v>43423</v>
      </c>
      <c r="I517" s="2">
        <v>86</v>
      </c>
      <c r="J517" s="13">
        <v>43592</v>
      </c>
      <c r="K517" s="72">
        <v>556</v>
      </c>
      <c r="M517" t="s">
        <v>244</v>
      </c>
      <c r="N517" s="122" t="s">
        <v>3582</v>
      </c>
    </row>
    <row r="518" spans="1:14" x14ac:dyDescent="0.2">
      <c r="A518" s="2">
        <v>4</v>
      </c>
      <c r="B518" s="2">
        <v>149</v>
      </c>
      <c r="C518" s="2">
        <v>2</v>
      </c>
      <c r="D518" s="3" t="s">
        <v>3979</v>
      </c>
      <c r="E518" s="3" t="s">
        <v>3980</v>
      </c>
      <c r="F518" s="11">
        <v>116</v>
      </c>
      <c r="G518" s="10" t="s">
        <v>7481</v>
      </c>
      <c r="H518" s="13">
        <v>45763</v>
      </c>
      <c r="I518" s="2">
        <v>96</v>
      </c>
      <c r="J518" s="13">
        <v>45784</v>
      </c>
      <c r="K518" s="72">
        <v>766</v>
      </c>
      <c r="M518" t="s">
        <v>244</v>
      </c>
      <c r="N518" s="122"/>
    </row>
    <row r="519" spans="1:14" x14ac:dyDescent="0.2">
      <c r="A519" s="2">
        <v>4</v>
      </c>
      <c r="B519" s="2">
        <v>149</v>
      </c>
      <c r="C519" s="2">
        <v>3</v>
      </c>
      <c r="D519" s="3" t="s">
        <v>3979</v>
      </c>
      <c r="E519" s="3" t="s">
        <v>3980</v>
      </c>
      <c r="F519" s="11">
        <v>116</v>
      </c>
      <c r="G519" s="29" t="s">
        <v>3982</v>
      </c>
      <c r="H519" s="30">
        <v>24577</v>
      </c>
      <c r="I519" s="11">
        <v>4</v>
      </c>
      <c r="J519" s="13">
        <v>24580</v>
      </c>
      <c r="K519" s="72">
        <v>115</v>
      </c>
      <c r="M519" s="3"/>
      <c r="N519" s="122"/>
    </row>
    <row r="520" spans="1:14" x14ac:dyDescent="0.2">
      <c r="A520" s="2">
        <v>4</v>
      </c>
      <c r="B520" s="2">
        <v>150</v>
      </c>
      <c r="C520" s="2">
        <v>1</v>
      </c>
      <c r="D520" s="3" t="s">
        <v>3983</v>
      </c>
      <c r="E520" s="3" t="s">
        <v>2417</v>
      </c>
      <c r="F520" s="11">
        <v>108</v>
      </c>
      <c r="G520" s="29" t="s">
        <v>2417</v>
      </c>
      <c r="H520" s="30">
        <v>33098</v>
      </c>
      <c r="I520" s="11">
        <v>81</v>
      </c>
      <c r="J520" s="17">
        <v>33102</v>
      </c>
      <c r="K520" s="72">
        <v>622</v>
      </c>
    </row>
    <row r="521" spans="1:14" x14ac:dyDescent="0.2">
      <c r="A521" s="2">
        <v>4</v>
      </c>
      <c r="B521" s="2">
        <v>150</v>
      </c>
      <c r="C521" s="2">
        <v>2</v>
      </c>
      <c r="D521" s="3" t="s">
        <v>3983</v>
      </c>
      <c r="E521" s="3" t="s">
        <v>2417</v>
      </c>
      <c r="F521" s="11">
        <v>108</v>
      </c>
      <c r="G521" s="29" t="s">
        <v>2205</v>
      </c>
      <c r="H521" s="30">
        <v>24232</v>
      </c>
      <c r="I521" s="11">
        <v>51</v>
      </c>
      <c r="J521" s="13">
        <v>24234</v>
      </c>
    </row>
    <row r="522" spans="1:14" x14ac:dyDescent="0.2">
      <c r="A522" s="2">
        <v>4</v>
      </c>
      <c r="B522" s="2">
        <v>151</v>
      </c>
      <c r="C522" s="2">
        <v>1</v>
      </c>
      <c r="D522" s="3" t="s">
        <v>3984</v>
      </c>
      <c r="E522" s="3" t="s">
        <v>3985</v>
      </c>
      <c r="F522" s="11"/>
      <c r="G522" s="29" t="s">
        <v>3985</v>
      </c>
      <c r="H522" s="30">
        <v>21559</v>
      </c>
      <c r="I522" s="11">
        <v>75</v>
      </c>
      <c r="J522" s="13">
        <v>21564</v>
      </c>
    </row>
    <row r="523" spans="1:14" x14ac:dyDescent="0.2">
      <c r="A523" s="2">
        <v>4</v>
      </c>
      <c r="B523" s="2">
        <v>151</v>
      </c>
      <c r="C523" s="2">
        <v>2</v>
      </c>
      <c r="D523" s="3" t="s">
        <v>3984</v>
      </c>
      <c r="E523" s="3" t="s">
        <v>3985</v>
      </c>
      <c r="F523" s="11"/>
      <c r="G523" s="29" t="s">
        <v>3170</v>
      </c>
      <c r="H523" s="30">
        <v>22772</v>
      </c>
      <c r="I523" s="11">
        <v>73</v>
      </c>
      <c r="J523" s="13">
        <v>22776</v>
      </c>
    </row>
    <row r="524" spans="1:14" x14ac:dyDescent="0.2">
      <c r="A524" s="2">
        <v>4</v>
      </c>
      <c r="B524" s="2">
        <v>152</v>
      </c>
      <c r="C524" s="2">
        <v>1</v>
      </c>
      <c r="D524" s="3" t="s">
        <v>3986</v>
      </c>
      <c r="E524" s="3" t="s">
        <v>556</v>
      </c>
      <c r="F524" s="11"/>
      <c r="G524" s="29" t="s">
        <v>556</v>
      </c>
      <c r="H524" s="30">
        <v>23803</v>
      </c>
      <c r="I524" s="11">
        <v>29</v>
      </c>
      <c r="J524" s="13">
        <v>23806</v>
      </c>
    </row>
    <row r="525" spans="1:14" x14ac:dyDescent="0.2">
      <c r="A525" s="2">
        <v>4</v>
      </c>
      <c r="B525" s="2">
        <v>152</v>
      </c>
      <c r="C525" s="2">
        <v>2</v>
      </c>
      <c r="D525" s="3" t="s">
        <v>3986</v>
      </c>
      <c r="E525" s="3" t="s">
        <v>556</v>
      </c>
      <c r="F525" s="11"/>
      <c r="J525" s="13"/>
    </row>
    <row r="526" spans="1:14" x14ac:dyDescent="0.2">
      <c r="A526" s="2">
        <v>4</v>
      </c>
      <c r="B526" s="2">
        <v>153</v>
      </c>
      <c r="C526" s="2">
        <v>1</v>
      </c>
      <c r="D526" s="3" t="s">
        <v>1986</v>
      </c>
      <c r="E526" s="3" t="s">
        <v>3987</v>
      </c>
      <c r="F526" s="11"/>
      <c r="G526" s="29" t="s">
        <v>3988</v>
      </c>
      <c r="H526" s="30">
        <v>29619</v>
      </c>
      <c r="I526" s="11">
        <v>59</v>
      </c>
      <c r="J526" s="13">
        <v>29623</v>
      </c>
      <c r="K526" s="72">
        <v>408</v>
      </c>
    </row>
    <row r="527" spans="1:14" x14ac:dyDescent="0.2">
      <c r="A527" s="2">
        <v>4</v>
      </c>
      <c r="B527" s="2">
        <v>153</v>
      </c>
      <c r="C527" s="2">
        <v>2</v>
      </c>
      <c r="D527" s="3" t="s">
        <v>1986</v>
      </c>
      <c r="E527" s="3" t="s">
        <v>3987</v>
      </c>
      <c r="F527" s="11"/>
      <c r="G527" s="29" t="s">
        <v>608</v>
      </c>
      <c r="H527" s="30">
        <v>25390</v>
      </c>
      <c r="I527" s="11">
        <v>44</v>
      </c>
      <c r="J527" s="13">
        <v>25394</v>
      </c>
      <c r="K527" s="72">
        <v>193</v>
      </c>
    </row>
    <row r="528" spans="1:14" x14ac:dyDescent="0.2">
      <c r="A528" s="2">
        <v>4</v>
      </c>
      <c r="B528" s="2">
        <v>153</v>
      </c>
      <c r="C528" s="2">
        <v>2</v>
      </c>
      <c r="D528" s="3" t="s">
        <v>1986</v>
      </c>
      <c r="E528" s="3" t="s">
        <v>3987</v>
      </c>
      <c r="F528" s="11"/>
      <c r="G528" s="29" t="s">
        <v>3989</v>
      </c>
      <c r="H528" s="30">
        <v>23618</v>
      </c>
      <c r="I528" s="11" t="s">
        <v>3990</v>
      </c>
      <c r="J528" s="13">
        <v>23620</v>
      </c>
      <c r="M528" s="3" t="s">
        <v>3991</v>
      </c>
    </row>
    <row r="529" spans="1:14" x14ac:dyDescent="0.2">
      <c r="A529" s="2">
        <v>4</v>
      </c>
      <c r="B529" s="2">
        <v>153</v>
      </c>
      <c r="C529" s="2">
        <v>2</v>
      </c>
      <c r="D529" s="3" t="s">
        <v>1986</v>
      </c>
      <c r="E529" s="3" t="s">
        <v>3987</v>
      </c>
      <c r="F529" s="11"/>
      <c r="G529" s="29" t="s">
        <v>3992</v>
      </c>
      <c r="H529" s="11"/>
      <c r="I529" s="11"/>
      <c r="J529" s="17" t="s">
        <v>3993</v>
      </c>
      <c r="M529" s="3" t="s">
        <v>3994</v>
      </c>
    </row>
    <row r="530" spans="1:14" x14ac:dyDescent="0.2">
      <c r="A530" s="2">
        <v>4</v>
      </c>
      <c r="B530" s="11" t="s">
        <v>3995</v>
      </c>
      <c r="C530" s="2">
        <v>1</v>
      </c>
      <c r="D530" s="3" t="s">
        <v>3996</v>
      </c>
      <c r="E530" s="3" t="s">
        <v>3997</v>
      </c>
      <c r="F530" s="11">
        <v>179</v>
      </c>
      <c r="G530" s="29" t="s">
        <v>137</v>
      </c>
      <c r="H530" s="30">
        <v>26922</v>
      </c>
      <c r="I530" s="11">
        <v>48</v>
      </c>
      <c r="J530" s="13">
        <v>26924</v>
      </c>
      <c r="K530" s="72">
        <v>281</v>
      </c>
      <c r="L530" s="2" t="s">
        <v>236</v>
      </c>
      <c r="N530" t="s">
        <v>2744</v>
      </c>
    </row>
    <row r="531" spans="1:14" x14ac:dyDescent="0.2">
      <c r="A531" s="2">
        <v>4</v>
      </c>
      <c r="B531" s="11" t="s">
        <v>3995</v>
      </c>
      <c r="C531" s="2">
        <v>2</v>
      </c>
      <c r="D531" s="3" t="s">
        <v>3996</v>
      </c>
      <c r="E531" s="3" t="s">
        <v>3997</v>
      </c>
      <c r="F531" s="11">
        <v>179</v>
      </c>
      <c r="G531" s="29" t="s">
        <v>3998</v>
      </c>
      <c r="H531" s="30">
        <v>41624</v>
      </c>
      <c r="I531" s="11">
        <v>90</v>
      </c>
      <c r="J531" s="13">
        <v>41776</v>
      </c>
      <c r="K531" s="72">
        <v>409</v>
      </c>
      <c r="M531" s="3" t="s">
        <v>3999</v>
      </c>
    </row>
    <row r="532" spans="1:14" x14ac:dyDescent="0.2">
      <c r="A532" s="2">
        <v>4</v>
      </c>
      <c r="B532" s="11">
        <v>154</v>
      </c>
      <c r="C532" s="2">
        <v>1</v>
      </c>
      <c r="D532" s="3" t="s">
        <v>4000</v>
      </c>
      <c r="E532" s="3" t="s">
        <v>82</v>
      </c>
      <c r="F532" s="11"/>
      <c r="G532" s="29" t="s">
        <v>82</v>
      </c>
      <c r="H532" s="30">
        <v>24759</v>
      </c>
      <c r="I532" s="11">
        <v>46</v>
      </c>
      <c r="J532" s="13">
        <v>24765</v>
      </c>
      <c r="K532" s="72">
        <v>123</v>
      </c>
      <c r="M532" s="3" t="s">
        <v>4001</v>
      </c>
    </row>
    <row r="533" spans="1:14" x14ac:dyDescent="0.2">
      <c r="A533" s="2">
        <v>4</v>
      </c>
      <c r="B533" s="11">
        <v>154</v>
      </c>
      <c r="C533" s="2">
        <v>2</v>
      </c>
      <c r="D533" s="3" t="s">
        <v>2283</v>
      </c>
      <c r="E533" s="3"/>
      <c r="F533" s="11"/>
      <c r="G533" s="29"/>
      <c r="H533" s="30"/>
      <c r="I533" s="11"/>
      <c r="J533" s="13"/>
      <c r="M533" s="3"/>
    </row>
    <row r="534" spans="1:14" x14ac:dyDescent="0.2">
      <c r="A534" s="2">
        <v>4</v>
      </c>
      <c r="B534" s="11">
        <v>154</v>
      </c>
      <c r="C534" s="2">
        <v>3</v>
      </c>
      <c r="D534" s="3" t="s">
        <v>4002</v>
      </c>
      <c r="E534" s="3" t="s">
        <v>4003</v>
      </c>
      <c r="F534" s="11">
        <v>112</v>
      </c>
      <c r="G534" s="29" t="s">
        <v>4004</v>
      </c>
      <c r="H534" s="30">
        <v>24311</v>
      </c>
      <c r="I534" s="11">
        <v>39</v>
      </c>
      <c r="J534" s="13">
        <v>24315</v>
      </c>
      <c r="K534" s="81"/>
      <c r="M534" s="3"/>
    </row>
    <row r="535" spans="1:14" x14ac:dyDescent="0.2">
      <c r="A535" s="2">
        <v>4</v>
      </c>
      <c r="B535" s="11">
        <v>154</v>
      </c>
      <c r="C535" s="2">
        <v>4</v>
      </c>
      <c r="D535" s="3" t="s">
        <v>4002</v>
      </c>
      <c r="E535" s="3" t="s">
        <v>4003</v>
      </c>
      <c r="F535" s="11">
        <v>112</v>
      </c>
      <c r="G535" s="29" t="s">
        <v>4005</v>
      </c>
      <c r="H535" s="30">
        <v>28585</v>
      </c>
      <c r="I535" s="11">
        <v>22</v>
      </c>
      <c r="J535" s="13">
        <v>28590</v>
      </c>
      <c r="K535" s="72">
        <v>335</v>
      </c>
      <c r="L535" s="2" t="s">
        <v>236</v>
      </c>
    </row>
    <row r="536" spans="1:14" x14ac:dyDescent="0.2">
      <c r="A536" s="2">
        <v>4</v>
      </c>
      <c r="B536" s="2">
        <v>155</v>
      </c>
      <c r="C536" s="2">
        <v>1</v>
      </c>
      <c r="D536" s="3" t="s">
        <v>4006</v>
      </c>
      <c r="E536" s="3" t="s">
        <v>4007</v>
      </c>
      <c r="F536" s="11">
        <v>305</v>
      </c>
      <c r="G536" s="29" t="s">
        <v>3918</v>
      </c>
      <c r="H536" s="30">
        <v>34031</v>
      </c>
      <c r="I536" s="11">
        <v>71</v>
      </c>
      <c r="J536" s="13">
        <v>34034</v>
      </c>
      <c r="K536" s="72">
        <v>687</v>
      </c>
      <c r="L536" s="2" t="s">
        <v>236</v>
      </c>
    </row>
    <row r="537" spans="1:14" x14ac:dyDescent="0.2">
      <c r="A537" s="2">
        <v>4</v>
      </c>
      <c r="B537" s="2">
        <v>155</v>
      </c>
      <c r="C537" s="2">
        <v>2</v>
      </c>
      <c r="D537" s="3" t="s">
        <v>4006</v>
      </c>
      <c r="E537" s="3" t="s">
        <v>4007</v>
      </c>
      <c r="F537" s="11">
        <v>305</v>
      </c>
      <c r="G537" s="29" t="s">
        <v>102</v>
      </c>
      <c r="H537" s="30">
        <v>43110</v>
      </c>
      <c r="I537" s="11">
        <v>89</v>
      </c>
      <c r="J537" s="13">
        <v>43237</v>
      </c>
      <c r="K537" s="72">
        <v>525</v>
      </c>
      <c r="M537" t="s">
        <v>244</v>
      </c>
    </row>
    <row r="538" spans="1:14" x14ac:dyDescent="0.2">
      <c r="A538" s="2">
        <v>4</v>
      </c>
      <c r="B538" s="2">
        <v>155</v>
      </c>
      <c r="C538" s="2">
        <v>2</v>
      </c>
      <c r="D538" s="3" t="s">
        <v>4006</v>
      </c>
      <c r="E538" s="3" t="s">
        <v>4007</v>
      </c>
      <c r="F538" s="11">
        <v>305</v>
      </c>
      <c r="G538" s="29" t="s">
        <v>4008</v>
      </c>
      <c r="H538" s="30">
        <v>41962</v>
      </c>
      <c r="I538" s="11">
        <v>64</v>
      </c>
      <c r="J538" s="13">
        <v>42163</v>
      </c>
      <c r="K538" s="72">
        <v>437</v>
      </c>
      <c r="M538" s="3" t="s">
        <v>308</v>
      </c>
      <c r="N538" t="s">
        <v>4009</v>
      </c>
    </row>
    <row r="539" spans="1:14" x14ac:dyDescent="0.2">
      <c r="A539" s="2">
        <v>4</v>
      </c>
      <c r="B539" s="2" t="s">
        <v>4010</v>
      </c>
      <c r="C539" s="2">
        <v>1</v>
      </c>
      <c r="D539" s="3" t="s">
        <v>4011</v>
      </c>
      <c r="E539" s="3" t="s">
        <v>4012</v>
      </c>
      <c r="F539" s="11">
        <v>332</v>
      </c>
      <c r="G539" s="29" t="s">
        <v>4013</v>
      </c>
      <c r="H539" s="30">
        <v>38159</v>
      </c>
      <c r="I539" s="11">
        <v>80</v>
      </c>
      <c r="J539" s="13">
        <v>38166</v>
      </c>
      <c r="K539" s="72">
        <v>148</v>
      </c>
      <c r="N539" t="s">
        <v>242</v>
      </c>
    </row>
    <row r="540" spans="1:14" x14ac:dyDescent="0.2">
      <c r="A540" s="2">
        <v>4</v>
      </c>
      <c r="B540" s="2" t="s">
        <v>4010</v>
      </c>
      <c r="C540" s="2">
        <v>2</v>
      </c>
      <c r="D540" s="3" t="s">
        <v>4014</v>
      </c>
      <c r="E540" s="3" t="s">
        <v>4015</v>
      </c>
      <c r="F540" s="11"/>
      <c r="G540" s="29" t="s">
        <v>4016</v>
      </c>
      <c r="H540" s="30">
        <v>25052</v>
      </c>
      <c r="I540" s="11" t="s">
        <v>147</v>
      </c>
      <c r="J540" s="13">
        <v>28708</v>
      </c>
      <c r="K540" s="72">
        <v>136</v>
      </c>
      <c r="M540" t="s">
        <v>4017</v>
      </c>
      <c r="N540" s="3" t="s">
        <v>2735</v>
      </c>
    </row>
    <row r="541" spans="1:14" x14ac:dyDescent="0.2">
      <c r="A541" s="2">
        <v>5</v>
      </c>
      <c r="B541" s="2">
        <v>156</v>
      </c>
      <c r="C541" s="2">
        <v>1</v>
      </c>
      <c r="D541" s="3" t="s">
        <v>4018</v>
      </c>
      <c r="E541" s="3" t="s">
        <v>410</v>
      </c>
      <c r="F541" s="16" t="s">
        <v>4019</v>
      </c>
      <c r="G541" s="29" t="s">
        <v>4055</v>
      </c>
      <c r="H541" s="30">
        <v>44308</v>
      </c>
      <c r="I541" s="11">
        <v>89</v>
      </c>
      <c r="J541" s="13">
        <v>44323</v>
      </c>
      <c r="K541" s="72">
        <v>647</v>
      </c>
      <c r="M541" s="3" t="s">
        <v>308</v>
      </c>
      <c r="N541" s="136" t="s">
        <v>4054</v>
      </c>
    </row>
    <row r="542" spans="1:14" x14ac:dyDescent="0.2">
      <c r="A542" s="2">
        <v>5</v>
      </c>
      <c r="B542" s="2">
        <v>156</v>
      </c>
      <c r="C542" s="2">
        <v>2</v>
      </c>
      <c r="D542" s="3" t="s">
        <v>4018</v>
      </c>
      <c r="E542" s="3" t="s">
        <v>410</v>
      </c>
      <c r="F542" s="16" t="s">
        <v>4019</v>
      </c>
      <c r="G542" s="29" t="s">
        <v>2401</v>
      </c>
      <c r="H542" s="30">
        <v>36735</v>
      </c>
      <c r="I542" s="11">
        <v>69</v>
      </c>
      <c r="J542" s="13">
        <v>36741</v>
      </c>
      <c r="K542" s="53" t="s">
        <v>4056</v>
      </c>
      <c r="M542" s="3" t="s">
        <v>7404</v>
      </c>
      <c r="N542" s="136"/>
    </row>
    <row r="543" spans="1:14" x14ac:dyDescent="0.2">
      <c r="A543" s="2">
        <v>5</v>
      </c>
      <c r="B543" s="2">
        <v>157</v>
      </c>
      <c r="C543" s="2">
        <v>1</v>
      </c>
      <c r="D543" s="3" t="s">
        <v>4020</v>
      </c>
      <c r="E543" s="3" t="s">
        <v>4021</v>
      </c>
      <c r="F543" s="11"/>
      <c r="G543" s="29" t="s">
        <v>2703</v>
      </c>
      <c r="H543" s="30">
        <v>25428</v>
      </c>
      <c r="I543" s="11">
        <v>10</v>
      </c>
      <c r="J543" s="13">
        <v>25433</v>
      </c>
      <c r="K543" s="72">
        <v>140</v>
      </c>
      <c r="N543" s="24"/>
    </row>
    <row r="544" spans="1:14" x14ac:dyDescent="0.2">
      <c r="A544" s="2">
        <v>5</v>
      </c>
      <c r="B544" s="2">
        <v>157</v>
      </c>
      <c r="C544" s="2">
        <v>1</v>
      </c>
      <c r="D544" s="3" t="s">
        <v>4020</v>
      </c>
      <c r="E544" s="3" t="s">
        <v>4021</v>
      </c>
      <c r="F544" s="11"/>
      <c r="G544" s="29" t="s">
        <v>4022</v>
      </c>
      <c r="H544" s="30">
        <v>39991</v>
      </c>
      <c r="I544" s="11">
        <v>72</v>
      </c>
      <c r="J544" s="13">
        <v>40008</v>
      </c>
      <c r="K544" s="72">
        <v>280</v>
      </c>
      <c r="L544" s="2" t="s">
        <v>236</v>
      </c>
      <c r="M544" t="s">
        <v>244</v>
      </c>
      <c r="N544" t="s">
        <v>2744</v>
      </c>
    </row>
    <row r="545" spans="1:14" x14ac:dyDescent="0.2">
      <c r="A545" s="2">
        <v>5</v>
      </c>
      <c r="B545" s="2">
        <v>157</v>
      </c>
      <c r="C545" s="2">
        <v>1</v>
      </c>
      <c r="D545" s="3" t="s">
        <v>4020</v>
      </c>
      <c r="E545" s="3" t="s">
        <v>4021</v>
      </c>
      <c r="F545" s="11"/>
      <c r="G545" s="29" t="s">
        <v>2419</v>
      </c>
      <c r="H545" s="30">
        <v>40670</v>
      </c>
      <c r="I545" s="11">
        <v>73</v>
      </c>
      <c r="J545" s="13">
        <v>40725</v>
      </c>
      <c r="K545" s="72">
        <v>340</v>
      </c>
      <c r="M545" t="s">
        <v>308</v>
      </c>
    </row>
    <row r="546" spans="1:14" x14ac:dyDescent="0.2">
      <c r="A546" s="2">
        <v>5</v>
      </c>
      <c r="B546" s="2">
        <v>157</v>
      </c>
      <c r="C546" s="2">
        <v>2</v>
      </c>
      <c r="D546" s="3" t="s">
        <v>4023</v>
      </c>
      <c r="E546" s="3" t="s">
        <v>4024</v>
      </c>
      <c r="F546" s="11"/>
      <c r="G546" s="29" t="s">
        <v>4024</v>
      </c>
      <c r="H546" s="30">
        <v>25667</v>
      </c>
      <c r="I546" s="11">
        <v>70</v>
      </c>
      <c r="J546" s="13">
        <v>25668</v>
      </c>
      <c r="K546" s="72">
        <v>181</v>
      </c>
    </row>
    <row r="547" spans="1:14" x14ac:dyDescent="0.2">
      <c r="A547" s="2">
        <v>5</v>
      </c>
      <c r="B547" s="2">
        <v>158</v>
      </c>
      <c r="C547" s="2">
        <v>1</v>
      </c>
      <c r="D547" s="3" t="s">
        <v>4025</v>
      </c>
      <c r="E547" s="3" t="s">
        <v>370</v>
      </c>
      <c r="F547" s="16" t="s">
        <v>4026</v>
      </c>
      <c r="G547" s="29" t="s">
        <v>41</v>
      </c>
      <c r="H547" s="14" t="s">
        <v>3156</v>
      </c>
      <c r="I547" s="11">
        <v>2</v>
      </c>
      <c r="J547" s="14" t="s">
        <v>3156</v>
      </c>
    </row>
    <row r="548" spans="1:14" x14ac:dyDescent="0.2">
      <c r="A548" s="2">
        <v>5</v>
      </c>
      <c r="B548" s="2">
        <v>158</v>
      </c>
      <c r="C548" s="2">
        <v>1</v>
      </c>
      <c r="D548" s="3" t="s">
        <v>4025</v>
      </c>
      <c r="E548" s="3" t="s">
        <v>370</v>
      </c>
      <c r="F548" s="16" t="s">
        <v>4026</v>
      </c>
      <c r="G548" s="29" t="s">
        <v>4027</v>
      </c>
      <c r="H548" s="30">
        <v>42162</v>
      </c>
      <c r="I548" s="11">
        <v>44</v>
      </c>
      <c r="J548" s="14">
        <v>42172</v>
      </c>
      <c r="K548" s="72">
        <v>434</v>
      </c>
      <c r="M548" t="s">
        <v>244</v>
      </c>
      <c r="N548" s="122" t="s">
        <v>4028</v>
      </c>
    </row>
    <row r="549" spans="1:14" x14ac:dyDescent="0.2">
      <c r="A549" s="2">
        <v>5</v>
      </c>
      <c r="B549" s="2">
        <v>158</v>
      </c>
      <c r="C549" s="2">
        <v>2</v>
      </c>
      <c r="D549" s="3" t="s">
        <v>810</v>
      </c>
      <c r="E549" s="3" t="s">
        <v>4029</v>
      </c>
      <c r="F549" s="11"/>
      <c r="G549" s="29" t="s">
        <v>4030</v>
      </c>
      <c r="H549" s="30">
        <v>25966</v>
      </c>
      <c r="I549" s="11" t="s">
        <v>2587</v>
      </c>
      <c r="J549" s="13">
        <v>25968</v>
      </c>
      <c r="K549" s="72">
        <v>201</v>
      </c>
      <c r="M549" t="s">
        <v>4031</v>
      </c>
      <c r="N549" s="122"/>
    </row>
    <row r="550" spans="1:14" x14ac:dyDescent="0.2">
      <c r="A550" s="2">
        <v>5</v>
      </c>
      <c r="B550" s="2">
        <v>159</v>
      </c>
      <c r="C550" s="2">
        <v>1</v>
      </c>
      <c r="D550" s="3" t="s">
        <v>2873</v>
      </c>
      <c r="E550" s="3" t="s">
        <v>2142</v>
      </c>
      <c r="F550" s="11">
        <v>268</v>
      </c>
      <c r="G550" s="29" t="s">
        <v>4032</v>
      </c>
      <c r="H550" s="30">
        <v>27205</v>
      </c>
      <c r="I550" s="11">
        <v>56</v>
      </c>
      <c r="J550" s="13">
        <v>27207</v>
      </c>
      <c r="K550" s="72">
        <v>258</v>
      </c>
    </row>
    <row r="551" spans="1:14" x14ac:dyDescent="0.2">
      <c r="A551" s="2">
        <v>5</v>
      </c>
      <c r="B551" s="2">
        <v>159</v>
      </c>
      <c r="C551" s="2">
        <v>2</v>
      </c>
      <c r="D551" s="3" t="s">
        <v>2873</v>
      </c>
      <c r="E551" s="3" t="s">
        <v>2142</v>
      </c>
      <c r="F551" s="11">
        <v>268</v>
      </c>
      <c r="G551" s="29" t="s">
        <v>4033</v>
      </c>
      <c r="H551" s="30">
        <v>38078</v>
      </c>
      <c r="I551" s="11">
        <v>82</v>
      </c>
      <c r="J551" s="13">
        <v>38083</v>
      </c>
      <c r="K551" s="72">
        <v>143</v>
      </c>
    </row>
    <row r="552" spans="1:14" x14ac:dyDescent="0.2">
      <c r="A552" s="2">
        <v>5</v>
      </c>
      <c r="B552" s="2">
        <v>159</v>
      </c>
      <c r="C552" s="2">
        <v>3</v>
      </c>
      <c r="D552" s="3" t="s">
        <v>3826</v>
      </c>
      <c r="E552" s="3"/>
      <c r="F552" s="11"/>
      <c r="G552" s="29"/>
      <c r="H552" s="30"/>
      <c r="I552" s="11"/>
      <c r="J552" s="13"/>
    </row>
    <row r="553" spans="1:14" x14ac:dyDescent="0.2">
      <c r="A553" s="2">
        <v>5</v>
      </c>
      <c r="B553" s="2">
        <v>160</v>
      </c>
      <c r="C553" s="2">
        <v>1</v>
      </c>
      <c r="D553" s="3" t="s">
        <v>4034</v>
      </c>
      <c r="E553" s="3" t="s">
        <v>4035</v>
      </c>
      <c r="F553" s="11">
        <v>211</v>
      </c>
      <c r="G553" s="29" t="s">
        <v>1969</v>
      </c>
      <c r="H553" s="30">
        <v>29069</v>
      </c>
      <c r="I553" s="11">
        <v>75</v>
      </c>
      <c r="J553" s="13">
        <v>29073</v>
      </c>
      <c r="K553" s="72">
        <v>367</v>
      </c>
    </row>
    <row r="554" spans="1:14" x14ac:dyDescent="0.2">
      <c r="A554" s="2">
        <v>5</v>
      </c>
      <c r="B554" s="2">
        <v>160</v>
      </c>
      <c r="C554" s="2">
        <v>2</v>
      </c>
      <c r="D554" s="3" t="s">
        <v>4034</v>
      </c>
      <c r="E554" s="3" t="s">
        <v>4035</v>
      </c>
      <c r="F554" s="11">
        <v>211</v>
      </c>
      <c r="G554" s="29" t="s">
        <v>4036</v>
      </c>
      <c r="H554" s="30">
        <v>30423</v>
      </c>
      <c r="I554" s="11">
        <v>75</v>
      </c>
      <c r="J554" s="13">
        <v>30426</v>
      </c>
      <c r="K554" s="72">
        <v>450</v>
      </c>
    </row>
    <row r="555" spans="1:14" x14ac:dyDescent="0.2">
      <c r="A555" s="2">
        <v>5</v>
      </c>
      <c r="B555" s="2">
        <v>160</v>
      </c>
      <c r="D555" s="3" t="s">
        <v>3826</v>
      </c>
      <c r="E555" s="3"/>
      <c r="F555" s="11"/>
      <c r="G555" s="29"/>
      <c r="H555" s="30"/>
      <c r="I555" s="11"/>
      <c r="J555" s="13"/>
    </row>
    <row r="556" spans="1:14" x14ac:dyDescent="0.2">
      <c r="A556" s="2">
        <v>5</v>
      </c>
      <c r="B556" s="2">
        <v>161</v>
      </c>
      <c r="D556" s="3" t="s">
        <v>3826</v>
      </c>
      <c r="E556" s="3"/>
      <c r="F556" s="11"/>
      <c r="G556" s="29"/>
      <c r="H556" s="30"/>
      <c r="I556" s="11"/>
      <c r="J556" s="13"/>
    </row>
    <row r="557" spans="1:14" x14ac:dyDescent="0.2">
      <c r="A557" s="2">
        <v>5</v>
      </c>
      <c r="B557" s="2">
        <v>161</v>
      </c>
      <c r="D557" s="3" t="s">
        <v>3826</v>
      </c>
      <c r="E557" s="3"/>
      <c r="F557" s="11"/>
      <c r="G557" s="29"/>
      <c r="H557" s="11"/>
      <c r="I557" s="11"/>
      <c r="J557" s="13"/>
    </row>
    <row r="558" spans="1:14" x14ac:dyDescent="0.2">
      <c r="A558" s="2">
        <v>5</v>
      </c>
      <c r="B558" s="2">
        <v>162</v>
      </c>
      <c r="C558" s="2">
        <v>1</v>
      </c>
      <c r="D558" s="3" t="s">
        <v>2270</v>
      </c>
      <c r="E558" s="3" t="s">
        <v>836</v>
      </c>
      <c r="F558" s="11">
        <v>170</v>
      </c>
      <c r="G558" s="29" t="s">
        <v>836</v>
      </c>
      <c r="H558" s="30">
        <v>28906</v>
      </c>
      <c r="I558" s="11">
        <v>75</v>
      </c>
      <c r="J558" s="13">
        <v>28909</v>
      </c>
      <c r="K558" s="53">
        <v>357</v>
      </c>
    </row>
    <row r="559" spans="1:14" x14ac:dyDescent="0.2">
      <c r="A559" s="2">
        <v>5</v>
      </c>
      <c r="B559" s="2">
        <v>162</v>
      </c>
      <c r="C559" s="2">
        <v>2</v>
      </c>
      <c r="D559" s="3" t="s">
        <v>2270</v>
      </c>
      <c r="E559" s="3" t="s">
        <v>836</v>
      </c>
      <c r="F559" s="11">
        <v>170</v>
      </c>
      <c r="G559" s="29" t="s">
        <v>65</v>
      </c>
      <c r="H559" s="30">
        <v>27317</v>
      </c>
      <c r="I559" s="11">
        <v>72</v>
      </c>
      <c r="J559" s="13">
        <v>27319</v>
      </c>
      <c r="K559" s="53">
        <v>276</v>
      </c>
    </row>
    <row r="560" spans="1:14" x14ac:dyDescent="0.2">
      <c r="A560" s="2">
        <v>5</v>
      </c>
      <c r="B560" s="2">
        <v>163</v>
      </c>
      <c r="C560" s="2">
        <v>1</v>
      </c>
      <c r="D560" s="3" t="s">
        <v>4037</v>
      </c>
      <c r="E560" s="3" t="s">
        <v>3623</v>
      </c>
      <c r="F560" s="11">
        <v>176</v>
      </c>
      <c r="G560" s="29" t="s">
        <v>92</v>
      </c>
      <c r="H560" s="30">
        <v>26889</v>
      </c>
      <c r="I560" s="11">
        <v>76</v>
      </c>
      <c r="J560" s="13">
        <v>26892</v>
      </c>
      <c r="K560" s="53">
        <v>273</v>
      </c>
    </row>
    <row r="561" spans="1:14" x14ac:dyDescent="0.2">
      <c r="A561" s="2">
        <v>5</v>
      </c>
      <c r="B561" s="2">
        <v>163</v>
      </c>
      <c r="C561" s="2">
        <v>2</v>
      </c>
      <c r="D561" s="3" t="s">
        <v>4037</v>
      </c>
      <c r="E561" s="3" t="s">
        <v>3623</v>
      </c>
      <c r="F561" s="11">
        <v>176</v>
      </c>
      <c r="G561" s="29" t="s">
        <v>3623</v>
      </c>
      <c r="H561" s="30">
        <v>30691</v>
      </c>
      <c r="I561" s="11">
        <v>85</v>
      </c>
      <c r="J561" s="13">
        <v>30694</v>
      </c>
      <c r="K561" s="53">
        <v>473</v>
      </c>
    </row>
    <row r="562" spans="1:14" x14ac:dyDescent="0.2">
      <c r="A562" s="2">
        <v>5</v>
      </c>
      <c r="B562" s="2">
        <v>164</v>
      </c>
      <c r="C562" s="2">
        <v>1</v>
      </c>
      <c r="D562" s="3" t="s">
        <v>1958</v>
      </c>
      <c r="E562" s="3" t="s">
        <v>4038</v>
      </c>
      <c r="F562" s="11">
        <v>153</v>
      </c>
      <c r="G562" s="29" t="s">
        <v>707</v>
      </c>
      <c r="H562" s="30">
        <v>27849</v>
      </c>
      <c r="I562" s="11">
        <v>75</v>
      </c>
      <c r="J562" s="13">
        <v>27851</v>
      </c>
      <c r="K562" s="72">
        <v>296</v>
      </c>
    </row>
    <row r="563" spans="1:14" x14ac:dyDescent="0.2">
      <c r="A563" s="2">
        <v>5</v>
      </c>
      <c r="B563" s="2">
        <v>164</v>
      </c>
      <c r="C563" s="2">
        <v>2</v>
      </c>
      <c r="D563" s="3" t="s">
        <v>1958</v>
      </c>
      <c r="E563" s="3" t="s">
        <v>4038</v>
      </c>
      <c r="F563" s="11">
        <v>153</v>
      </c>
      <c r="G563" s="29" t="s">
        <v>1039</v>
      </c>
      <c r="H563" s="30">
        <v>28760</v>
      </c>
      <c r="I563" s="11">
        <v>76</v>
      </c>
      <c r="J563" s="13">
        <v>28762</v>
      </c>
      <c r="K563" s="72">
        <v>344</v>
      </c>
    </row>
    <row r="564" spans="1:14" x14ac:dyDescent="0.2">
      <c r="A564" s="2">
        <v>5</v>
      </c>
      <c r="B564" s="2">
        <v>165</v>
      </c>
      <c r="C564" s="2">
        <v>1</v>
      </c>
      <c r="D564" s="3" t="s">
        <v>4039</v>
      </c>
      <c r="E564" s="3" t="s">
        <v>381</v>
      </c>
      <c r="F564" s="11"/>
      <c r="G564" s="29" t="s">
        <v>381</v>
      </c>
      <c r="H564" s="30">
        <v>23465</v>
      </c>
      <c r="I564" s="11">
        <v>64</v>
      </c>
      <c r="J564" s="13">
        <v>23468</v>
      </c>
      <c r="K564" s="53"/>
    </row>
    <row r="565" spans="1:14" x14ac:dyDescent="0.2">
      <c r="A565" s="2">
        <v>5</v>
      </c>
      <c r="B565" s="2">
        <v>165</v>
      </c>
      <c r="C565" s="2">
        <v>2</v>
      </c>
      <c r="D565" s="3" t="s">
        <v>4039</v>
      </c>
      <c r="E565" s="3" t="s">
        <v>381</v>
      </c>
      <c r="F565" s="11"/>
      <c r="G565" s="29" t="s">
        <v>541</v>
      </c>
      <c r="H565" s="30">
        <v>24929</v>
      </c>
      <c r="I565" s="11">
        <v>67</v>
      </c>
      <c r="J565" s="13">
        <v>24932</v>
      </c>
      <c r="K565" s="53">
        <v>133</v>
      </c>
    </row>
    <row r="566" spans="1:14" x14ac:dyDescent="0.2">
      <c r="A566" s="2">
        <v>5</v>
      </c>
      <c r="B566" s="2">
        <v>166</v>
      </c>
      <c r="C566" s="2">
        <v>1</v>
      </c>
      <c r="D566" s="3" t="s">
        <v>3027</v>
      </c>
      <c r="E566" s="3" t="s">
        <v>4040</v>
      </c>
      <c r="F566" s="11">
        <v>134</v>
      </c>
      <c r="G566" s="29" t="s">
        <v>4040</v>
      </c>
      <c r="H566" s="30">
        <v>25663</v>
      </c>
      <c r="I566" s="11">
        <v>57</v>
      </c>
      <c r="J566" s="13">
        <v>25666</v>
      </c>
      <c r="K566" s="53">
        <v>179</v>
      </c>
    </row>
    <row r="567" spans="1:14" x14ac:dyDescent="0.2">
      <c r="A567" s="2">
        <v>5</v>
      </c>
      <c r="B567" s="2">
        <v>166</v>
      </c>
      <c r="C567" s="2">
        <v>2</v>
      </c>
      <c r="D567" s="3" t="s">
        <v>3027</v>
      </c>
      <c r="E567" s="3" t="s">
        <v>170</v>
      </c>
      <c r="F567" s="11">
        <v>134</v>
      </c>
      <c r="G567" s="29" t="s">
        <v>4041</v>
      </c>
      <c r="H567" s="30">
        <v>24009</v>
      </c>
      <c r="I567" s="11">
        <v>48</v>
      </c>
      <c r="J567" s="13">
        <v>24012</v>
      </c>
      <c r="K567" s="53"/>
    </row>
    <row r="568" spans="1:14" x14ac:dyDescent="0.2">
      <c r="A568" s="2">
        <v>5</v>
      </c>
      <c r="B568" s="2">
        <v>167</v>
      </c>
      <c r="C568" s="2">
        <v>1</v>
      </c>
      <c r="D568" s="3" t="s">
        <v>4042</v>
      </c>
      <c r="E568" s="3" t="s">
        <v>2330</v>
      </c>
      <c r="F568" s="11">
        <v>146</v>
      </c>
      <c r="G568" s="29" t="s">
        <v>47</v>
      </c>
      <c r="H568" s="30">
        <v>25764</v>
      </c>
      <c r="I568" s="11">
        <v>73</v>
      </c>
      <c r="J568" s="13">
        <v>25766</v>
      </c>
      <c r="K568" s="72">
        <v>185</v>
      </c>
      <c r="L568" s="2" t="s">
        <v>236</v>
      </c>
      <c r="N568" t="s">
        <v>2744</v>
      </c>
    </row>
    <row r="569" spans="1:14" x14ac:dyDescent="0.2">
      <c r="A569" s="2">
        <v>5</v>
      </c>
      <c r="B569" s="2">
        <v>167</v>
      </c>
      <c r="C569" s="2">
        <v>2</v>
      </c>
      <c r="D569" s="3" t="s">
        <v>4042</v>
      </c>
      <c r="E569" s="3" t="s">
        <v>2330</v>
      </c>
      <c r="F569" s="11">
        <v>146</v>
      </c>
      <c r="G569" s="29" t="s">
        <v>2330</v>
      </c>
      <c r="H569" s="30">
        <v>29941</v>
      </c>
      <c r="I569" s="11">
        <v>77</v>
      </c>
      <c r="J569" s="13">
        <v>29944</v>
      </c>
      <c r="K569" s="72">
        <v>430</v>
      </c>
    </row>
    <row r="570" spans="1:14" x14ac:dyDescent="0.2">
      <c r="A570" s="2">
        <v>5</v>
      </c>
      <c r="B570" s="2">
        <v>168</v>
      </c>
      <c r="C570" s="2">
        <v>1</v>
      </c>
      <c r="D570" s="3" t="s">
        <v>4043</v>
      </c>
      <c r="E570" s="3" t="s">
        <v>478</v>
      </c>
      <c r="F570" s="11">
        <v>159</v>
      </c>
      <c r="G570" s="29" t="s">
        <v>478</v>
      </c>
      <c r="H570" s="30">
        <v>31493</v>
      </c>
      <c r="I570" s="11">
        <v>73</v>
      </c>
      <c r="J570" s="13">
        <v>31497</v>
      </c>
      <c r="K570" s="53">
        <v>524</v>
      </c>
    </row>
    <row r="571" spans="1:14" x14ac:dyDescent="0.2">
      <c r="A571" s="2">
        <v>5</v>
      </c>
      <c r="B571" s="2">
        <v>168</v>
      </c>
      <c r="C571" s="2">
        <v>2</v>
      </c>
      <c r="D571" s="3" t="s">
        <v>4043</v>
      </c>
      <c r="E571" s="3" t="s">
        <v>478</v>
      </c>
      <c r="F571" s="11">
        <v>159</v>
      </c>
      <c r="G571" s="29" t="s">
        <v>608</v>
      </c>
      <c r="H571" s="30">
        <v>26544</v>
      </c>
      <c r="I571" s="11">
        <v>59</v>
      </c>
      <c r="J571" s="13">
        <v>26548</v>
      </c>
      <c r="K571" s="53">
        <v>241</v>
      </c>
    </row>
    <row r="572" spans="1:14" x14ac:dyDescent="0.2">
      <c r="A572" s="2">
        <v>5</v>
      </c>
      <c r="B572" s="2">
        <v>169</v>
      </c>
      <c r="C572" s="2">
        <v>1</v>
      </c>
      <c r="D572" s="3" t="s">
        <v>4044</v>
      </c>
      <c r="E572" s="3" t="s">
        <v>1709</v>
      </c>
      <c r="F572" s="11">
        <v>258</v>
      </c>
      <c r="G572" s="29" t="s">
        <v>1709</v>
      </c>
      <c r="H572" s="30">
        <v>39009</v>
      </c>
      <c r="I572" s="11">
        <v>101</v>
      </c>
      <c r="J572" s="13">
        <v>39018</v>
      </c>
      <c r="K572" s="53">
        <v>193</v>
      </c>
      <c r="N572" t="s">
        <v>354</v>
      </c>
    </row>
    <row r="573" spans="1:14" x14ac:dyDescent="0.2">
      <c r="A573" s="2">
        <v>5</v>
      </c>
      <c r="B573" s="2">
        <v>169</v>
      </c>
      <c r="C573" s="2">
        <v>2</v>
      </c>
      <c r="D573" s="3" t="s">
        <v>4044</v>
      </c>
      <c r="E573" s="3" t="s">
        <v>1709</v>
      </c>
      <c r="F573" s="11">
        <v>258</v>
      </c>
      <c r="G573" s="29" t="s">
        <v>541</v>
      </c>
      <c r="H573" s="30">
        <v>30603</v>
      </c>
      <c r="I573" s="11">
        <v>50</v>
      </c>
      <c r="J573" s="13">
        <v>30606</v>
      </c>
      <c r="K573" s="53">
        <v>467</v>
      </c>
    </row>
    <row r="574" spans="1:14" x14ac:dyDescent="0.2">
      <c r="A574" s="2">
        <v>5</v>
      </c>
      <c r="B574" s="2">
        <v>169</v>
      </c>
      <c r="C574" s="2">
        <v>2</v>
      </c>
      <c r="D574" s="3" t="s">
        <v>4044</v>
      </c>
      <c r="E574" s="3" t="s">
        <v>1709</v>
      </c>
      <c r="F574" s="11">
        <v>258</v>
      </c>
      <c r="G574" s="29" t="s">
        <v>4045</v>
      </c>
      <c r="H574" s="30">
        <v>36906</v>
      </c>
      <c r="I574" s="11">
        <v>45</v>
      </c>
      <c r="J574" s="14">
        <v>36923</v>
      </c>
      <c r="K574" s="53" t="s">
        <v>4046</v>
      </c>
      <c r="M574" t="s">
        <v>255</v>
      </c>
    </row>
    <row r="575" spans="1:14" x14ac:dyDescent="0.2">
      <c r="A575" s="2">
        <v>5</v>
      </c>
      <c r="B575" s="2">
        <v>170</v>
      </c>
      <c r="C575" s="2">
        <v>1</v>
      </c>
      <c r="D575" s="3" t="s">
        <v>4044</v>
      </c>
      <c r="E575" s="3" t="s">
        <v>4047</v>
      </c>
      <c r="F575" s="11"/>
      <c r="G575" s="29"/>
      <c r="H575" s="11"/>
      <c r="I575" s="11"/>
      <c r="J575" s="13"/>
      <c r="K575" s="53"/>
    </row>
    <row r="576" spans="1:14" x14ac:dyDescent="0.2">
      <c r="A576" s="2">
        <v>5</v>
      </c>
      <c r="B576" s="2">
        <v>170</v>
      </c>
      <c r="C576" s="2">
        <v>2</v>
      </c>
      <c r="D576" s="3" t="s">
        <v>4044</v>
      </c>
      <c r="E576" s="3" t="s">
        <v>4047</v>
      </c>
      <c r="F576" s="11"/>
      <c r="G576" s="29"/>
      <c r="H576" s="11"/>
      <c r="I576" s="11"/>
      <c r="J576" s="13"/>
    </row>
    <row r="577" spans="1:14" x14ac:dyDescent="0.2">
      <c r="A577" s="2">
        <v>5</v>
      </c>
      <c r="B577" s="2">
        <v>171</v>
      </c>
      <c r="C577" s="2">
        <v>1</v>
      </c>
      <c r="D577" s="3" t="s">
        <v>81</v>
      </c>
      <c r="E577" s="3" t="s">
        <v>4048</v>
      </c>
      <c r="F577" s="11"/>
      <c r="G577" s="29" t="s">
        <v>4049</v>
      </c>
      <c r="H577" s="30">
        <v>26125</v>
      </c>
      <c r="I577" s="11">
        <v>17</v>
      </c>
      <c r="J577" s="13">
        <v>26128</v>
      </c>
      <c r="K577" s="53">
        <v>216</v>
      </c>
      <c r="N577" s="3" t="s">
        <v>4050</v>
      </c>
    </row>
    <row r="578" spans="1:14" x14ac:dyDescent="0.2">
      <c r="A578" s="2">
        <v>5</v>
      </c>
      <c r="B578" s="2">
        <v>171</v>
      </c>
      <c r="C578" s="2">
        <v>2</v>
      </c>
      <c r="D578" s="3" t="s">
        <v>3862</v>
      </c>
      <c r="E578" s="3" t="s">
        <v>4051</v>
      </c>
      <c r="F578" s="11"/>
    </row>
    <row r="579" spans="1:14" x14ac:dyDescent="0.2">
      <c r="A579" s="2">
        <v>5</v>
      </c>
      <c r="B579" s="2">
        <v>172</v>
      </c>
      <c r="C579" s="2">
        <v>1</v>
      </c>
      <c r="D579" s="3" t="s">
        <v>3826</v>
      </c>
      <c r="E579" s="3"/>
      <c r="F579" s="11"/>
      <c r="G579" s="29"/>
      <c r="H579" s="11"/>
      <c r="I579" s="11"/>
      <c r="J579" s="13"/>
      <c r="K579" s="53"/>
    </row>
    <row r="580" spans="1:14" x14ac:dyDescent="0.2">
      <c r="A580" s="2">
        <v>5</v>
      </c>
      <c r="B580" s="2">
        <v>172</v>
      </c>
      <c r="C580" s="2">
        <v>2</v>
      </c>
      <c r="D580" s="3" t="s">
        <v>3826</v>
      </c>
      <c r="E580" s="3"/>
      <c r="F580" s="11"/>
      <c r="G580" s="29"/>
      <c r="H580" s="11"/>
      <c r="I580" s="11"/>
      <c r="J580" s="13"/>
      <c r="K580" s="53"/>
    </row>
    <row r="581" spans="1:14" x14ac:dyDescent="0.2">
      <c r="A581" s="2">
        <v>5</v>
      </c>
      <c r="B581" s="2">
        <v>173</v>
      </c>
      <c r="C581" s="2">
        <v>1</v>
      </c>
      <c r="D581" s="3" t="s">
        <v>4025</v>
      </c>
      <c r="E581" s="3" t="s">
        <v>370</v>
      </c>
      <c r="F581" s="16" t="s">
        <v>4026</v>
      </c>
      <c r="G581" s="29" t="s">
        <v>596</v>
      </c>
      <c r="H581" s="30">
        <v>37536</v>
      </c>
      <c r="I581" s="11">
        <v>70</v>
      </c>
      <c r="J581" s="13">
        <v>37539</v>
      </c>
      <c r="K581" s="53">
        <v>119</v>
      </c>
      <c r="N581" s="124" t="s">
        <v>4052</v>
      </c>
    </row>
    <row r="582" spans="1:14" x14ac:dyDescent="0.2">
      <c r="A582" s="2">
        <v>5</v>
      </c>
      <c r="B582" s="2">
        <v>173</v>
      </c>
      <c r="C582" s="2">
        <v>2</v>
      </c>
      <c r="D582" s="3" t="s">
        <v>4025</v>
      </c>
      <c r="E582" s="3" t="s">
        <v>370</v>
      </c>
      <c r="F582" s="16" t="s">
        <v>4026</v>
      </c>
      <c r="G582" s="29"/>
      <c r="H582" s="11"/>
      <c r="I582" s="11"/>
      <c r="J582" s="13"/>
      <c r="N582" s="122"/>
    </row>
    <row r="583" spans="1:14" x14ac:dyDescent="0.2">
      <c r="A583" s="2">
        <v>5</v>
      </c>
      <c r="B583" s="2">
        <v>174</v>
      </c>
      <c r="C583" s="2">
        <v>1</v>
      </c>
      <c r="D583" s="3" t="s">
        <v>4053</v>
      </c>
      <c r="E583" s="3" t="s">
        <v>4029</v>
      </c>
      <c r="F583" s="11"/>
      <c r="G583" s="29"/>
      <c r="H583" s="11"/>
      <c r="I583" s="11"/>
      <c r="J583" s="13"/>
    </row>
    <row r="584" spans="1:14" x14ac:dyDescent="0.2">
      <c r="A584" s="2">
        <v>5</v>
      </c>
      <c r="B584" s="2">
        <v>174</v>
      </c>
      <c r="C584" s="2">
        <v>2</v>
      </c>
      <c r="D584" s="3" t="s">
        <v>4053</v>
      </c>
      <c r="E584" s="3" t="s">
        <v>4029</v>
      </c>
      <c r="F584" s="11"/>
      <c r="G584" s="29"/>
      <c r="H584" s="11"/>
      <c r="I584" s="11"/>
      <c r="J584" s="13"/>
    </row>
    <row r="585" spans="1:14" x14ac:dyDescent="0.2">
      <c r="A585" s="2">
        <v>5</v>
      </c>
      <c r="B585" s="2">
        <v>175</v>
      </c>
      <c r="C585" s="2">
        <v>1</v>
      </c>
      <c r="D585" s="3" t="s">
        <v>4018</v>
      </c>
      <c r="E585" s="3" t="s">
        <v>410</v>
      </c>
      <c r="F585" s="16" t="s">
        <v>4019</v>
      </c>
      <c r="G585" s="29"/>
      <c r="H585" s="30"/>
      <c r="I585" s="11"/>
      <c r="J585" s="13"/>
      <c r="M585" s="3"/>
      <c r="N585" s="122"/>
    </row>
    <row r="586" spans="1:14" x14ac:dyDescent="0.2">
      <c r="A586" s="2">
        <v>5</v>
      </c>
      <c r="B586" s="2">
        <v>175</v>
      </c>
      <c r="C586" s="2">
        <v>2</v>
      </c>
      <c r="D586" s="3" t="s">
        <v>4018</v>
      </c>
      <c r="E586" s="3" t="s">
        <v>410</v>
      </c>
      <c r="F586" s="16" t="s">
        <v>4019</v>
      </c>
      <c r="G586" s="29"/>
      <c r="H586" s="30"/>
      <c r="I586" s="11"/>
      <c r="J586" s="13"/>
      <c r="M586" s="3"/>
      <c r="N586" s="122"/>
    </row>
    <row r="587" spans="1:14" x14ac:dyDescent="0.2">
      <c r="A587" s="2">
        <v>5</v>
      </c>
      <c r="B587" s="2">
        <v>175</v>
      </c>
      <c r="C587" s="2">
        <v>2</v>
      </c>
      <c r="D587" s="3" t="s">
        <v>4018</v>
      </c>
      <c r="E587" s="3" t="s">
        <v>410</v>
      </c>
      <c r="F587" s="16" t="s">
        <v>4019</v>
      </c>
      <c r="G587" s="29"/>
      <c r="H587" s="30"/>
      <c r="I587" s="11"/>
      <c r="J587" s="13"/>
      <c r="K587" s="53"/>
      <c r="M587" s="3"/>
      <c r="N587" s="122"/>
    </row>
    <row r="588" spans="1:14" x14ac:dyDescent="0.2">
      <c r="A588" s="2">
        <v>5</v>
      </c>
      <c r="B588" s="2">
        <v>176</v>
      </c>
      <c r="C588" s="2">
        <v>1</v>
      </c>
      <c r="D588" s="3" t="s">
        <v>29</v>
      </c>
      <c r="E588" s="3" t="s">
        <v>4057</v>
      </c>
      <c r="F588" s="16" t="s">
        <v>4058</v>
      </c>
      <c r="G588" s="29" t="s">
        <v>4059</v>
      </c>
      <c r="H588" s="30">
        <v>37372</v>
      </c>
      <c r="I588" s="11">
        <v>66</v>
      </c>
      <c r="J588" s="13">
        <v>37375</v>
      </c>
      <c r="K588" s="53" t="s">
        <v>4060</v>
      </c>
    </row>
    <row r="589" spans="1:14" x14ac:dyDescent="0.2">
      <c r="A589" s="2" t="s">
        <v>6168</v>
      </c>
      <c r="B589" s="2">
        <v>176</v>
      </c>
      <c r="C589" s="2">
        <v>2</v>
      </c>
      <c r="D589" s="3" t="s">
        <v>29</v>
      </c>
      <c r="E589" s="3" t="s">
        <v>4057</v>
      </c>
      <c r="F589" s="16" t="s">
        <v>4058</v>
      </c>
      <c r="G589" s="29" t="s">
        <v>7479</v>
      </c>
      <c r="H589" s="30">
        <v>45686</v>
      </c>
      <c r="I589" s="11">
        <v>89</v>
      </c>
      <c r="J589" s="13">
        <v>45758</v>
      </c>
      <c r="K589" s="72">
        <v>765</v>
      </c>
      <c r="M589" t="s">
        <v>7480</v>
      </c>
    </row>
    <row r="590" spans="1:14" x14ac:dyDescent="0.2">
      <c r="A590" s="2">
        <v>5</v>
      </c>
      <c r="B590" s="2">
        <v>177</v>
      </c>
      <c r="C590" s="2">
        <v>1</v>
      </c>
      <c r="D590" s="3" t="s">
        <v>4053</v>
      </c>
      <c r="E590" s="3" t="s">
        <v>47</v>
      </c>
      <c r="F590" s="11">
        <v>316</v>
      </c>
      <c r="G590" s="29" t="s">
        <v>47</v>
      </c>
      <c r="H590" s="30">
        <v>38419</v>
      </c>
      <c r="I590" s="11">
        <v>90</v>
      </c>
      <c r="J590" s="13">
        <v>38422</v>
      </c>
      <c r="K590" s="72">
        <v>165</v>
      </c>
    </row>
    <row r="591" spans="1:14" x14ac:dyDescent="0.2">
      <c r="A591" s="2">
        <v>5</v>
      </c>
      <c r="B591" s="2">
        <v>177</v>
      </c>
      <c r="C591" s="2">
        <v>2</v>
      </c>
      <c r="D591" s="3" t="s">
        <v>4053</v>
      </c>
      <c r="E591" s="3" t="s">
        <v>47</v>
      </c>
      <c r="F591" s="11">
        <v>316</v>
      </c>
      <c r="G591" s="29" t="s">
        <v>54</v>
      </c>
      <c r="H591" s="30">
        <v>26929</v>
      </c>
      <c r="I591" s="16" t="s">
        <v>326</v>
      </c>
      <c r="J591" s="14" t="s">
        <v>4061</v>
      </c>
      <c r="K591" s="53"/>
    </row>
    <row r="592" spans="1:14" x14ac:dyDescent="0.2">
      <c r="A592" s="2">
        <v>5</v>
      </c>
      <c r="B592" s="2">
        <v>177</v>
      </c>
      <c r="C592" s="2">
        <v>2</v>
      </c>
      <c r="D592" s="3" t="s">
        <v>4053</v>
      </c>
      <c r="E592" s="3" t="s">
        <v>47</v>
      </c>
      <c r="F592" s="11">
        <v>316</v>
      </c>
      <c r="G592" s="29" t="s">
        <v>2050</v>
      </c>
      <c r="H592" s="30">
        <v>34546</v>
      </c>
      <c r="I592" s="11">
        <v>49</v>
      </c>
      <c r="J592" s="14" t="s">
        <v>254</v>
      </c>
      <c r="K592" s="80"/>
      <c r="M592" t="s">
        <v>255</v>
      </c>
      <c r="N592" s="3" t="s">
        <v>4062</v>
      </c>
    </row>
    <row r="593" spans="1:14" x14ac:dyDescent="0.2">
      <c r="A593" s="2">
        <v>5</v>
      </c>
      <c r="B593" s="2">
        <v>178</v>
      </c>
      <c r="C593" s="2">
        <v>1</v>
      </c>
      <c r="D593" s="3" t="s">
        <v>4063</v>
      </c>
      <c r="E593" s="3" t="s">
        <v>2499</v>
      </c>
      <c r="F593" s="11">
        <v>253</v>
      </c>
      <c r="G593" s="29"/>
      <c r="H593" s="11"/>
      <c r="I593" s="11"/>
      <c r="J593" s="13"/>
      <c r="K593" s="82"/>
      <c r="N593" s="122" t="s">
        <v>1088</v>
      </c>
    </row>
    <row r="594" spans="1:14" x14ac:dyDescent="0.2">
      <c r="A594" s="2">
        <v>5</v>
      </c>
      <c r="B594" s="2">
        <v>178</v>
      </c>
      <c r="C594" s="2">
        <v>2</v>
      </c>
      <c r="D594" s="3" t="s">
        <v>4063</v>
      </c>
      <c r="E594" s="3" t="s">
        <v>2499</v>
      </c>
      <c r="F594" s="11">
        <v>253</v>
      </c>
      <c r="G594" s="29" t="s">
        <v>2499</v>
      </c>
      <c r="H594" s="30">
        <v>44467</v>
      </c>
      <c r="I594" s="11">
        <v>82</v>
      </c>
      <c r="J594" s="13">
        <v>45423</v>
      </c>
      <c r="K594" s="72">
        <v>731</v>
      </c>
      <c r="M594" t="s">
        <v>244</v>
      </c>
      <c r="N594" s="122"/>
    </row>
    <row r="595" spans="1:14" x14ac:dyDescent="0.2">
      <c r="A595" s="2">
        <v>5</v>
      </c>
      <c r="B595" s="2">
        <v>178</v>
      </c>
      <c r="C595" s="2">
        <v>2</v>
      </c>
      <c r="D595" s="3" t="s">
        <v>4063</v>
      </c>
      <c r="E595" s="3" t="s">
        <v>2499</v>
      </c>
      <c r="F595" s="11">
        <v>253</v>
      </c>
      <c r="G595" s="29" t="s">
        <v>4064</v>
      </c>
      <c r="H595" s="30">
        <v>45377</v>
      </c>
      <c r="I595" s="11">
        <v>81</v>
      </c>
      <c r="J595" s="13">
        <v>45423</v>
      </c>
      <c r="K595" s="72">
        <v>732</v>
      </c>
      <c r="M595" t="s">
        <v>308</v>
      </c>
      <c r="N595" s="122"/>
    </row>
    <row r="596" spans="1:14" x14ac:dyDescent="0.2">
      <c r="A596" s="2">
        <v>5</v>
      </c>
      <c r="B596" s="2">
        <v>179</v>
      </c>
      <c r="C596" s="2">
        <v>1</v>
      </c>
      <c r="D596" s="3" t="s">
        <v>4065</v>
      </c>
      <c r="E596" s="3" t="s">
        <v>684</v>
      </c>
      <c r="F596" s="11">
        <v>273</v>
      </c>
      <c r="G596" s="29" t="s">
        <v>4066</v>
      </c>
      <c r="H596" s="30">
        <v>30861</v>
      </c>
      <c r="I596" s="11">
        <v>56</v>
      </c>
      <c r="J596" s="13">
        <v>30865</v>
      </c>
      <c r="K596" s="80">
        <v>488</v>
      </c>
    </row>
    <row r="597" spans="1:14" x14ac:dyDescent="0.2">
      <c r="A597" s="2">
        <v>5</v>
      </c>
      <c r="B597" s="2">
        <v>179</v>
      </c>
      <c r="C597" s="2">
        <v>2</v>
      </c>
      <c r="D597" s="3" t="s">
        <v>4065</v>
      </c>
      <c r="E597" s="3" t="s">
        <v>684</v>
      </c>
      <c r="F597" s="11">
        <v>273</v>
      </c>
      <c r="G597" s="29"/>
      <c r="H597" s="11"/>
      <c r="I597" s="11"/>
      <c r="J597" s="13"/>
      <c r="K597" s="80"/>
    </row>
    <row r="598" spans="1:14" x14ac:dyDescent="0.2">
      <c r="A598" s="2">
        <v>5</v>
      </c>
      <c r="B598" s="2">
        <v>180</v>
      </c>
      <c r="C598" s="2">
        <v>1</v>
      </c>
      <c r="D598" s="3" t="s">
        <v>4067</v>
      </c>
      <c r="E598" s="3" t="s">
        <v>4068</v>
      </c>
      <c r="F598" s="11">
        <v>212</v>
      </c>
      <c r="G598" s="29" t="s">
        <v>2419</v>
      </c>
      <c r="H598" s="30">
        <v>40194</v>
      </c>
      <c r="I598" s="11">
        <v>77</v>
      </c>
      <c r="J598" s="13">
        <v>40199</v>
      </c>
      <c r="K598" s="73">
        <v>301</v>
      </c>
      <c r="N598" s="122" t="s">
        <v>1580</v>
      </c>
    </row>
    <row r="599" spans="1:14" x14ac:dyDescent="0.2">
      <c r="A599" s="2">
        <v>5</v>
      </c>
      <c r="B599" s="2">
        <v>180</v>
      </c>
      <c r="C599" s="2">
        <v>2</v>
      </c>
      <c r="D599" s="3" t="s">
        <v>4067</v>
      </c>
      <c r="E599" s="3" t="s">
        <v>4068</v>
      </c>
      <c r="F599" s="11">
        <v>212</v>
      </c>
      <c r="G599" s="29" t="s">
        <v>4069</v>
      </c>
      <c r="H599" s="30">
        <v>43349</v>
      </c>
      <c r="I599" s="11">
        <v>85</v>
      </c>
      <c r="J599" s="13">
        <v>43361</v>
      </c>
      <c r="K599" s="72">
        <v>546</v>
      </c>
      <c r="L599" s="2" t="s">
        <v>236</v>
      </c>
      <c r="N599" s="122"/>
    </row>
    <row r="600" spans="1:14" x14ac:dyDescent="0.2">
      <c r="A600" s="2">
        <v>5</v>
      </c>
      <c r="B600" s="2">
        <v>181</v>
      </c>
      <c r="C600" s="2">
        <v>1</v>
      </c>
      <c r="D600" s="3" t="s">
        <v>4070</v>
      </c>
      <c r="E600" s="3" t="s">
        <v>17</v>
      </c>
      <c r="F600" s="11">
        <v>172</v>
      </c>
      <c r="G600" s="29" t="s">
        <v>2924</v>
      </c>
      <c r="H600" s="30">
        <v>27421</v>
      </c>
      <c r="I600" s="11">
        <v>50</v>
      </c>
      <c r="J600" s="13">
        <v>27424</v>
      </c>
      <c r="K600" s="72">
        <v>269</v>
      </c>
      <c r="L600" s="2" t="s">
        <v>236</v>
      </c>
      <c r="N600" s="121" t="s">
        <v>4071</v>
      </c>
    </row>
    <row r="601" spans="1:14" x14ac:dyDescent="0.2">
      <c r="A601" s="2">
        <v>5</v>
      </c>
      <c r="B601" s="2">
        <v>181</v>
      </c>
      <c r="C601" s="2">
        <v>2</v>
      </c>
      <c r="D601" s="3" t="s">
        <v>4070</v>
      </c>
      <c r="E601" s="3" t="s">
        <v>17</v>
      </c>
      <c r="F601" s="11">
        <v>172</v>
      </c>
      <c r="G601" s="10" t="s">
        <v>3828</v>
      </c>
      <c r="H601" s="13">
        <v>27511</v>
      </c>
      <c r="I601" s="2">
        <v>51</v>
      </c>
      <c r="J601" s="13">
        <v>27514</v>
      </c>
      <c r="K601" s="72">
        <v>270</v>
      </c>
      <c r="N601" s="121"/>
    </row>
    <row r="602" spans="1:14" x14ac:dyDescent="0.2">
      <c r="A602" s="2">
        <v>5</v>
      </c>
      <c r="B602" s="2">
        <v>182</v>
      </c>
      <c r="C602" s="2">
        <v>1</v>
      </c>
      <c r="D602" s="3" t="s">
        <v>4072</v>
      </c>
      <c r="E602" s="3" t="s">
        <v>4073</v>
      </c>
      <c r="F602" s="11">
        <v>171</v>
      </c>
      <c r="G602" s="10" t="s">
        <v>4074</v>
      </c>
      <c r="H602" s="13">
        <v>35565</v>
      </c>
      <c r="I602" s="2">
        <v>71</v>
      </c>
      <c r="J602" s="13">
        <v>35567</v>
      </c>
      <c r="K602" s="72">
        <v>783</v>
      </c>
      <c r="M602" s="91"/>
    </row>
    <row r="603" spans="1:14" x14ac:dyDescent="0.2">
      <c r="A603" s="2">
        <v>5</v>
      </c>
      <c r="B603" s="2">
        <v>182</v>
      </c>
      <c r="C603" s="2">
        <v>2</v>
      </c>
      <c r="D603" s="3" t="s">
        <v>4072</v>
      </c>
      <c r="E603" s="3" t="s">
        <v>4073</v>
      </c>
      <c r="F603" s="11">
        <v>171</v>
      </c>
      <c r="G603" s="10" t="s">
        <v>2796</v>
      </c>
      <c r="H603" s="16" t="s">
        <v>1110</v>
      </c>
      <c r="I603" s="2">
        <v>43</v>
      </c>
      <c r="J603" s="14" t="s">
        <v>1110</v>
      </c>
      <c r="M603" s="91"/>
    </row>
    <row r="604" spans="1:14" x14ac:dyDescent="0.2">
      <c r="A604" s="2">
        <v>5</v>
      </c>
      <c r="B604" s="2">
        <v>182</v>
      </c>
      <c r="C604" s="2">
        <v>2</v>
      </c>
      <c r="D604" s="3" t="s">
        <v>4072</v>
      </c>
      <c r="E604" s="3" t="s">
        <v>4073</v>
      </c>
      <c r="F604" s="11">
        <v>171</v>
      </c>
      <c r="G604" s="10" t="s">
        <v>4075</v>
      </c>
      <c r="H604" s="13">
        <v>21426</v>
      </c>
      <c r="I604" s="2" t="s">
        <v>4076</v>
      </c>
      <c r="J604" s="14">
        <v>21427</v>
      </c>
      <c r="M604" s="91"/>
    </row>
    <row r="605" spans="1:14" x14ac:dyDescent="0.2">
      <c r="A605" s="2">
        <v>5</v>
      </c>
      <c r="B605" s="2">
        <v>183</v>
      </c>
      <c r="C605" s="2">
        <v>1</v>
      </c>
      <c r="D605" s="3" t="s">
        <v>4077</v>
      </c>
      <c r="E605" s="3" t="s">
        <v>80</v>
      </c>
      <c r="F605" s="11">
        <v>160</v>
      </c>
      <c r="G605" s="10" t="s">
        <v>4078</v>
      </c>
      <c r="H605" s="13">
        <v>26574</v>
      </c>
      <c r="I605" s="2">
        <v>56</v>
      </c>
      <c r="J605" s="13">
        <v>26577</v>
      </c>
      <c r="K605" s="53">
        <v>244</v>
      </c>
    </row>
    <row r="606" spans="1:14" x14ac:dyDescent="0.2">
      <c r="A606" s="2">
        <v>5</v>
      </c>
      <c r="B606" s="2">
        <v>183</v>
      </c>
      <c r="C606" s="2">
        <v>2</v>
      </c>
      <c r="D606" s="3" t="s">
        <v>4077</v>
      </c>
      <c r="E606" s="3" t="s">
        <v>80</v>
      </c>
      <c r="F606" s="11">
        <v>160</v>
      </c>
      <c r="G606" s="10" t="s">
        <v>4079</v>
      </c>
      <c r="H606" s="13">
        <v>39515</v>
      </c>
      <c r="I606" s="2">
        <v>91</v>
      </c>
      <c r="J606" s="13">
        <v>39518</v>
      </c>
      <c r="K606" s="72">
        <v>232</v>
      </c>
    </row>
    <row r="607" spans="1:14" x14ac:dyDescent="0.2">
      <c r="A607" s="2">
        <v>5</v>
      </c>
      <c r="B607" s="2">
        <v>184</v>
      </c>
      <c r="C607" s="2">
        <v>1</v>
      </c>
      <c r="D607" s="3" t="s">
        <v>4080</v>
      </c>
      <c r="E607" s="3" t="s">
        <v>80</v>
      </c>
      <c r="F607" s="11">
        <v>141</v>
      </c>
      <c r="G607" s="10" t="s">
        <v>836</v>
      </c>
      <c r="H607" s="13">
        <v>25551</v>
      </c>
      <c r="I607" s="2">
        <v>68</v>
      </c>
      <c r="J607" s="13">
        <v>25553</v>
      </c>
      <c r="K607" s="72">
        <v>171</v>
      </c>
    </row>
    <row r="608" spans="1:14" x14ac:dyDescent="0.2">
      <c r="A608" s="2">
        <v>5</v>
      </c>
      <c r="B608" s="2">
        <v>184</v>
      </c>
      <c r="C608" s="2">
        <v>2</v>
      </c>
      <c r="D608" s="3" t="s">
        <v>4080</v>
      </c>
      <c r="E608" s="3" t="s">
        <v>80</v>
      </c>
      <c r="F608" s="11">
        <v>141</v>
      </c>
      <c r="G608" s="10" t="s">
        <v>80</v>
      </c>
      <c r="H608" s="13">
        <v>32198</v>
      </c>
      <c r="I608" s="2">
        <v>80</v>
      </c>
      <c r="J608" s="13">
        <v>32200</v>
      </c>
      <c r="K608" s="80">
        <v>563</v>
      </c>
    </row>
    <row r="609" spans="1:15" x14ac:dyDescent="0.2">
      <c r="A609" s="2">
        <v>5</v>
      </c>
      <c r="B609" s="2">
        <v>185</v>
      </c>
      <c r="C609" s="2">
        <v>1</v>
      </c>
      <c r="D609" s="3" t="s">
        <v>4081</v>
      </c>
      <c r="E609" s="3" t="s">
        <v>4082</v>
      </c>
      <c r="F609" s="11">
        <v>317</v>
      </c>
      <c r="G609" s="10" t="s">
        <v>206</v>
      </c>
      <c r="H609" s="13">
        <v>33436</v>
      </c>
      <c r="I609" s="2">
        <v>60</v>
      </c>
      <c r="J609" s="13">
        <v>33441</v>
      </c>
      <c r="K609" s="73">
        <v>642</v>
      </c>
    </row>
    <row r="610" spans="1:15" x14ac:dyDescent="0.2">
      <c r="A610" s="2">
        <v>5</v>
      </c>
      <c r="B610" s="2">
        <v>185</v>
      </c>
      <c r="C610" s="2">
        <v>2</v>
      </c>
      <c r="D610" s="3" t="s">
        <v>4081</v>
      </c>
      <c r="E610" s="3" t="s">
        <v>4082</v>
      </c>
      <c r="F610" s="11">
        <v>317</v>
      </c>
      <c r="G610" s="10" t="s">
        <v>4082</v>
      </c>
      <c r="H610" s="13">
        <v>41758</v>
      </c>
      <c r="I610" s="2">
        <v>80</v>
      </c>
      <c r="J610" s="13">
        <v>41762</v>
      </c>
      <c r="K610" s="72">
        <v>405</v>
      </c>
    </row>
    <row r="611" spans="1:15" x14ac:dyDescent="0.2">
      <c r="A611" s="2">
        <v>5</v>
      </c>
      <c r="B611" s="2">
        <v>186</v>
      </c>
      <c r="C611" s="2">
        <v>1</v>
      </c>
      <c r="D611" s="3" t="s">
        <v>4083</v>
      </c>
      <c r="E611" s="3" t="s">
        <v>20</v>
      </c>
      <c r="F611" s="11">
        <v>325</v>
      </c>
      <c r="G611" s="10" t="s">
        <v>104</v>
      </c>
      <c r="H611" s="13">
        <v>33694</v>
      </c>
      <c r="I611" s="2">
        <v>82</v>
      </c>
      <c r="J611" s="13">
        <v>33697</v>
      </c>
      <c r="K611" s="53">
        <v>663</v>
      </c>
    </row>
    <row r="612" spans="1:15" x14ac:dyDescent="0.2">
      <c r="A612" s="2">
        <v>5</v>
      </c>
      <c r="B612" s="2">
        <v>186</v>
      </c>
      <c r="C612" s="2">
        <v>2</v>
      </c>
      <c r="D612" t="s">
        <v>4083</v>
      </c>
      <c r="E612" t="s">
        <v>20</v>
      </c>
      <c r="F612" s="2">
        <v>325</v>
      </c>
      <c r="G612" s="10" t="s">
        <v>20</v>
      </c>
      <c r="H612" s="13">
        <v>37744</v>
      </c>
      <c r="I612" s="2">
        <v>95</v>
      </c>
      <c r="J612" s="13">
        <v>37748</v>
      </c>
      <c r="K612" s="53">
        <v>287</v>
      </c>
    </row>
    <row r="613" spans="1:15" x14ac:dyDescent="0.2">
      <c r="A613" s="2">
        <v>5</v>
      </c>
      <c r="B613" s="2">
        <v>187</v>
      </c>
      <c r="C613" s="2">
        <v>1</v>
      </c>
      <c r="D613" t="s">
        <v>4084</v>
      </c>
      <c r="E613" t="s">
        <v>4085</v>
      </c>
      <c r="F613" s="2">
        <v>132</v>
      </c>
      <c r="G613" s="10" t="s">
        <v>4086</v>
      </c>
      <c r="H613" s="13">
        <v>34073</v>
      </c>
      <c r="I613" s="2">
        <v>80</v>
      </c>
      <c r="J613" s="13">
        <v>34076</v>
      </c>
      <c r="K613" s="53">
        <v>688</v>
      </c>
    </row>
    <row r="614" spans="1:15" x14ac:dyDescent="0.2">
      <c r="A614" s="2">
        <v>5</v>
      </c>
      <c r="B614" s="2">
        <v>187</v>
      </c>
      <c r="C614" s="2">
        <v>2</v>
      </c>
      <c r="D614" t="s">
        <v>4084</v>
      </c>
      <c r="E614" t="s">
        <v>4085</v>
      </c>
      <c r="F614" s="2">
        <v>132</v>
      </c>
      <c r="G614" s="10" t="s">
        <v>686</v>
      </c>
      <c r="H614" s="14">
        <v>25223</v>
      </c>
      <c r="I614" s="2">
        <v>62</v>
      </c>
      <c r="J614" s="14">
        <v>25225</v>
      </c>
      <c r="K614" s="53">
        <v>151</v>
      </c>
    </row>
    <row r="615" spans="1:15" x14ac:dyDescent="0.2">
      <c r="A615" s="2">
        <v>5</v>
      </c>
      <c r="B615" s="2">
        <v>188</v>
      </c>
      <c r="C615" s="2">
        <v>1</v>
      </c>
      <c r="D615" t="s">
        <v>4087</v>
      </c>
      <c r="E615" t="s">
        <v>4088</v>
      </c>
      <c r="F615" s="2">
        <v>149</v>
      </c>
      <c r="G615" s="10" t="s">
        <v>115</v>
      </c>
      <c r="H615" s="13">
        <v>25964</v>
      </c>
      <c r="I615" s="2">
        <v>58</v>
      </c>
      <c r="J615" s="13">
        <v>25966</v>
      </c>
      <c r="K615" s="53">
        <v>200</v>
      </c>
      <c r="N615" s="122" t="s">
        <v>4089</v>
      </c>
    </row>
    <row r="616" spans="1:15" x14ac:dyDescent="0.2">
      <c r="A616" s="2">
        <v>5</v>
      </c>
      <c r="B616" s="2">
        <v>188</v>
      </c>
      <c r="C616" s="2">
        <v>1</v>
      </c>
      <c r="D616" t="s">
        <v>4087</v>
      </c>
      <c r="E616" t="s">
        <v>4088</v>
      </c>
      <c r="F616" s="2">
        <v>149</v>
      </c>
      <c r="G616" s="10" t="s">
        <v>4088</v>
      </c>
      <c r="H616" s="13">
        <v>39570</v>
      </c>
      <c r="I616" s="2">
        <v>90</v>
      </c>
      <c r="J616" s="13">
        <v>39576</v>
      </c>
      <c r="K616" s="73">
        <v>233</v>
      </c>
      <c r="M616" t="s">
        <v>244</v>
      </c>
      <c r="N616" s="122"/>
    </row>
    <row r="617" spans="1:15" x14ac:dyDescent="0.2">
      <c r="A617" s="2">
        <v>5</v>
      </c>
      <c r="B617" s="2">
        <v>188</v>
      </c>
      <c r="C617" s="2">
        <v>1</v>
      </c>
      <c r="D617" t="s">
        <v>4087</v>
      </c>
      <c r="E617" t="s">
        <v>4088</v>
      </c>
      <c r="F617" s="2">
        <v>149</v>
      </c>
      <c r="G617" s="10" t="s">
        <v>4090</v>
      </c>
      <c r="H617" s="13">
        <v>40418</v>
      </c>
      <c r="I617" s="2">
        <v>66</v>
      </c>
      <c r="J617" s="13">
        <v>40446</v>
      </c>
      <c r="K617" s="72">
        <v>318</v>
      </c>
      <c r="L617" s="2" t="s">
        <v>236</v>
      </c>
      <c r="M617" t="s">
        <v>308</v>
      </c>
      <c r="N617" t="s">
        <v>4091</v>
      </c>
    </row>
    <row r="618" spans="1:15" x14ac:dyDescent="0.2">
      <c r="A618" s="2">
        <v>5</v>
      </c>
      <c r="B618" s="2">
        <v>188</v>
      </c>
      <c r="C618" s="2">
        <v>2</v>
      </c>
      <c r="D618" t="s">
        <v>4087</v>
      </c>
      <c r="E618" t="s">
        <v>4088</v>
      </c>
      <c r="F618" s="2">
        <v>149</v>
      </c>
      <c r="G618" s="10" t="s">
        <v>4092</v>
      </c>
      <c r="J618" s="13"/>
      <c r="N618" t="s">
        <v>4093</v>
      </c>
    </row>
    <row r="619" spans="1:15" x14ac:dyDescent="0.2">
      <c r="A619" s="2">
        <v>5</v>
      </c>
      <c r="B619" s="2">
        <v>189</v>
      </c>
      <c r="C619" s="2">
        <v>1</v>
      </c>
      <c r="D619" t="s">
        <v>3863</v>
      </c>
      <c r="E619" t="s">
        <v>47</v>
      </c>
      <c r="F619" s="2">
        <v>164</v>
      </c>
      <c r="G619" s="10" t="s">
        <v>4094</v>
      </c>
      <c r="H619" s="12" t="s">
        <v>1163</v>
      </c>
      <c r="J619" s="12" t="s">
        <v>1163</v>
      </c>
    </row>
    <row r="620" spans="1:15" x14ac:dyDescent="0.2">
      <c r="A620" s="2">
        <v>5</v>
      </c>
      <c r="B620" s="2">
        <v>189</v>
      </c>
      <c r="C620" s="2">
        <v>2</v>
      </c>
      <c r="D620" t="s">
        <v>3863</v>
      </c>
      <c r="E620" t="s">
        <v>47</v>
      </c>
      <c r="F620" s="2">
        <v>164</v>
      </c>
      <c r="G620" s="10" t="s">
        <v>4095</v>
      </c>
      <c r="H620" s="13">
        <v>30310</v>
      </c>
      <c r="I620" s="2">
        <v>74</v>
      </c>
      <c r="J620" s="13">
        <v>30313</v>
      </c>
      <c r="K620" s="72">
        <v>444</v>
      </c>
    </row>
    <row r="621" spans="1:15" x14ac:dyDescent="0.2">
      <c r="A621" s="2">
        <v>5</v>
      </c>
      <c r="B621" s="2">
        <v>190</v>
      </c>
      <c r="C621" s="2">
        <v>1</v>
      </c>
      <c r="D621" t="s">
        <v>7498</v>
      </c>
      <c r="E621" t="s">
        <v>7499</v>
      </c>
      <c r="F621" s="2">
        <v>382</v>
      </c>
      <c r="K621" s="53"/>
      <c r="N621" s="121" t="s">
        <v>4096</v>
      </c>
      <c r="O621" t="s">
        <v>7500</v>
      </c>
    </row>
    <row r="622" spans="1:15" x14ac:dyDescent="0.2">
      <c r="A622" s="2">
        <v>5</v>
      </c>
      <c r="B622" s="2">
        <v>190</v>
      </c>
      <c r="C622" s="2">
        <v>2</v>
      </c>
      <c r="D622" t="s">
        <v>7498</v>
      </c>
      <c r="E622" t="s">
        <v>7499</v>
      </c>
      <c r="F622" s="2">
        <v>382</v>
      </c>
      <c r="G622" s="10" t="s">
        <v>137</v>
      </c>
      <c r="H622" s="13">
        <v>35993</v>
      </c>
      <c r="I622" s="2">
        <v>60</v>
      </c>
      <c r="J622" s="14">
        <v>35996</v>
      </c>
      <c r="K622" s="53">
        <v>809</v>
      </c>
      <c r="N622" s="121"/>
    </row>
    <row r="623" spans="1:15" x14ac:dyDescent="0.2">
      <c r="A623" s="2">
        <v>5</v>
      </c>
      <c r="B623" s="2">
        <v>191</v>
      </c>
      <c r="C623" s="2">
        <v>1</v>
      </c>
      <c r="D623" t="s">
        <v>4097</v>
      </c>
      <c r="E623" t="s">
        <v>4098</v>
      </c>
      <c r="F623" s="2">
        <v>186</v>
      </c>
      <c r="G623" s="10" t="s">
        <v>4099</v>
      </c>
      <c r="H623" s="13">
        <v>27852</v>
      </c>
      <c r="I623" s="2">
        <v>64</v>
      </c>
      <c r="J623" s="13">
        <v>27855</v>
      </c>
      <c r="K623" s="73">
        <v>299</v>
      </c>
    </row>
    <row r="624" spans="1:15" x14ac:dyDescent="0.2">
      <c r="A624" s="2">
        <v>5</v>
      </c>
      <c r="B624" s="2">
        <v>191</v>
      </c>
      <c r="C624" s="2">
        <v>2</v>
      </c>
      <c r="D624" t="s">
        <v>4097</v>
      </c>
      <c r="E624" t="s">
        <v>4098</v>
      </c>
      <c r="F624" s="2">
        <v>186</v>
      </c>
      <c r="G624" s="10" t="s">
        <v>541</v>
      </c>
      <c r="H624" s="13">
        <v>30715</v>
      </c>
      <c r="I624" s="2">
        <v>70</v>
      </c>
      <c r="J624" s="13">
        <v>30718</v>
      </c>
      <c r="K624" s="53">
        <v>476</v>
      </c>
    </row>
    <row r="625" spans="1:14" x14ac:dyDescent="0.2">
      <c r="A625" s="2">
        <v>5</v>
      </c>
      <c r="B625" s="2">
        <v>192</v>
      </c>
      <c r="C625" s="2">
        <v>1</v>
      </c>
      <c r="D625" t="s">
        <v>4100</v>
      </c>
      <c r="E625" t="s">
        <v>4101</v>
      </c>
      <c r="F625" s="2">
        <v>188</v>
      </c>
      <c r="G625" s="10" t="s">
        <v>4102</v>
      </c>
      <c r="H625" s="13">
        <v>43085</v>
      </c>
      <c r="I625" s="2">
        <v>84</v>
      </c>
      <c r="J625" s="13">
        <v>43091</v>
      </c>
      <c r="K625" s="53">
        <v>502</v>
      </c>
      <c r="N625" s="122" t="s">
        <v>1088</v>
      </c>
    </row>
    <row r="626" spans="1:14" x14ac:dyDescent="0.2">
      <c r="A626" s="2">
        <v>5</v>
      </c>
      <c r="B626" s="2">
        <v>192</v>
      </c>
      <c r="C626" s="2">
        <v>2</v>
      </c>
      <c r="D626" t="s">
        <v>4100</v>
      </c>
      <c r="E626" t="s">
        <v>4101</v>
      </c>
      <c r="F626" s="2">
        <v>188</v>
      </c>
      <c r="N626" s="122"/>
    </row>
    <row r="627" spans="1:14" x14ac:dyDescent="0.2">
      <c r="A627" s="2">
        <v>5</v>
      </c>
      <c r="B627" s="2">
        <v>193</v>
      </c>
      <c r="C627" s="2">
        <v>1</v>
      </c>
      <c r="D627" t="s">
        <v>4103</v>
      </c>
      <c r="E627" t="s">
        <v>4104</v>
      </c>
      <c r="F627" s="2">
        <v>285</v>
      </c>
      <c r="G627" s="10" t="s">
        <v>4105</v>
      </c>
      <c r="H627" s="13">
        <v>39186</v>
      </c>
      <c r="I627" s="2">
        <v>88</v>
      </c>
      <c r="J627" s="13">
        <v>39190</v>
      </c>
      <c r="K627" s="72">
        <v>204</v>
      </c>
      <c r="L627" s="2" t="s">
        <v>236</v>
      </c>
    </row>
    <row r="628" spans="1:14" x14ac:dyDescent="0.2">
      <c r="A628" s="2">
        <v>5</v>
      </c>
      <c r="B628" s="2">
        <v>193</v>
      </c>
      <c r="C628" s="2">
        <v>2</v>
      </c>
      <c r="D628" t="s">
        <v>4103</v>
      </c>
      <c r="E628" t="s">
        <v>4104</v>
      </c>
      <c r="F628" s="2">
        <v>285</v>
      </c>
      <c r="G628" s="10" t="s">
        <v>4106</v>
      </c>
      <c r="H628" s="13">
        <v>31365</v>
      </c>
      <c r="I628" s="2">
        <v>59</v>
      </c>
      <c r="J628" s="13">
        <v>31369</v>
      </c>
      <c r="K628" s="53">
        <v>518</v>
      </c>
    </row>
    <row r="629" spans="1:14" x14ac:dyDescent="0.2">
      <c r="A629" s="2">
        <v>5</v>
      </c>
      <c r="B629" s="2">
        <v>194</v>
      </c>
      <c r="C629" s="2">
        <v>1</v>
      </c>
      <c r="D629" t="s">
        <v>4107</v>
      </c>
      <c r="E629" t="s">
        <v>4108</v>
      </c>
      <c r="F629" s="2" t="s">
        <v>4109</v>
      </c>
      <c r="K629" s="53"/>
    </row>
    <row r="630" spans="1:14" x14ac:dyDescent="0.2">
      <c r="A630" s="2">
        <v>5</v>
      </c>
      <c r="B630" s="2">
        <v>194</v>
      </c>
      <c r="C630" s="2">
        <v>2</v>
      </c>
      <c r="D630" t="s">
        <v>4107</v>
      </c>
      <c r="E630" t="s">
        <v>4108</v>
      </c>
      <c r="F630" s="2" t="s">
        <v>4109</v>
      </c>
      <c r="K630" s="53"/>
    </row>
    <row r="631" spans="1:14" x14ac:dyDescent="0.2">
      <c r="A631" s="2">
        <v>5</v>
      </c>
      <c r="B631" s="2">
        <v>195</v>
      </c>
      <c r="C631" s="2">
        <v>1</v>
      </c>
      <c r="D631" t="s">
        <v>4110</v>
      </c>
      <c r="E631" t="s">
        <v>137</v>
      </c>
      <c r="F631" s="2">
        <v>274</v>
      </c>
      <c r="G631" s="10" t="s">
        <v>422</v>
      </c>
      <c r="H631" s="13">
        <v>43753</v>
      </c>
      <c r="I631" s="2">
        <v>84</v>
      </c>
      <c r="J631" s="13">
        <v>43768</v>
      </c>
      <c r="K631" s="53">
        <v>572</v>
      </c>
      <c r="M631" t="s">
        <v>244</v>
      </c>
      <c r="N631" s="124" t="s">
        <v>2370</v>
      </c>
    </row>
    <row r="632" spans="1:14" x14ac:dyDescent="0.2">
      <c r="A632" s="2">
        <v>5</v>
      </c>
      <c r="B632" s="2">
        <v>195</v>
      </c>
      <c r="C632" s="2">
        <v>1</v>
      </c>
      <c r="D632" t="s">
        <v>4110</v>
      </c>
      <c r="E632" t="s">
        <v>137</v>
      </c>
      <c r="F632" s="2">
        <v>274</v>
      </c>
      <c r="G632" s="29" t="s">
        <v>137</v>
      </c>
      <c r="H632" s="13">
        <v>44060</v>
      </c>
      <c r="I632" s="2">
        <v>85</v>
      </c>
      <c r="J632" s="13">
        <v>44069</v>
      </c>
      <c r="K632" s="53">
        <v>626</v>
      </c>
      <c r="M632" s="3" t="s">
        <v>308</v>
      </c>
      <c r="N632" s="122"/>
    </row>
    <row r="633" spans="1:14" x14ac:dyDescent="0.2">
      <c r="A633" s="2">
        <v>5</v>
      </c>
      <c r="B633" s="2">
        <v>195</v>
      </c>
      <c r="C633" s="2">
        <v>2</v>
      </c>
    </row>
    <row r="634" spans="1:14" x14ac:dyDescent="0.2">
      <c r="A634" s="2">
        <v>5</v>
      </c>
      <c r="B634" s="2">
        <v>196</v>
      </c>
      <c r="C634" s="2">
        <v>1</v>
      </c>
      <c r="D634" t="s">
        <v>4111</v>
      </c>
      <c r="E634" t="s">
        <v>4112</v>
      </c>
      <c r="F634" s="12" t="s">
        <v>4113</v>
      </c>
    </row>
    <row r="635" spans="1:14" x14ac:dyDescent="0.2">
      <c r="A635" s="2">
        <v>5</v>
      </c>
      <c r="B635" s="2">
        <v>196</v>
      </c>
      <c r="C635" s="2">
        <v>2</v>
      </c>
      <c r="D635" t="s">
        <v>4111</v>
      </c>
      <c r="E635" t="s">
        <v>4112</v>
      </c>
      <c r="F635" s="12" t="s">
        <v>4113</v>
      </c>
      <c r="K635" s="53"/>
    </row>
    <row r="636" spans="1:14" x14ac:dyDescent="0.2">
      <c r="A636" s="2">
        <v>5</v>
      </c>
      <c r="B636" s="2">
        <v>197</v>
      </c>
      <c r="C636" s="2">
        <v>1</v>
      </c>
      <c r="D636" t="s">
        <v>4114</v>
      </c>
      <c r="E636" t="s">
        <v>3139</v>
      </c>
      <c r="F636" s="2">
        <v>173</v>
      </c>
      <c r="G636" s="10" t="s">
        <v>1239</v>
      </c>
      <c r="H636" s="13">
        <v>27365</v>
      </c>
      <c r="I636" s="2">
        <v>60</v>
      </c>
      <c r="J636" s="13">
        <v>27367</v>
      </c>
      <c r="K636" s="53">
        <v>261</v>
      </c>
    </row>
    <row r="637" spans="1:14" x14ac:dyDescent="0.2">
      <c r="A637" s="2">
        <v>5</v>
      </c>
      <c r="B637" s="2">
        <v>197</v>
      </c>
      <c r="C637" s="2">
        <v>2</v>
      </c>
      <c r="D637" t="s">
        <v>4114</v>
      </c>
      <c r="E637" t="s">
        <v>3139</v>
      </c>
      <c r="F637" s="2">
        <v>173</v>
      </c>
      <c r="G637" s="10" t="s">
        <v>3139</v>
      </c>
      <c r="H637" s="13">
        <v>36495</v>
      </c>
      <c r="I637" s="2">
        <v>81</v>
      </c>
      <c r="J637" s="13">
        <v>36498</v>
      </c>
      <c r="K637" s="53" t="s">
        <v>4115</v>
      </c>
    </row>
    <row r="638" spans="1:14" x14ac:dyDescent="0.2">
      <c r="A638" s="2">
        <v>5</v>
      </c>
      <c r="B638" s="2">
        <v>198</v>
      </c>
      <c r="C638" s="2">
        <v>1</v>
      </c>
      <c r="D638" t="s">
        <v>3791</v>
      </c>
      <c r="E638" t="s">
        <v>4116</v>
      </c>
      <c r="F638" s="2">
        <v>261</v>
      </c>
      <c r="G638" s="10" t="s">
        <v>539</v>
      </c>
      <c r="H638" s="13">
        <v>30682</v>
      </c>
      <c r="I638" s="2">
        <v>83</v>
      </c>
      <c r="J638" s="13">
        <v>30685</v>
      </c>
      <c r="K638" s="73">
        <v>472</v>
      </c>
    </row>
    <row r="639" spans="1:14" x14ac:dyDescent="0.2">
      <c r="A639" s="2">
        <v>5</v>
      </c>
      <c r="B639" s="2">
        <v>198</v>
      </c>
      <c r="C639" s="2">
        <v>2</v>
      </c>
      <c r="D639" t="s">
        <v>3791</v>
      </c>
      <c r="E639" t="s">
        <v>4116</v>
      </c>
      <c r="F639" s="2">
        <v>261</v>
      </c>
      <c r="G639" s="10" t="s">
        <v>4116</v>
      </c>
      <c r="H639" s="13">
        <v>34897</v>
      </c>
      <c r="I639" s="2">
        <v>84</v>
      </c>
      <c r="J639" s="13">
        <v>34901</v>
      </c>
      <c r="K639" s="80">
        <v>746</v>
      </c>
      <c r="N639" t="s">
        <v>577</v>
      </c>
    </row>
    <row r="640" spans="1:14" x14ac:dyDescent="0.2">
      <c r="A640" s="2">
        <v>5</v>
      </c>
      <c r="B640" s="2">
        <v>199</v>
      </c>
      <c r="C640" s="2">
        <v>1</v>
      </c>
      <c r="D640" t="s">
        <v>4117</v>
      </c>
      <c r="E640" t="s">
        <v>4118</v>
      </c>
      <c r="F640" s="2">
        <v>278</v>
      </c>
      <c r="G640" s="10" t="s">
        <v>581</v>
      </c>
      <c r="H640" s="13">
        <v>32427</v>
      </c>
      <c r="I640" s="2">
        <v>77</v>
      </c>
      <c r="J640" s="13">
        <v>32431</v>
      </c>
      <c r="K640" s="53">
        <v>578</v>
      </c>
    </row>
    <row r="641" spans="1:15" x14ac:dyDescent="0.2">
      <c r="A641" s="2">
        <v>5</v>
      </c>
      <c r="B641" s="2">
        <v>199</v>
      </c>
      <c r="C641" s="2">
        <v>2</v>
      </c>
      <c r="D641" t="s">
        <v>4117</v>
      </c>
      <c r="E641" t="s">
        <v>4118</v>
      </c>
      <c r="F641" s="2">
        <v>278</v>
      </c>
      <c r="G641" s="10" t="s">
        <v>686</v>
      </c>
      <c r="H641" s="13">
        <v>32440</v>
      </c>
      <c r="I641" s="2">
        <v>84</v>
      </c>
      <c r="J641" s="13">
        <v>32445</v>
      </c>
      <c r="K641" s="72">
        <v>579</v>
      </c>
    </row>
    <row r="642" spans="1:15" x14ac:dyDescent="0.2">
      <c r="A642" s="2">
        <v>5</v>
      </c>
      <c r="B642" s="2">
        <v>200</v>
      </c>
      <c r="C642" s="2">
        <v>1</v>
      </c>
      <c r="D642" t="s">
        <v>4119</v>
      </c>
      <c r="E642" t="s">
        <v>1100</v>
      </c>
      <c r="F642" s="2">
        <v>183</v>
      </c>
      <c r="G642" s="10" t="s">
        <v>115</v>
      </c>
      <c r="H642" s="13">
        <v>27735</v>
      </c>
      <c r="I642" s="2">
        <v>29</v>
      </c>
      <c r="J642" s="13">
        <v>27738</v>
      </c>
      <c r="K642" s="53">
        <v>292</v>
      </c>
    </row>
    <row r="643" spans="1:15" x14ac:dyDescent="0.2">
      <c r="A643" s="2">
        <v>5</v>
      </c>
      <c r="B643" s="2">
        <v>200</v>
      </c>
      <c r="C643" s="2">
        <v>2</v>
      </c>
      <c r="D643" t="s">
        <v>4119</v>
      </c>
      <c r="E643" t="s">
        <v>1100</v>
      </c>
      <c r="F643" s="2">
        <v>183</v>
      </c>
      <c r="G643" s="10" t="s">
        <v>4120</v>
      </c>
      <c r="H643" s="13">
        <v>44173</v>
      </c>
      <c r="I643" s="2">
        <v>50</v>
      </c>
      <c r="J643" s="13">
        <v>44182</v>
      </c>
      <c r="K643" s="53">
        <v>636</v>
      </c>
      <c r="L643" s="2" t="s">
        <v>236</v>
      </c>
      <c r="N643" t="s">
        <v>4121</v>
      </c>
    </row>
    <row r="644" spans="1:15" x14ac:dyDescent="0.2">
      <c r="A644" s="2">
        <v>5</v>
      </c>
      <c r="B644" s="2">
        <v>201</v>
      </c>
      <c r="C644" s="2">
        <v>1</v>
      </c>
      <c r="D644" t="s">
        <v>4122</v>
      </c>
      <c r="E644" t="s">
        <v>4123</v>
      </c>
      <c r="F644" s="2">
        <v>284</v>
      </c>
      <c r="G644" s="29" t="s">
        <v>4124</v>
      </c>
      <c r="H644" s="13">
        <v>39833</v>
      </c>
      <c r="I644" s="2">
        <v>79</v>
      </c>
      <c r="J644" s="13">
        <v>39837</v>
      </c>
      <c r="K644" s="72">
        <v>276</v>
      </c>
    </row>
    <row r="645" spans="1:15" x14ac:dyDescent="0.2">
      <c r="A645" s="2">
        <v>5</v>
      </c>
      <c r="B645" s="2">
        <v>201</v>
      </c>
      <c r="C645" s="2">
        <v>2</v>
      </c>
      <c r="D645" t="s">
        <v>7498</v>
      </c>
      <c r="E645" t="s">
        <v>7499</v>
      </c>
      <c r="F645" s="2">
        <v>382</v>
      </c>
      <c r="K645" s="53"/>
      <c r="O645" t="s">
        <v>7500</v>
      </c>
    </row>
    <row r="646" spans="1:15" x14ac:dyDescent="0.2">
      <c r="A646" s="2">
        <v>5</v>
      </c>
      <c r="B646" s="2">
        <v>202</v>
      </c>
      <c r="C646" s="2">
        <v>1</v>
      </c>
      <c r="D646" t="s">
        <v>4125</v>
      </c>
      <c r="E646" t="s">
        <v>4126</v>
      </c>
      <c r="F646" s="2">
        <v>167</v>
      </c>
      <c r="G646" s="10" t="s">
        <v>4127</v>
      </c>
      <c r="H646" s="13">
        <v>32299</v>
      </c>
      <c r="I646" s="2">
        <v>62</v>
      </c>
      <c r="J646" s="13">
        <v>32302</v>
      </c>
      <c r="K646" s="72">
        <v>568</v>
      </c>
      <c r="L646" s="2" t="s">
        <v>236</v>
      </c>
      <c r="N646" t="s">
        <v>2744</v>
      </c>
    </row>
    <row r="647" spans="1:15" x14ac:dyDescent="0.2">
      <c r="A647" s="2">
        <v>5</v>
      </c>
      <c r="B647" s="2">
        <v>202</v>
      </c>
      <c r="C647" s="2">
        <v>2</v>
      </c>
      <c r="D647" t="s">
        <v>3863</v>
      </c>
      <c r="E647" t="s">
        <v>47</v>
      </c>
      <c r="F647" s="2">
        <v>164</v>
      </c>
      <c r="G647" s="10" t="s">
        <v>2729</v>
      </c>
      <c r="H647" s="13">
        <v>31474</v>
      </c>
      <c r="I647" s="2">
        <v>55</v>
      </c>
      <c r="J647" s="13">
        <v>31478</v>
      </c>
      <c r="K647" s="53">
        <v>522</v>
      </c>
    </row>
    <row r="648" spans="1:15" x14ac:dyDescent="0.2">
      <c r="A648" s="2">
        <v>5</v>
      </c>
      <c r="B648" s="2">
        <v>203</v>
      </c>
      <c r="C648" s="2">
        <v>1</v>
      </c>
      <c r="D648" t="s">
        <v>4128</v>
      </c>
      <c r="E648" t="s">
        <v>539</v>
      </c>
      <c r="F648" s="2">
        <v>165</v>
      </c>
      <c r="G648" s="10" t="s">
        <v>4129</v>
      </c>
      <c r="H648" s="13">
        <v>39751</v>
      </c>
      <c r="I648" s="2">
        <v>78</v>
      </c>
      <c r="J648" s="13">
        <v>39756</v>
      </c>
      <c r="K648" s="53">
        <v>244</v>
      </c>
      <c r="L648" s="2" t="s">
        <v>236</v>
      </c>
      <c r="N648" t="s">
        <v>2744</v>
      </c>
    </row>
    <row r="649" spans="1:15" x14ac:dyDescent="0.2">
      <c r="A649" s="2">
        <v>5</v>
      </c>
      <c r="B649" s="2">
        <v>203</v>
      </c>
      <c r="C649" s="2">
        <v>2</v>
      </c>
      <c r="D649" t="s">
        <v>4128</v>
      </c>
      <c r="E649" t="s">
        <v>539</v>
      </c>
      <c r="F649" s="2">
        <v>165</v>
      </c>
      <c r="G649" s="10" t="s">
        <v>166</v>
      </c>
      <c r="H649" s="12" t="s">
        <v>1110</v>
      </c>
      <c r="J649" s="12" t="s">
        <v>1110</v>
      </c>
      <c r="K649" s="53"/>
    </row>
    <row r="650" spans="1:15" x14ac:dyDescent="0.2">
      <c r="A650" s="2">
        <v>5</v>
      </c>
      <c r="B650" s="2">
        <v>204</v>
      </c>
      <c r="C650" s="2">
        <v>1</v>
      </c>
      <c r="D650" t="s">
        <v>4130</v>
      </c>
      <c r="E650" t="s">
        <v>317</v>
      </c>
      <c r="F650" s="2">
        <v>135</v>
      </c>
      <c r="G650" s="10" t="s">
        <v>539</v>
      </c>
      <c r="H650" s="13">
        <v>25336</v>
      </c>
      <c r="I650" s="2">
        <v>46</v>
      </c>
      <c r="J650" s="13">
        <v>25339</v>
      </c>
      <c r="K650" s="53">
        <v>169</v>
      </c>
    </row>
    <row r="651" spans="1:15" x14ac:dyDescent="0.2">
      <c r="A651" s="2">
        <v>5</v>
      </c>
      <c r="B651" s="2">
        <v>204</v>
      </c>
      <c r="C651" s="2">
        <v>2</v>
      </c>
      <c r="D651" t="s">
        <v>4130</v>
      </c>
      <c r="E651" t="s">
        <v>317</v>
      </c>
      <c r="F651" s="2">
        <v>135</v>
      </c>
      <c r="G651" s="10" t="s">
        <v>317</v>
      </c>
      <c r="H651" s="13">
        <v>36235</v>
      </c>
      <c r="I651" s="2">
        <v>75</v>
      </c>
      <c r="J651" s="13">
        <v>36244</v>
      </c>
      <c r="K651" s="72">
        <v>832</v>
      </c>
    </row>
    <row r="652" spans="1:15" x14ac:dyDescent="0.2">
      <c r="A652" s="2">
        <v>5</v>
      </c>
      <c r="B652" s="2">
        <v>205</v>
      </c>
      <c r="C652" s="2">
        <v>1</v>
      </c>
      <c r="D652" t="s">
        <v>4131</v>
      </c>
      <c r="E652" t="s">
        <v>1538</v>
      </c>
      <c r="F652" s="2">
        <v>114</v>
      </c>
      <c r="G652" s="10" t="s">
        <v>4132</v>
      </c>
      <c r="H652" s="13">
        <v>32977</v>
      </c>
      <c r="I652" s="2">
        <v>89</v>
      </c>
      <c r="J652" s="13">
        <v>32981</v>
      </c>
      <c r="K652" s="53">
        <v>616</v>
      </c>
    </row>
    <row r="653" spans="1:15" x14ac:dyDescent="0.2">
      <c r="A653" s="2">
        <v>5</v>
      </c>
      <c r="B653" s="2">
        <v>205</v>
      </c>
      <c r="C653" s="2">
        <v>2</v>
      </c>
      <c r="D653" t="s">
        <v>4131</v>
      </c>
      <c r="E653" t="s">
        <v>1538</v>
      </c>
      <c r="F653" s="2">
        <v>114</v>
      </c>
      <c r="G653" s="10" t="s">
        <v>4133</v>
      </c>
      <c r="H653" s="13">
        <v>24553</v>
      </c>
      <c r="I653" s="2">
        <v>65</v>
      </c>
      <c r="J653" s="13">
        <v>24558</v>
      </c>
      <c r="K653" s="53">
        <v>113</v>
      </c>
    </row>
    <row r="654" spans="1:15" x14ac:dyDescent="0.2">
      <c r="A654" s="2">
        <v>5</v>
      </c>
      <c r="B654" s="2">
        <v>206</v>
      </c>
      <c r="C654" s="2">
        <v>1</v>
      </c>
      <c r="D654" t="s">
        <v>4134</v>
      </c>
      <c r="E654" t="s">
        <v>41</v>
      </c>
      <c r="F654" s="2">
        <v>105</v>
      </c>
      <c r="G654" s="10" t="s">
        <v>41</v>
      </c>
      <c r="H654" s="13">
        <v>27760</v>
      </c>
      <c r="I654" s="2">
        <v>73</v>
      </c>
      <c r="J654" s="13">
        <v>27765</v>
      </c>
      <c r="K654" s="73">
        <v>291</v>
      </c>
    </row>
    <row r="655" spans="1:15" x14ac:dyDescent="0.2">
      <c r="A655" s="2">
        <v>5</v>
      </c>
      <c r="B655" s="2">
        <v>206</v>
      </c>
      <c r="C655" s="2">
        <v>2</v>
      </c>
      <c r="D655" t="s">
        <v>4134</v>
      </c>
      <c r="E655" t="s">
        <v>41</v>
      </c>
      <c r="F655" s="2">
        <v>105</v>
      </c>
      <c r="G655" s="10" t="s">
        <v>2451</v>
      </c>
      <c r="H655" s="14">
        <v>34254</v>
      </c>
      <c r="I655" s="2">
        <v>90</v>
      </c>
      <c r="J655" s="12" t="s">
        <v>4135</v>
      </c>
      <c r="K655" s="53">
        <v>698</v>
      </c>
      <c r="M655" t="s">
        <v>255</v>
      </c>
    </row>
    <row r="656" spans="1:15" x14ac:dyDescent="0.2">
      <c r="A656" s="2">
        <v>5</v>
      </c>
      <c r="B656" s="2">
        <v>207</v>
      </c>
      <c r="C656" s="2">
        <v>1</v>
      </c>
      <c r="D656" t="s">
        <v>4136</v>
      </c>
      <c r="E656" t="s">
        <v>541</v>
      </c>
      <c r="F656" s="2">
        <v>140</v>
      </c>
      <c r="G656" s="10" t="s">
        <v>4137</v>
      </c>
      <c r="H656" s="13">
        <v>25492</v>
      </c>
      <c r="I656" s="2">
        <v>77</v>
      </c>
      <c r="J656" s="13">
        <v>25494</v>
      </c>
      <c r="K656" s="80">
        <v>157</v>
      </c>
    </row>
    <row r="657" spans="1:14" x14ac:dyDescent="0.2">
      <c r="A657" s="2">
        <v>5</v>
      </c>
      <c r="B657" s="2">
        <v>207</v>
      </c>
      <c r="C657" s="2">
        <v>2</v>
      </c>
      <c r="D657" t="s">
        <v>4136</v>
      </c>
      <c r="E657" t="s">
        <v>541</v>
      </c>
      <c r="F657" s="2">
        <v>140</v>
      </c>
      <c r="G657" s="10" t="s">
        <v>541</v>
      </c>
      <c r="H657" s="13">
        <v>26102</v>
      </c>
      <c r="I657" s="2">
        <v>67</v>
      </c>
      <c r="J657" s="13">
        <v>26105</v>
      </c>
      <c r="K657" s="73">
        <v>220</v>
      </c>
    </row>
    <row r="658" spans="1:14" x14ac:dyDescent="0.2">
      <c r="A658" s="2">
        <v>5</v>
      </c>
      <c r="B658" s="2">
        <v>207</v>
      </c>
      <c r="C658" s="2">
        <v>2</v>
      </c>
      <c r="D658" t="s">
        <v>4136</v>
      </c>
      <c r="E658" t="s">
        <v>541</v>
      </c>
      <c r="F658" s="2">
        <v>140</v>
      </c>
      <c r="G658" s="10" t="s">
        <v>4138</v>
      </c>
      <c r="H658" s="17">
        <v>32179</v>
      </c>
      <c r="I658" s="2">
        <v>50</v>
      </c>
      <c r="J658" s="13">
        <v>37872</v>
      </c>
      <c r="K658" s="71">
        <v>281</v>
      </c>
      <c r="M658" t="s">
        <v>255</v>
      </c>
      <c r="N658" t="s">
        <v>1162</v>
      </c>
    </row>
    <row r="659" spans="1:14" x14ac:dyDescent="0.2">
      <c r="A659" s="2">
        <v>5</v>
      </c>
      <c r="B659" s="2">
        <v>208</v>
      </c>
      <c r="C659" s="2">
        <v>1</v>
      </c>
      <c r="D659" t="s">
        <v>4139</v>
      </c>
      <c r="E659" t="s">
        <v>80</v>
      </c>
      <c r="F659" s="2">
        <v>157</v>
      </c>
      <c r="G659" s="10" t="s">
        <v>206</v>
      </c>
      <c r="H659" s="13">
        <v>26309</v>
      </c>
      <c r="I659" s="2">
        <v>41</v>
      </c>
      <c r="J659" s="13">
        <v>26312</v>
      </c>
      <c r="K659" s="71">
        <v>235</v>
      </c>
      <c r="L659" s="2" t="s">
        <v>236</v>
      </c>
      <c r="N659" t="s">
        <v>2744</v>
      </c>
    </row>
    <row r="660" spans="1:14" x14ac:dyDescent="0.2">
      <c r="A660" s="2">
        <v>5</v>
      </c>
      <c r="B660" s="2">
        <v>208</v>
      </c>
      <c r="C660" s="2">
        <v>2</v>
      </c>
      <c r="D660" t="s">
        <v>4139</v>
      </c>
      <c r="E660" t="s">
        <v>80</v>
      </c>
      <c r="F660" s="2">
        <v>157</v>
      </c>
      <c r="G660" s="10" t="s">
        <v>1533</v>
      </c>
      <c r="H660" s="13">
        <v>36934</v>
      </c>
      <c r="I660" s="2">
        <v>69</v>
      </c>
      <c r="J660" s="13">
        <v>36937</v>
      </c>
      <c r="K660" s="82" t="s">
        <v>4140</v>
      </c>
    </row>
    <row r="661" spans="1:14" x14ac:dyDescent="0.2">
      <c r="A661" s="2">
        <v>5</v>
      </c>
      <c r="B661" s="2">
        <v>209</v>
      </c>
      <c r="C661" s="2">
        <v>1</v>
      </c>
      <c r="D661" t="s">
        <v>4125</v>
      </c>
      <c r="E661" t="s">
        <v>4126</v>
      </c>
      <c r="F661" s="2">
        <v>167</v>
      </c>
      <c r="G661" s="10" t="s">
        <v>82</v>
      </c>
      <c r="H661" s="13">
        <v>27086</v>
      </c>
      <c r="I661" s="2">
        <v>23</v>
      </c>
      <c r="J661" s="13">
        <v>27088</v>
      </c>
      <c r="K661" s="71"/>
      <c r="L661" s="2" t="s">
        <v>236</v>
      </c>
      <c r="M661" t="s">
        <v>4141</v>
      </c>
      <c r="N661" t="s">
        <v>2744</v>
      </c>
    </row>
    <row r="662" spans="1:14" x14ac:dyDescent="0.2">
      <c r="A662" s="2">
        <v>5</v>
      </c>
      <c r="B662" s="2">
        <v>209</v>
      </c>
      <c r="C662" s="2">
        <v>2</v>
      </c>
      <c r="D662" t="s">
        <v>4125</v>
      </c>
      <c r="E662" t="s">
        <v>4126</v>
      </c>
      <c r="F662" s="2">
        <v>167</v>
      </c>
      <c r="G662" s="29" t="s">
        <v>4142</v>
      </c>
      <c r="H662" s="13">
        <v>35201</v>
      </c>
      <c r="I662" s="2">
        <v>66</v>
      </c>
      <c r="J662" s="13">
        <v>35203</v>
      </c>
      <c r="K662" s="71">
        <v>763</v>
      </c>
    </row>
    <row r="663" spans="1:14" x14ac:dyDescent="0.2">
      <c r="A663" s="2">
        <v>5</v>
      </c>
      <c r="B663" s="2">
        <v>210</v>
      </c>
      <c r="C663" s="2">
        <v>1</v>
      </c>
      <c r="D663" t="s">
        <v>4122</v>
      </c>
      <c r="E663" t="s">
        <v>4123</v>
      </c>
      <c r="F663" s="2">
        <v>284</v>
      </c>
      <c r="G663" s="10" t="s">
        <v>4143</v>
      </c>
      <c r="H663" s="13">
        <v>27346</v>
      </c>
      <c r="I663" s="2">
        <v>29</v>
      </c>
      <c r="J663" s="13">
        <v>27355</v>
      </c>
      <c r="K663" s="71">
        <v>271</v>
      </c>
    </row>
    <row r="664" spans="1:14" x14ac:dyDescent="0.2">
      <c r="A664" s="2">
        <v>5</v>
      </c>
      <c r="B664" s="2">
        <v>210</v>
      </c>
      <c r="C664" s="2">
        <v>2</v>
      </c>
      <c r="D664" t="s">
        <v>4122</v>
      </c>
      <c r="E664" t="s">
        <v>4123</v>
      </c>
      <c r="F664" s="2">
        <v>284</v>
      </c>
      <c r="G664" s="10" t="s">
        <v>4144</v>
      </c>
      <c r="H664" s="13">
        <v>31354</v>
      </c>
      <c r="I664" s="2">
        <v>59</v>
      </c>
      <c r="J664" s="13">
        <v>31357</v>
      </c>
      <c r="K664" s="82">
        <v>517</v>
      </c>
    </row>
    <row r="665" spans="1:14" x14ac:dyDescent="0.2">
      <c r="A665" s="2">
        <v>5</v>
      </c>
      <c r="B665" s="2">
        <v>211</v>
      </c>
      <c r="C665" s="2">
        <v>1</v>
      </c>
      <c r="D665" t="s">
        <v>4072</v>
      </c>
      <c r="E665" t="s">
        <v>4145</v>
      </c>
      <c r="F665" s="2">
        <v>180</v>
      </c>
      <c r="G665" s="29" t="s">
        <v>4146</v>
      </c>
      <c r="H665" s="13">
        <v>27665</v>
      </c>
      <c r="I665" s="2">
        <v>28</v>
      </c>
      <c r="J665" s="13">
        <v>27668</v>
      </c>
      <c r="K665" s="71">
        <v>287</v>
      </c>
    </row>
    <row r="666" spans="1:14" x14ac:dyDescent="0.2">
      <c r="A666" s="2">
        <v>5</v>
      </c>
      <c r="B666" s="2">
        <v>211</v>
      </c>
      <c r="C666" s="2">
        <v>1</v>
      </c>
      <c r="D666" t="s">
        <v>4072</v>
      </c>
      <c r="E666" t="s">
        <v>4145</v>
      </c>
      <c r="F666" s="2">
        <v>180</v>
      </c>
      <c r="G666" s="29" t="s">
        <v>4147</v>
      </c>
      <c r="H666" s="13">
        <v>42988</v>
      </c>
      <c r="I666" s="2">
        <v>43</v>
      </c>
      <c r="J666" s="13">
        <v>44806</v>
      </c>
      <c r="K666" s="71">
        <v>695</v>
      </c>
      <c r="M666" t="s">
        <v>244</v>
      </c>
    </row>
    <row r="667" spans="1:14" x14ac:dyDescent="0.2">
      <c r="A667" s="2">
        <v>5</v>
      </c>
      <c r="B667" s="2">
        <v>211</v>
      </c>
      <c r="C667" s="2">
        <v>2</v>
      </c>
      <c r="D667" t="s">
        <v>4072</v>
      </c>
      <c r="E667" t="s">
        <v>4145</v>
      </c>
      <c r="F667" s="2">
        <v>180</v>
      </c>
      <c r="G667" s="10" t="s">
        <v>7469</v>
      </c>
      <c r="H667" s="13">
        <v>45622</v>
      </c>
      <c r="I667" s="2">
        <v>73</v>
      </c>
      <c r="J667" s="13">
        <v>45632</v>
      </c>
      <c r="K667" s="72">
        <v>761</v>
      </c>
      <c r="M667" t="s">
        <v>244</v>
      </c>
    </row>
    <row r="668" spans="1:14" x14ac:dyDescent="0.2">
      <c r="A668" s="2">
        <v>5</v>
      </c>
      <c r="B668" s="2">
        <v>212</v>
      </c>
      <c r="C668" s="2">
        <v>1</v>
      </c>
      <c r="D668" t="s">
        <v>4148</v>
      </c>
      <c r="E668" t="s">
        <v>4149</v>
      </c>
      <c r="F668" s="2">
        <v>213</v>
      </c>
      <c r="G668" s="10" t="s">
        <v>1408</v>
      </c>
      <c r="H668" s="13">
        <v>29116</v>
      </c>
      <c r="I668" s="2">
        <v>58</v>
      </c>
      <c r="J668" s="13">
        <v>29119</v>
      </c>
      <c r="K668" s="72">
        <v>370</v>
      </c>
    </row>
    <row r="669" spans="1:14" x14ac:dyDescent="0.2">
      <c r="A669" s="2">
        <v>5</v>
      </c>
      <c r="B669" s="2">
        <v>212</v>
      </c>
      <c r="C669" s="2">
        <v>2</v>
      </c>
      <c r="D669" t="s">
        <v>4148</v>
      </c>
      <c r="E669" t="s">
        <v>4149</v>
      </c>
      <c r="F669" s="2">
        <v>213</v>
      </c>
      <c r="G669" s="10" t="s">
        <v>2981</v>
      </c>
      <c r="H669" s="13">
        <v>41188</v>
      </c>
      <c r="I669" s="2">
        <v>84</v>
      </c>
      <c r="J669" s="13">
        <v>41191</v>
      </c>
      <c r="K669" s="72">
        <v>375</v>
      </c>
    </row>
    <row r="670" spans="1:14" x14ac:dyDescent="0.2">
      <c r="A670" s="2">
        <v>5</v>
      </c>
      <c r="B670" s="2">
        <v>213</v>
      </c>
      <c r="C670" s="2">
        <v>1</v>
      </c>
      <c r="D670" t="s">
        <v>4150</v>
      </c>
      <c r="E670" t="s">
        <v>955</v>
      </c>
      <c r="F670" s="2">
        <v>294</v>
      </c>
      <c r="G670" s="10" t="s">
        <v>955</v>
      </c>
      <c r="H670" s="13">
        <v>35092</v>
      </c>
      <c r="I670" s="2">
        <v>76</v>
      </c>
      <c r="J670" s="13">
        <v>35096</v>
      </c>
      <c r="K670" s="71">
        <v>759</v>
      </c>
    </row>
    <row r="671" spans="1:14" x14ac:dyDescent="0.2">
      <c r="A671" s="2">
        <v>5</v>
      </c>
      <c r="B671" s="2">
        <v>213</v>
      </c>
      <c r="C671" s="2">
        <v>2</v>
      </c>
      <c r="D671" t="s">
        <v>4150</v>
      </c>
      <c r="E671" t="s">
        <v>955</v>
      </c>
      <c r="F671" s="2">
        <v>294</v>
      </c>
      <c r="G671" s="10" t="s">
        <v>4151</v>
      </c>
      <c r="H671" s="13">
        <v>31844</v>
      </c>
      <c r="I671" s="2">
        <v>68</v>
      </c>
      <c r="J671" s="13">
        <v>31847</v>
      </c>
      <c r="K671" s="71">
        <v>541</v>
      </c>
    </row>
    <row r="672" spans="1:14" x14ac:dyDescent="0.2">
      <c r="A672" s="2">
        <v>5</v>
      </c>
      <c r="B672" s="2">
        <v>214</v>
      </c>
      <c r="C672" s="2">
        <v>1</v>
      </c>
      <c r="D672" t="s">
        <v>4152</v>
      </c>
      <c r="E672" t="s">
        <v>422</v>
      </c>
      <c r="F672" s="2">
        <v>289</v>
      </c>
      <c r="G672" s="10" t="s">
        <v>4153</v>
      </c>
      <c r="H672" s="13">
        <v>31708</v>
      </c>
      <c r="I672" s="2">
        <v>54</v>
      </c>
      <c r="J672" s="13">
        <v>31712</v>
      </c>
      <c r="K672" s="71">
        <v>537</v>
      </c>
      <c r="L672" s="2" t="s">
        <v>236</v>
      </c>
      <c r="N672" t="s">
        <v>2744</v>
      </c>
    </row>
    <row r="673" spans="1:14" x14ac:dyDescent="0.2">
      <c r="A673" s="2">
        <v>5</v>
      </c>
      <c r="B673" s="2">
        <v>214</v>
      </c>
      <c r="C673" s="2">
        <v>2</v>
      </c>
      <c r="D673" t="s">
        <v>4152</v>
      </c>
      <c r="E673" t="s">
        <v>422</v>
      </c>
      <c r="F673" s="2">
        <v>289</v>
      </c>
      <c r="G673" s="10" t="s">
        <v>4154</v>
      </c>
      <c r="H673" s="13">
        <v>41775</v>
      </c>
      <c r="I673" s="2">
        <v>80</v>
      </c>
      <c r="J673" s="13">
        <v>41780</v>
      </c>
      <c r="K673" s="71">
        <v>410</v>
      </c>
    </row>
    <row r="674" spans="1:14" x14ac:dyDescent="0.2">
      <c r="A674" s="2">
        <v>5</v>
      </c>
      <c r="B674" s="2">
        <v>215</v>
      </c>
      <c r="C674" s="2">
        <v>1</v>
      </c>
      <c r="D674" t="s">
        <v>4155</v>
      </c>
      <c r="E674" t="s">
        <v>4156</v>
      </c>
      <c r="G674" s="10" t="s">
        <v>4157</v>
      </c>
      <c r="H674" s="13">
        <v>36331</v>
      </c>
      <c r="I674" s="2">
        <v>47</v>
      </c>
      <c r="J674" s="13">
        <v>36335</v>
      </c>
      <c r="K674" s="71">
        <v>839</v>
      </c>
    </row>
    <row r="675" spans="1:14" x14ac:dyDescent="0.2">
      <c r="A675" s="2">
        <v>5</v>
      </c>
      <c r="B675" s="2">
        <v>215</v>
      </c>
      <c r="C675" s="2">
        <v>2</v>
      </c>
      <c r="D675" t="s">
        <v>4155</v>
      </c>
      <c r="E675" t="s">
        <v>2902</v>
      </c>
      <c r="F675" s="12" t="s">
        <v>4158</v>
      </c>
    </row>
    <row r="676" spans="1:14" x14ac:dyDescent="0.2">
      <c r="A676" s="2">
        <v>5</v>
      </c>
      <c r="B676" s="2">
        <v>216</v>
      </c>
      <c r="C676" s="2">
        <v>1</v>
      </c>
      <c r="D676" t="s">
        <v>4159</v>
      </c>
      <c r="E676" t="s">
        <v>4160</v>
      </c>
      <c r="F676" s="2">
        <v>385</v>
      </c>
      <c r="G676" s="10" t="s">
        <v>4161</v>
      </c>
      <c r="H676" s="13">
        <v>38193</v>
      </c>
      <c r="I676" s="2">
        <v>77</v>
      </c>
      <c r="J676" s="13">
        <v>38197</v>
      </c>
      <c r="K676" s="72">
        <v>150</v>
      </c>
      <c r="N676" s="122" t="s">
        <v>1884</v>
      </c>
    </row>
    <row r="677" spans="1:14" x14ac:dyDescent="0.2">
      <c r="A677" s="2">
        <v>5</v>
      </c>
      <c r="B677" s="2">
        <v>216</v>
      </c>
      <c r="C677" s="2">
        <v>2</v>
      </c>
      <c r="D677" t="s">
        <v>4159</v>
      </c>
      <c r="E677" t="s">
        <v>4160</v>
      </c>
      <c r="F677" s="2">
        <v>385</v>
      </c>
      <c r="G677" s="10" t="s">
        <v>4162</v>
      </c>
      <c r="H677" s="13">
        <v>39265</v>
      </c>
      <c r="I677" s="2">
        <v>79</v>
      </c>
      <c r="J677" s="13">
        <v>39269</v>
      </c>
      <c r="K677" s="53">
        <v>213</v>
      </c>
      <c r="N677" s="122"/>
    </row>
    <row r="678" spans="1:14" x14ac:dyDescent="0.2">
      <c r="A678" s="2">
        <v>5</v>
      </c>
      <c r="B678" s="2">
        <v>217</v>
      </c>
      <c r="C678" s="2">
        <v>1</v>
      </c>
      <c r="D678" t="s">
        <v>4163</v>
      </c>
      <c r="E678" t="s">
        <v>2924</v>
      </c>
      <c r="F678" s="2">
        <v>260</v>
      </c>
      <c r="G678" s="10" t="s">
        <v>4164</v>
      </c>
      <c r="H678" s="13">
        <v>34479</v>
      </c>
      <c r="I678" s="2">
        <v>70</v>
      </c>
      <c r="J678" s="13">
        <v>34482</v>
      </c>
      <c r="K678" s="53">
        <v>715</v>
      </c>
      <c r="L678" s="2" t="s">
        <v>236</v>
      </c>
    </row>
    <row r="679" spans="1:14" x14ac:dyDescent="0.2">
      <c r="A679" s="2">
        <v>5</v>
      </c>
      <c r="B679" s="2">
        <v>217</v>
      </c>
      <c r="C679" s="2">
        <v>2</v>
      </c>
      <c r="D679" t="s">
        <v>4163</v>
      </c>
      <c r="E679" t="s">
        <v>2924</v>
      </c>
      <c r="F679" s="2">
        <v>260</v>
      </c>
      <c r="G679" s="10" t="s">
        <v>4165</v>
      </c>
      <c r="H679" s="13">
        <v>30709</v>
      </c>
      <c r="I679" s="2">
        <v>60</v>
      </c>
      <c r="J679" s="13">
        <v>30713</v>
      </c>
      <c r="K679" s="72">
        <v>475</v>
      </c>
    </row>
    <row r="680" spans="1:14" x14ac:dyDescent="0.2">
      <c r="A680" s="2">
        <v>5</v>
      </c>
      <c r="B680" s="2">
        <v>218</v>
      </c>
      <c r="C680" s="2">
        <v>1</v>
      </c>
      <c r="D680" t="s">
        <v>4166</v>
      </c>
      <c r="E680" t="s">
        <v>403</v>
      </c>
      <c r="F680" s="2">
        <v>270</v>
      </c>
      <c r="G680" s="10" t="s">
        <v>4167</v>
      </c>
      <c r="H680" s="13">
        <v>30846</v>
      </c>
      <c r="I680" s="2">
        <v>70</v>
      </c>
      <c r="J680" s="13">
        <v>30851</v>
      </c>
      <c r="K680" s="53">
        <v>487</v>
      </c>
    </row>
    <row r="681" spans="1:14" x14ac:dyDescent="0.2">
      <c r="A681" s="2">
        <v>5</v>
      </c>
      <c r="B681" s="2">
        <v>218</v>
      </c>
      <c r="C681" s="2">
        <v>2</v>
      </c>
      <c r="D681" t="s">
        <v>4166</v>
      </c>
      <c r="E681" t="s">
        <v>403</v>
      </c>
      <c r="F681" s="2">
        <v>270</v>
      </c>
      <c r="G681" s="10" t="s">
        <v>403</v>
      </c>
      <c r="H681" s="13">
        <v>31003</v>
      </c>
      <c r="I681" s="2">
        <v>68</v>
      </c>
      <c r="J681" s="13">
        <v>31007</v>
      </c>
      <c r="K681" s="53">
        <v>499</v>
      </c>
    </row>
    <row r="682" spans="1:14" x14ac:dyDescent="0.2">
      <c r="A682" s="2">
        <v>5</v>
      </c>
      <c r="B682" s="2">
        <v>219</v>
      </c>
      <c r="C682" s="2">
        <v>1</v>
      </c>
      <c r="D682" t="s">
        <v>3567</v>
      </c>
      <c r="E682" t="s">
        <v>206</v>
      </c>
      <c r="F682" s="2">
        <v>220</v>
      </c>
      <c r="G682" s="10" t="s">
        <v>4168</v>
      </c>
      <c r="H682" s="13">
        <v>29154</v>
      </c>
      <c r="I682" s="2">
        <v>55</v>
      </c>
      <c r="J682" s="13">
        <v>29157</v>
      </c>
      <c r="K682" s="72">
        <v>373</v>
      </c>
      <c r="L682" s="2" t="s">
        <v>236</v>
      </c>
    </row>
    <row r="683" spans="1:14" x14ac:dyDescent="0.2">
      <c r="A683" s="2">
        <v>5</v>
      </c>
      <c r="B683" s="2">
        <v>219</v>
      </c>
      <c r="C683" s="2">
        <v>2</v>
      </c>
      <c r="D683" t="s">
        <v>3567</v>
      </c>
      <c r="E683" t="s">
        <v>206</v>
      </c>
      <c r="F683" s="2">
        <v>220</v>
      </c>
      <c r="G683" s="10" t="s">
        <v>4169</v>
      </c>
      <c r="H683" s="13">
        <v>45420</v>
      </c>
      <c r="I683" s="2">
        <v>100</v>
      </c>
      <c r="J683" s="13">
        <v>45429</v>
      </c>
      <c r="K683" s="72">
        <v>733</v>
      </c>
    </row>
    <row r="684" spans="1:14" x14ac:dyDescent="0.2">
      <c r="A684" s="2">
        <v>5</v>
      </c>
      <c r="B684" s="2">
        <v>220</v>
      </c>
      <c r="C684" s="2">
        <v>1</v>
      </c>
      <c r="D684" t="s">
        <v>104</v>
      </c>
      <c r="E684" t="s">
        <v>4170</v>
      </c>
      <c r="F684" s="2">
        <v>237</v>
      </c>
    </row>
    <row r="685" spans="1:14" x14ac:dyDescent="0.2">
      <c r="A685" s="2">
        <v>5</v>
      </c>
      <c r="B685" s="2">
        <v>220</v>
      </c>
      <c r="C685" s="2">
        <v>2</v>
      </c>
      <c r="D685" t="s">
        <v>104</v>
      </c>
      <c r="E685" t="s">
        <v>4170</v>
      </c>
      <c r="F685" s="2">
        <v>237</v>
      </c>
      <c r="G685" s="29" t="s">
        <v>4171</v>
      </c>
      <c r="H685" s="13">
        <v>27470</v>
      </c>
      <c r="I685" s="2">
        <v>44</v>
      </c>
      <c r="J685" s="13">
        <v>27473</v>
      </c>
      <c r="K685" s="72">
        <v>265</v>
      </c>
      <c r="L685" s="2" t="s">
        <v>236</v>
      </c>
      <c r="N685" t="s">
        <v>2744</v>
      </c>
    </row>
    <row r="686" spans="1:14" x14ac:dyDescent="0.2">
      <c r="A686" s="2">
        <v>5</v>
      </c>
      <c r="B686" s="2">
        <v>221</v>
      </c>
      <c r="C686" s="2">
        <v>1</v>
      </c>
      <c r="D686" t="s">
        <v>4172</v>
      </c>
      <c r="E686" t="s">
        <v>4173</v>
      </c>
      <c r="F686" s="2">
        <v>268</v>
      </c>
      <c r="G686" s="10" t="s">
        <v>836</v>
      </c>
      <c r="H686" s="13">
        <v>27186</v>
      </c>
      <c r="I686" s="2">
        <v>38</v>
      </c>
      <c r="J686" s="13">
        <v>27190</v>
      </c>
      <c r="K686" s="72">
        <v>260</v>
      </c>
    </row>
    <row r="687" spans="1:14" x14ac:dyDescent="0.2">
      <c r="A687" s="2">
        <v>5</v>
      </c>
      <c r="B687" s="2">
        <v>221</v>
      </c>
      <c r="C687" s="2">
        <v>2</v>
      </c>
      <c r="D687" t="s">
        <v>4172</v>
      </c>
      <c r="E687" t="s">
        <v>4173</v>
      </c>
      <c r="F687" s="2">
        <v>268</v>
      </c>
    </row>
    <row r="688" spans="1:14" x14ac:dyDescent="0.2">
      <c r="A688" s="2">
        <v>5</v>
      </c>
      <c r="B688" s="2">
        <v>222</v>
      </c>
      <c r="C688" s="2">
        <v>1</v>
      </c>
      <c r="D688" t="s">
        <v>4174</v>
      </c>
      <c r="E688" t="s">
        <v>2902</v>
      </c>
      <c r="G688" s="10" t="s">
        <v>2902</v>
      </c>
      <c r="H688" s="12" t="s">
        <v>1110</v>
      </c>
      <c r="J688" s="12" t="s">
        <v>1110</v>
      </c>
      <c r="N688" s="3" t="s">
        <v>4050</v>
      </c>
    </row>
    <row r="689" spans="1:14" x14ac:dyDescent="0.2">
      <c r="A689" s="2">
        <v>5</v>
      </c>
      <c r="B689" s="2">
        <v>222</v>
      </c>
      <c r="C689" s="2">
        <v>2</v>
      </c>
      <c r="D689" t="s">
        <v>4125</v>
      </c>
      <c r="E689" t="s">
        <v>4126</v>
      </c>
      <c r="F689" s="2">
        <v>238</v>
      </c>
      <c r="G689" s="10" t="s">
        <v>82</v>
      </c>
      <c r="H689" s="13">
        <v>27086</v>
      </c>
      <c r="I689" s="2">
        <v>23</v>
      </c>
      <c r="J689" s="13">
        <v>27088</v>
      </c>
      <c r="K689" s="53"/>
      <c r="M689" t="s">
        <v>4175</v>
      </c>
    </row>
    <row r="690" spans="1:14" x14ac:dyDescent="0.2">
      <c r="A690" s="2">
        <v>5</v>
      </c>
      <c r="B690" s="2">
        <v>223</v>
      </c>
      <c r="C690" s="2">
        <v>1</v>
      </c>
      <c r="D690" t="s">
        <v>4155</v>
      </c>
      <c r="E690" t="s">
        <v>80</v>
      </c>
      <c r="F690" s="2">
        <v>147</v>
      </c>
      <c r="G690" s="10" t="s">
        <v>2245</v>
      </c>
      <c r="H690" s="13">
        <v>25958</v>
      </c>
      <c r="I690" s="2">
        <v>63</v>
      </c>
      <c r="J690" s="13">
        <v>25960</v>
      </c>
      <c r="K690" s="53">
        <v>198</v>
      </c>
    </row>
    <row r="691" spans="1:14" x14ac:dyDescent="0.2">
      <c r="A691" s="2">
        <v>5</v>
      </c>
      <c r="B691" s="2">
        <v>223</v>
      </c>
      <c r="C691" s="2">
        <v>2</v>
      </c>
      <c r="D691" t="s">
        <v>4155</v>
      </c>
      <c r="E691" t="s">
        <v>80</v>
      </c>
      <c r="F691" s="2">
        <v>147</v>
      </c>
      <c r="G691" s="10" t="s">
        <v>4176</v>
      </c>
      <c r="H691" s="13">
        <v>35949</v>
      </c>
      <c r="I691" s="2">
        <v>86</v>
      </c>
      <c r="J691" s="13">
        <v>35952</v>
      </c>
      <c r="K691" s="72">
        <v>807</v>
      </c>
    </row>
    <row r="692" spans="1:14" x14ac:dyDescent="0.2">
      <c r="A692" s="2">
        <v>5</v>
      </c>
      <c r="B692" s="2">
        <v>224</v>
      </c>
      <c r="C692" s="2">
        <v>1</v>
      </c>
      <c r="D692" t="s">
        <v>3879</v>
      </c>
      <c r="E692" t="s">
        <v>4177</v>
      </c>
      <c r="F692" s="2">
        <v>143</v>
      </c>
      <c r="G692" s="10" t="s">
        <v>4178</v>
      </c>
      <c r="H692" s="13">
        <v>25512</v>
      </c>
      <c r="I692" s="2">
        <v>63</v>
      </c>
      <c r="J692" s="13">
        <v>25514</v>
      </c>
      <c r="K692" s="72">
        <v>165</v>
      </c>
    </row>
    <row r="693" spans="1:14" x14ac:dyDescent="0.2">
      <c r="A693" s="2">
        <v>5</v>
      </c>
      <c r="B693" s="2">
        <v>224</v>
      </c>
      <c r="C693" s="2">
        <v>2</v>
      </c>
      <c r="D693" t="s">
        <v>3879</v>
      </c>
      <c r="E693" t="s">
        <v>2205</v>
      </c>
      <c r="F693" s="2">
        <v>143</v>
      </c>
      <c r="G693" s="10" t="s">
        <v>2205</v>
      </c>
      <c r="H693" s="13">
        <v>29898</v>
      </c>
      <c r="I693" s="2">
        <v>73</v>
      </c>
      <c r="J693" s="13">
        <v>29901</v>
      </c>
      <c r="K693" s="53">
        <v>424</v>
      </c>
    </row>
    <row r="694" spans="1:14" x14ac:dyDescent="0.2">
      <c r="A694" s="2">
        <v>5</v>
      </c>
      <c r="B694" s="2">
        <v>225</v>
      </c>
      <c r="C694" s="2">
        <v>1</v>
      </c>
      <c r="D694" t="s">
        <v>4179</v>
      </c>
      <c r="E694" t="s">
        <v>1528</v>
      </c>
      <c r="F694" s="2">
        <v>144</v>
      </c>
      <c r="G694" s="10" t="s">
        <v>1528</v>
      </c>
      <c r="H694" s="13">
        <v>41092</v>
      </c>
      <c r="I694" s="2">
        <v>85</v>
      </c>
      <c r="J694" s="13">
        <v>41100</v>
      </c>
      <c r="K694" s="72">
        <v>382</v>
      </c>
    </row>
    <row r="695" spans="1:14" x14ac:dyDescent="0.2">
      <c r="A695" s="2">
        <v>5</v>
      </c>
      <c r="B695" s="2">
        <v>225</v>
      </c>
      <c r="C695" s="2">
        <v>2</v>
      </c>
      <c r="D695" t="s">
        <v>4179</v>
      </c>
      <c r="E695" t="s">
        <v>1528</v>
      </c>
      <c r="F695" s="2">
        <v>144</v>
      </c>
      <c r="G695" s="10" t="s">
        <v>4180</v>
      </c>
      <c r="H695" s="13">
        <v>25511</v>
      </c>
      <c r="I695" s="2">
        <v>35</v>
      </c>
      <c r="J695" s="13">
        <v>25515</v>
      </c>
      <c r="K695" s="72">
        <v>166</v>
      </c>
    </row>
    <row r="696" spans="1:14" x14ac:dyDescent="0.2">
      <c r="A696" s="2">
        <v>6</v>
      </c>
      <c r="B696" s="2">
        <v>226</v>
      </c>
      <c r="C696" s="2">
        <v>1</v>
      </c>
      <c r="D696" t="s">
        <v>67</v>
      </c>
      <c r="E696" t="s">
        <v>4181</v>
      </c>
      <c r="F696" s="2">
        <v>129</v>
      </c>
      <c r="G696" s="10" t="s">
        <v>4182</v>
      </c>
      <c r="H696" s="13">
        <v>45318</v>
      </c>
      <c r="I696" s="2">
        <v>90</v>
      </c>
      <c r="J696" s="13">
        <v>45330</v>
      </c>
      <c r="K696" s="53">
        <v>727</v>
      </c>
      <c r="N696" s="122" t="s">
        <v>4183</v>
      </c>
    </row>
    <row r="697" spans="1:14" x14ac:dyDescent="0.2">
      <c r="A697" s="2">
        <v>6</v>
      </c>
      <c r="B697" s="2">
        <v>226</v>
      </c>
      <c r="C697" s="2">
        <v>1</v>
      </c>
      <c r="D697" t="s">
        <v>67</v>
      </c>
      <c r="E697" t="s">
        <v>4181</v>
      </c>
      <c r="F697" s="2">
        <v>129</v>
      </c>
      <c r="G697" s="10" t="s">
        <v>4184</v>
      </c>
      <c r="H697" s="13">
        <v>44047</v>
      </c>
      <c r="I697" s="2">
        <v>58</v>
      </c>
      <c r="J697" s="13">
        <v>45330</v>
      </c>
      <c r="K697" s="53">
        <v>727</v>
      </c>
      <c r="M697" t="s">
        <v>4185</v>
      </c>
      <c r="N697" s="122"/>
    </row>
    <row r="698" spans="1:14" x14ac:dyDescent="0.2">
      <c r="A698" s="2">
        <v>6</v>
      </c>
      <c r="B698" s="2">
        <v>226</v>
      </c>
      <c r="C698" s="2">
        <v>2</v>
      </c>
      <c r="D698" t="s">
        <v>67</v>
      </c>
      <c r="E698" t="s">
        <v>4181</v>
      </c>
      <c r="F698" s="2">
        <v>129</v>
      </c>
      <c r="G698" s="10" t="s">
        <v>4186</v>
      </c>
      <c r="H698" s="13">
        <v>41757</v>
      </c>
      <c r="I698" s="2">
        <v>80</v>
      </c>
      <c r="J698" s="13">
        <v>41761</v>
      </c>
      <c r="K698" s="53">
        <v>404</v>
      </c>
      <c r="N698" s="122"/>
    </row>
    <row r="699" spans="1:14" x14ac:dyDescent="0.2">
      <c r="A699" s="2">
        <v>6</v>
      </c>
      <c r="B699" s="2">
        <v>226</v>
      </c>
      <c r="C699" s="2">
        <v>3</v>
      </c>
      <c r="D699" t="s">
        <v>4187</v>
      </c>
      <c r="E699" t="s">
        <v>4188</v>
      </c>
      <c r="F699" s="2">
        <v>118</v>
      </c>
      <c r="G699" s="10" t="s">
        <v>2243</v>
      </c>
      <c r="H699" s="13">
        <v>37709</v>
      </c>
      <c r="I699" s="2">
        <v>92</v>
      </c>
      <c r="J699" s="13">
        <v>37714</v>
      </c>
      <c r="K699" s="53">
        <v>126</v>
      </c>
    </row>
    <row r="700" spans="1:14" x14ac:dyDescent="0.2">
      <c r="A700" s="2">
        <v>6</v>
      </c>
      <c r="B700" s="2">
        <v>226</v>
      </c>
      <c r="C700" s="2">
        <v>4</v>
      </c>
      <c r="D700" t="s">
        <v>4187</v>
      </c>
      <c r="E700" t="s">
        <v>4188</v>
      </c>
      <c r="F700" s="2">
        <v>118</v>
      </c>
      <c r="G700" s="10" t="s">
        <v>4189</v>
      </c>
      <c r="H700" s="13">
        <v>28732</v>
      </c>
      <c r="I700" s="2">
        <v>69</v>
      </c>
      <c r="J700" s="13">
        <v>28735</v>
      </c>
      <c r="K700" s="53">
        <v>343</v>
      </c>
    </row>
    <row r="701" spans="1:14" x14ac:dyDescent="0.2">
      <c r="A701" s="2">
        <v>6</v>
      </c>
      <c r="B701" s="2">
        <v>227</v>
      </c>
      <c r="C701" s="2">
        <v>1</v>
      </c>
      <c r="D701" t="s">
        <v>4190</v>
      </c>
      <c r="E701" t="s">
        <v>4191</v>
      </c>
      <c r="F701" s="2">
        <v>245</v>
      </c>
      <c r="G701" s="10" t="s">
        <v>2623</v>
      </c>
      <c r="H701" s="13">
        <v>27805</v>
      </c>
      <c r="I701" s="2">
        <v>67</v>
      </c>
      <c r="J701" s="13">
        <v>27807</v>
      </c>
      <c r="K701" s="53">
        <v>297</v>
      </c>
    </row>
    <row r="702" spans="1:14" x14ac:dyDescent="0.2">
      <c r="A702" s="2">
        <v>6</v>
      </c>
      <c r="B702" s="2">
        <v>227</v>
      </c>
      <c r="C702" s="2">
        <v>2</v>
      </c>
      <c r="D702" t="s">
        <v>4130</v>
      </c>
      <c r="E702" t="s">
        <v>300</v>
      </c>
      <c r="G702" s="10" t="s">
        <v>300</v>
      </c>
      <c r="H702" s="13">
        <v>27381</v>
      </c>
      <c r="I702" s="2">
        <v>62</v>
      </c>
      <c r="J702" s="12" t="s">
        <v>382</v>
      </c>
      <c r="K702" s="53"/>
    </row>
    <row r="703" spans="1:14" x14ac:dyDescent="0.2">
      <c r="A703" s="2">
        <v>6</v>
      </c>
      <c r="B703" s="2">
        <v>227</v>
      </c>
      <c r="C703" s="2">
        <v>3</v>
      </c>
      <c r="D703" t="s">
        <v>4192</v>
      </c>
      <c r="E703" t="s">
        <v>4193</v>
      </c>
      <c r="F703" s="2">
        <v>175</v>
      </c>
      <c r="G703" s="10" t="s">
        <v>2330</v>
      </c>
      <c r="H703" s="13">
        <v>30368</v>
      </c>
      <c r="I703" s="2">
        <v>93</v>
      </c>
      <c r="J703" s="13">
        <v>30371</v>
      </c>
      <c r="K703" s="53">
        <v>448</v>
      </c>
    </row>
    <row r="704" spans="1:14" x14ac:dyDescent="0.2">
      <c r="A704" s="2">
        <v>6</v>
      </c>
      <c r="B704" s="2">
        <v>227</v>
      </c>
      <c r="C704" s="2">
        <v>4</v>
      </c>
      <c r="D704" t="s">
        <v>4192</v>
      </c>
      <c r="E704" t="s">
        <v>4193</v>
      </c>
      <c r="F704" s="2">
        <v>175</v>
      </c>
      <c r="G704" s="10" t="s">
        <v>137</v>
      </c>
      <c r="H704" s="13">
        <v>28464</v>
      </c>
      <c r="I704" s="2">
        <v>91</v>
      </c>
      <c r="J704" s="13">
        <v>28467</v>
      </c>
      <c r="K704" s="53">
        <v>329</v>
      </c>
    </row>
    <row r="705" spans="1:14" x14ac:dyDescent="0.2">
      <c r="A705" s="2">
        <v>6</v>
      </c>
      <c r="B705" s="2">
        <v>228</v>
      </c>
      <c r="C705" s="2">
        <v>1</v>
      </c>
      <c r="D705" t="s">
        <v>2092</v>
      </c>
      <c r="E705" t="s">
        <v>4194</v>
      </c>
      <c r="F705" s="2">
        <v>315</v>
      </c>
      <c r="G705" s="10" t="s">
        <v>686</v>
      </c>
      <c r="H705" s="13">
        <v>33073</v>
      </c>
      <c r="I705" s="2">
        <v>39</v>
      </c>
      <c r="J705" s="13">
        <v>33077</v>
      </c>
      <c r="K705" s="72">
        <v>620</v>
      </c>
    </row>
    <row r="706" spans="1:14" x14ac:dyDescent="0.2">
      <c r="A706" s="2">
        <v>6</v>
      </c>
      <c r="B706" s="2">
        <v>228</v>
      </c>
      <c r="C706" s="2">
        <v>2</v>
      </c>
      <c r="D706" t="s">
        <v>2092</v>
      </c>
      <c r="E706" t="s">
        <v>4194</v>
      </c>
      <c r="F706" s="2">
        <v>315</v>
      </c>
      <c r="K706" s="53"/>
    </row>
    <row r="707" spans="1:14" x14ac:dyDescent="0.2">
      <c r="A707" s="2">
        <v>6</v>
      </c>
      <c r="B707" s="2">
        <v>228</v>
      </c>
      <c r="C707" s="2">
        <v>3</v>
      </c>
      <c r="D707" t="s">
        <v>2092</v>
      </c>
      <c r="E707" t="s">
        <v>4195</v>
      </c>
      <c r="F707" s="2">
        <v>236</v>
      </c>
      <c r="G707" s="10" t="s">
        <v>608</v>
      </c>
      <c r="H707" s="13">
        <v>32851</v>
      </c>
      <c r="I707" s="2">
        <v>79</v>
      </c>
      <c r="J707" s="13">
        <v>32855</v>
      </c>
      <c r="K707" s="53">
        <v>607</v>
      </c>
    </row>
    <row r="708" spans="1:14" x14ac:dyDescent="0.2">
      <c r="A708" s="2">
        <v>6</v>
      </c>
      <c r="B708" s="2">
        <v>228</v>
      </c>
      <c r="C708" s="2">
        <v>4</v>
      </c>
      <c r="D708" t="s">
        <v>2092</v>
      </c>
      <c r="E708" t="s">
        <v>4195</v>
      </c>
      <c r="F708" s="2">
        <v>236</v>
      </c>
      <c r="G708" s="10" t="s">
        <v>478</v>
      </c>
      <c r="H708" s="13">
        <v>29623</v>
      </c>
      <c r="I708" s="2">
        <v>75</v>
      </c>
      <c r="J708" s="13">
        <v>29626</v>
      </c>
      <c r="K708" s="53">
        <v>406</v>
      </c>
    </row>
    <row r="709" spans="1:14" x14ac:dyDescent="0.2">
      <c r="A709" s="2">
        <v>6</v>
      </c>
      <c r="B709" s="2">
        <v>229</v>
      </c>
      <c r="C709" s="2">
        <v>1</v>
      </c>
      <c r="D709" t="s">
        <v>4196</v>
      </c>
      <c r="E709" t="s">
        <v>4197</v>
      </c>
      <c r="F709" s="2">
        <v>218</v>
      </c>
      <c r="K709" s="53"/>
    </row>
    <row r="710" spans="1:14" x14ac:dyDescent="0.2">
      <c r="A710" s="2">
        <v>6</v>
      </c>
      <c r="B710" s="2">
        <v>229</v>
      </c>
      <c r="C710" s="2">
        <v>2</v>
      </c>
      <c r="D710" t="s">
        <v>4196</v>
      </c>
      <c r="E710" t="s">
        <v>4197</v>
      </c>
      <c r="F710" s="2">
        <v>218</v>
      </c>
      <c r="G710" s="10" t="s">
        <v>317</v>
      </c>
      <c r="H710" s="13">
        <v>29245</v>
      </c>
      <c r="I710" s="2">
        <v>58</v>
      </c>
      <c r="J710" s="13">
        <v>29248</v>
      </c>
      <c r="K710" s="53">
        <v>383</v>
      </c>
    </row>
    <row r="711" spans="1:14" x14ac:dyDescent="0.2">
      <c r="A711" s="2">
        <v>6</v>
      </c>
      <c r="B711" s="2">
        <v>230</v>
      </c>
      <c r="C711" s="2">
        <v>1</v>
      </c>
      <c r="D711" t="s">
        <v>145</v>
      </c>
      <c r="E711" t="s">
        <v>4198</v>
      </c>
      <c r="F711" s="2">
        <v>254</v>
      </c>
      <c r="G711" s="10" t="s">
        <v>4070</v>
      </c>
      <c r="H711" s="13">
        <v>30548</v>
      </c>
      <c r="I711" s="2">
        <v>68</v>
      </c>
      <c r="J711" s="13">
        <v>30551</v>
      </c>
      <c r="K711" s="53">
        <v>464</v>
      </c>
      <c r="L711" s="2" t="s">
        <v>236</v>
      </c>
      <c r="N711" t="s">
        <v>2744</v>
      </c>
    </row>
    <row r="712" spans="1:14" x14ac:dyDescent="0.2">
      <c r="A712" s="2">
        <v>6</v>
      </c>
      <c r="B712" s="2">
        <v>230</v>
      </c>
      <c r="C712" s="2">
        <v>2</v>
      </c>
      <c r="D712" t="s">
        <v>145</v>
      </c>
      <c r="E712" t="s">
        <v>4198</v>
      </c>
      <c r="F712" s="2">
        <v>254</v>
      </c>
      <c r="G712" s="10" t="s">
        <v>4199</v>
      </c>
      <c r="H712" s="13">
        <v>38955</v>
      </c>
      <c r="I712" s="2">
        <v>92</v>
      </c>
      <c r="J712" s="13">
        <v>38961</v>
      </c>
      <c r="K712" s="72">
        <v>197</v>
      </c>
      <c r="N712" t="s">
        <v>4200</v>
      </c>
    </row>
    <row r="713" spans="1:14" x14ac:dyDescent="0.2">
      <c r="A713" s="2">
        <v>6</v>
      </c>
      <c r="B713" s="2">
        <v>231</v>
      </c>
      <c r="C713" s="2">
        <v>1</v>
      </c>
      <c r="D713" t="s">
        <v>902</v>
      </c>
      <c r="E713" t="s">
        <v>4201</v>
      </c>
      <c r="F713" s="2">
        <v>277</v>
      </c>
      <c r="G713" s="10" t="s">
        <v>4202</v>
      </c>
      <c r="H713" s="13">
        <v>31141</v>
      </c>
      <c r="I713" s="2">
        <v>55</v>
      </c>
      <c r="J713" s="13">
        <v>31145</v>
      </c>
      <c r="K713" s="53">
        <v>508</v>
      </c>
      <c r="L713" s="2" t="s">
        <v>236</v>
      </c>
      <c r="N713" t="s">
        <v>2744</v>
      </c>
    </row>
    <row r="714" spans="1:14" x14ac:dyDescent="0.2">
      <c r="A714" s="2">
        <v>6</v>
      </c>
      <c r="B714" s="2">
        <v>231</v>
      </c>
      <c r="C714" s="2">
        <v>2</v>
      </c>
      <c r="D714" t="s">
        <v>902</v>
      </c>
      <c r="E714" t="s">
        <v>4201</v>
      </c>
      <c r="F714" s="2">
        <v>277</v>
      </c>
      <c r="G714" s="10" t="s">
        <v>4201</v>
      </c>
      <c r="H714" s="13">
        <v>43357</v>
      </c>
      <c r="I714" s="2">
        <v>82</v>
      </c>
      <c r="J714" s="13">
        <v>43362</v>
      </c>
      <c r="K714" s="53">
        <v>542</v>
      </c>
    </row>
    <row r="715" spans="1:14" x14ac:dyDescent="0.2">
      <c r="A715" s="2">
        <v>6</v>
      </c>
      <c r="B715" s="2">
        <v>232</v>
      </c>
      <c r="C715" s="2">
        <v>1</v>
      </c>
      <c r="D715" t="s">
        <v>902</v>
      </c>
      <c r="E715" t="s">
        <v>41</v>
      </c>
      <c r="F715" s="2">
        <v>288</v>
      </c>
      <c r="G715" s="10" t="s">
        <v>4203</v>
      </c>
      <c r="H715" s="13">
        <v>32039</v>
      </c>
      <c r="I715" s="2">
        <v>25</v>
      </c>
      <c r="J715" s="13">
        <v>32041</v>
      </c>
      <c r="K715" s="53">
        <v>556</v>
      </c>
    </row>
    <row r="716" spans="1:14" x14ac:dyDescent="0.2">
      <c r="A716" s="2">
        <v>6</v>
      </c>
      <c r="B716" s="2">
        <v>232</v>
      </c>
      <c r="C716" s="2">
        <v>2</v>
      </c>
      <c r="D716" t="s">
        <v>902</v>
      </c>
      <c r="E716" t="s">
        <v>41</v>
      </c>
      <c r="F716" s="2">
        <v>288</v>
      </c>
      <c r="G716" s="10" t="s">
        <v>3946</v>
      </c>
      <c r="H716" s="13">
        <v>43922</v>
      </c>
      <c r="I716" s="2">
        <v>59</v>
      </c>
      <c r="J716" s="13">
        <v>43929</v>
      </c>
      <c r="K716" s="53">
        <v>595</v>
      </c>
    </row>
    <row r="717" spans="1:14" x14ac:dyDescent="0.2">
      <c r="A717" s="2">
        <v>6</v>
      </c>
      <c r="B717" s="2">
        <v>233</v>
      </c>
      <c r="C717" s="2">
        <v>1</v>
      </c>
      <c r="D717" t="s">
        <v>56</v>
      </c>
      <c r="E717" t="s">
        <v>687</v>
      </c>
      <c r="F717" s="12" t="s">
        <v>4204</v>
      </c>
      <c r="K717" s="71"/>
      <c r="N717" s="122" t="s">
        <v>1884</v>
      </c>
    </row>
    <row r="718" spans="1:14" x14ac:dyDescent="0.2">
      <c r="A718" s="2">
        <v>6</v>
      </c>
      <c r="B718" s="2">
        <v>233</v>
      </c>
      <c r="C718" s="2">
        <v>2</v>
      </c>
      <c r="D718" t="s">
        <v>56</v>
      </c>
      <c r="E718" t="s">
        <v>687</v>
      </c>
      <c r="F718" s="12" t="s">
        <v>4204</v>
      </c>
      <c r="G718" s="10" t="s">
        <v>4205</v>
      </c>
      <c r="H718" s="13">
        <v>36073</v>
      </c>
      <c r="I718" s="2">
        <v>59</v>
      </c>
      <c r="J718" s="13">
        <v>36077</v>
      </c>
      <c r="K718" s="72">
        <v>815</v>
      </c>
      <c r="N718" s="122"/>
    </row>
    <row r="719" spans="1:14" x14ac:dyDescent="0.2">
      <c r="A719" s="2">
        <v>6</v>
      </c>
      <c r="B719" s="2">
        <v>234</v>
      </c>
      <c r="C719" s="2">
        <v>1</v>
      </c>
      <c r="D719" t="s">
        <v>4206</v>
      </c>
      <c r="E719" t="s">
        <v>80</v>
      </c>
      <c r="F719" s="2">
        <v>286</v>
      </c>
      <c r="G719" s="10" t="s">
        <v>4207</v>
      </c>
      <c r="H719" s="13">
        <v>31483</v>
      </c>
      <c r="I719" s="2">
        <v>56</v>
      </c>
      <c r="J719" s="13">
        <v>31486</v>
      </c>
      <c r="K719" s="72">
        <v>523</v>
      </c>
    </row>
    <row r="720" spans="1:14" x14ac:dyDescent="0.2">
      <c r="A720" s="2">
        <v>6</v>
      </c>
      <c r="B720" s="2">
        <v>234</v>
      </c>
      <c r="C720" s="2">
        <v>2</v>
      </c>
      <c r="D720" t="s">
        <v>4206</v>
      </c>
      <c r="E720" t="s">
        <v>80</v>
      </c>
      <c r="F720" s="2">
        <v>286</v>
      </c>
    </row>
    <row r="721" spans="1:14" x14ac:dyDescent="0.2">
      <c r="A721" s="2">
        <v>6</v>
      </c>
      <c r="B721" s="2">
        <v>235</v>
      </c>
      <c r="C721" s="2">
        <v>1</v>
      </c>
      <c r="D721" t="s">
        <v>4208</v>
      </c>
      <c r="E721" t="s">
        <v>4209</v>
      </c>
      <c r="F721" s="2">
        <v>256</v>
      </c>
      <c r="G721" s="10" t="s">
        <v>2924</v>
      </c>
      <c r="H721" s="13">
        <v>30343</v>
      </c>
      <c r="I721" s="2">
        <v>54</v>
      </c>
      <c r="J721" s="13">
        <v>30347</v>
      </c>
      <c r="K721" s="72">
        <v>446</v>
      </c>
    </row>
    <row r="722" spans="1:14" x14ac:dyDescent="0.2">
      <c r="A722" s="2">
        <v>6</v>
      </c>
      <c r="B722" s="2">
        <v>235</v>
      </c>
      <c r="C722" s="2">
        <v>2</v>
      </c>
      <c r="D722" t="s">
        <v>4208</v>
      </c>
      <c r="E722" t="s">
        <v>4209</v>
      </c>
      <c r="F722" s="2">
        <v>256</v>
      </c>
      <c r="G722" s="10" t="s">
        <v>4209</v>
      </c>
      <c r="H722" s="13">
        <v>43285</v>
      </c>
      <c r="I722" s="2">
        <v>86</v>
      </c>
      <c r="J722" s="13">
        <v>43302</v>
      </c>
      <c r="K722" s="53">
        <v>537</v>
      </c>
      <c r="M722" t="s">
        <v>244</v>
      </c>
    </row>
    <row r="723" spans="1:14" x14ac:dyDescent="0.2">
      <c r="A723" s="2">
        <v>6</v>
      </c>
      <c r="B723" s="2">
        <v>236</v>
      </c>
      <c r="C723" s="2">
        <v>1</v>
      </c>
      <c r="D723" t="s">
        <v>4210</v>
      </c>
      <c r="E723" t="s">
        <v>21</v>
      </c>
      <c r="F723" s="2">
        <v>244</v>
      </c>
      <c r="G723" s="29" t="s">
        <v>4211</v>
      </c>
      <c r="H723" s="13">
        <v>33692</v>
      </c>
      <c r="I723" s="2">
        <v>70</v>
      </c>
      <c r="J723" s="13">
        <v>33695</v>
      </c>
      <c r="K723" s="53">
        <v>662</v>
      </c>
      <c r="L723" s="2" t="s">
        <v>236</v>
      </c>
      <c r="N723" s="122" t="s">
        <v>4050</v>
      </c>
    </row>
    <row r="724" spans="1:14" x14ac:dyDescent="0.2">
      <c r="A724" s="2">
        <v>6</v>
      </c>
      <c r="B724" s="2">
        <v>236</v>
      </c>
      <c r="C724" s="2">
        <v>2</v>
      </c>
      <c r="D724" t="s">
        <v>4210</v>
      </c>
      <c r="E724" t="s">
        <v>21</v>
      </c>
      <c r="F724" s="2">
        <v>244</v>
      </c>
      <c r="G724" s="10" t="s">
        <v>408</v>
      </c>
      <c r="H724" s="13">
        <v>29666</v>
      </c>
      <c r="I724" s="2">
        <v>52</v>
      </c>
      <c r="J724" s="13">
        <v>29669</v>
      </c>
      <c r="K724" s="72">
        <v>409</v>
      </c>
      <c r="N724" s="122"/>
    </row>
    <row r="725" spans="1:14" x14ac:dyDescent="0.2">
      <c r="A725" s="2">
        <v>6</v>
      </c>
      <c r="B725" s="2">
        <v>237</v>
      </c>
      <c r="C725" s="2">
        <v>1</v>
      </c>
      <c r="D725" t="s">
        <v>4212</v>
      </c>
      <c r="E725" t="s">
        <v>4213</v>
      </c>
      <c r="F725" s="2">
        <v>268</v>
      </c>
      <c r="G725" s="10" t="s">
        <v>4214</v>
      </c>
      <c r="H725" s="13">
        <v>34542</v>
      </c>
      <c r="I725" s="2">
        <v>75</v>
      </c>
      <c r="J725" s="13">
        <v>34545</v>
      </c>
      <c r="K725" s="72">
        <v>720</v>
      </c>
    </row>
    <row r="726" spans="1:14" x14ac:dyDescent="0.2">
      <c r="A726" s="2">
        <v>6</v>
      </c>
      <c r="B726" s="2">
        <v>237</v>
      </c>
      <c r="C726" s="2">
        <v>2</v>
      </c>
      <c r="D726" t="s">
        <v>4212</v>
      </c>
      <c r="E726" t="s">
        <v>4213</v>
      </c>
      <c r="F726" s="2">
        <v>268</v>
      </c>
      <c r="G726" s="10" t="s">
        <v>4215</v>
      </c>
      <c r="H726" s="13">
        <v>36685</v>
      </c>
      <c r="I726" s="2">
        <v>80</v>
      </c>
      <c r="J726" s="13">
        <v>36689</v>
      </c>
      <c r="K726" s="53" t="s">
        <v>4216</v>
      </c>
    </row>
    <row r="727" spans="1:14" x14ac:dyDescent="0.2">
      <c r="A727" s="2">
        <v>6</v>
      </c>
      <c r="B727" s="2">
        <v>237</v>
      </c>
      <c r="C727" s="2">
        <v>3</v>
      </c>
      <c r="D727" t="s">
        <v>4217</v>
      </c>
      <c r="E727" t="s">
        <v>4218</v>
      </c>
      <c r="F727" s="2">
        <v>269</v>
      </c>
      <c r="G727" s="10" t="s">
        <v>4219</v>
      </c>
      <c r="H727" s="13">
        <v>35924</v>
      </c>
      <c r="I727" s="2">
        <v>86</v>
      </c>
      <c r="J727" s="13">
        <v>35926</v>
      </c>
      <c r="K727" s="72">
        <v>793</v>
      </c>
    </row>
    <row r="728" spans="1:14" x14ac:dyDescent="0.2">
      <c r="A728" s="2">
        <v>6</v>
      </c>
      <c r="B728" s="2">
        <v>237</v>
      </c>
      <c r="C728" s="2">
        <v>4</v>
      </c>
      <c r="D728" t="s">
        <v>4217</v>
      </c>
      <c r="E728" t="s">
        <v>4218</v>
      </c>
      <c r="F728" s="2">
        <v>269</v>
      </c>
      <c r="G728" s="10" t="s">
        <v>92</v>
      </c>
      <c r="H728" s="13">
        <v>30529</v>
      </c>
      <c r="I728" s="2">
        <v>79</v>
      </c>
      <c r="J728" s="13">
        <v>30531</v>
      </c>
      <c r="K728" s="72">
        <v>462</v>
      </c>
    </row>
    <row r="729" spans="1:14" x14ac:dyDescent="0.2">
      <c r="A729" s="2">
        <v>6</v>
      </c>
      <c r="B729" s="2">
        <v>238</v>
      </c>
      <c r="C729" s="2">
        <v>1</v>
      </c>
      <c r="D729" t="s">
        <v>1989</v>
      </c>
      <c r="E729" t="s">
        <v>481</v>
      </c>
      <c r="G729" s="10" t="s">
        <v>481</v>
      </c>
      <c r="H729" s="13">
        <v>28463</v>
      </c>
      <c r="I729" s="2">
        <v>23</v>
      </c>
      <c r="J729" s="13">
        <v>28466</v>
      </c>
      <c r="K729" s="72">
        <v>327</v>
      </c>
    </row>
    <row r="730" spans="1:14" x14ac:dyDescent="0.2">
      <c r="A730" s="2">
        <v>6</v>
      </c>
      <c r="B730" s="2">
        <v>238</v>
      </c>
      <c r="C730" s="2">
        <v>2</v>
      </c>
      <c r="D730" t="s">
        <v>4220</v>
      </c>
      <c r="E730" t="s">
        <v>317</v>
      </c>
      <c r="G730" s="10" t="s">
        <v>317</v>
      </c>
      <c r="H730" s="13">
        <v>28448</v>
      </c>
      <c r="I730" s="2">
        <v>62</v>
      </c>
      <c r="J730" s="13">
        <v>28452</v>
      </c>
      <c r="K730" s="72">
        <v>326</v>
      </c>
    </row>
    <row r="731" spans="1:14" x14ac:dyDescent="0.2">
      <c r="A731" s="2">
        <v>6</v>
      </c>
      <c r="B731" s="2">
        <v>238</v>
      </c>
      <c r="C731" s="2">
        <v>3</v>
      </c>
      <c r="D731" t="s">
        <v>4221</v>
      </c>
      <c r="E731" t="s">
        <v>541</v>
      </c>
      <c r="F731" s="2">
        <v>207</v>
      </c>
      <c r="G731" s="10" t="s">
        <v>478</v>
      </c>
      <c r="H731" s="13">
        <v>28735</v>
      </c>
      <c r="I731" s="2">
        <v>70</v>
      </c>
      <c r="J731" s="13">
        <v>28738</v>
      </c>
      <c r="K731" s="72">
        <v>342</v>
      </c>
    </row>
    <row r="732" spans="1:14" x14ac:dyDescent="0.2">
      <c r="A732" s="2">
        <v>6</v>
      </c>
      <c r="B732" s="2">
        <v>238</v>
      </c>
      <c r="C732" s="2">
        <v>4</v>
      </c>
      <c r="D732" t="s">
        <v>4221</v>
      </c>
      <c r="E732" t="s">
        <v>541</v>
      </c>
      <c r="F732" s="2">
        <v>313</v>
      </c>
      <c r="G732" s="10" t="s">
        <v>4222</v>
      </c>
      <c r="H732" s="13">
        <v>37314</v>
      </c>
      <c r="I732" s="2">
        <v>91</v>
      </c>
      <c r="J732" s="13">
        <v>37317</v>
      </c>
      <c r="K732" s="53" t="s">
        <v>4223</v>
      </c>
    </row>
    <row r="733" spans="1:14" x14ac:dyDescent="0.2">
      <c r="A733" s="2">
        <v>6</v>
      </c>
      <c r="B733" s="2">
        <v>239</v>
      </c>
      <c r="C733" s="2">
        <v>1</v>
      </c>
      <c r="D733" t="s">
        <v>4224</v>
      </c>
      <c r="E733" t="s">
        <v>4225</v>
      </c>
      <c r="F733" s="2">
        <v>177</v>
      </c>
      <c r="G733" s="10" t="s">
        <v>99</v>
      </c>
      <c r="H733" s="13">
        <v>26912</v>
      </c>
      <c r="I733" s="2">
        <v>33</v>
      </c>
      <c r="J733" s="13">
        <v>26915</v>
      </c>
      <c r="K733" s="72">
        <v>275</v>
      </c>
    </row>
    <row r="734" spans="1:14" x14ac:dyDescent="0.2">
      <c r="A734" s="2">
        <v>6</v>
      </c>
      <c r="B734" s="2">
        <v>239</v>
      </c>
      <c r="C734" s="2">
        <v>2</v>
      </c>
      <c r="D734" t="s">
        <v>4224</v>
      </c>
      <c r="E734" t="s">
        <v>4225</v>
      </c>
      <c r="F734" s="2">
        <v>177</v>
      </c>
    </row>
    <row r="735" spans="1:14" x14ac:dyDescent="0.2">
      <c r="A735" s="2">
        <v>6</v>
      </c>
      <c r="B735" s="2">
        <v>239</v>
      </c>
      <c r="C735" s="2">
        <v>3</v>
      </c>
      <c r="D735" t="s">
        <v>4226</v>
      </c>
      <c r="E735" t="s">
        <v>851</v>
      </c>
      <c r="G735" s="10" t="s">
        <v>4227</v>
      </c>
      <c r="H735" s="13">
        <v>26733</v>
      </c>
      <c r="I735" s="2">
        <v>50</v>
      </c>
      <c r="J735" s="13">
        <v>26736</v>
      </c>
    </row>
    <row r="736" spans="1:14" x14ac:dyDescent="0.2">
      <c r="A736" s="2">
        <v>6</v>
      </c>
      <c r="B736" s="2">
        <v>239</v>
      </c>
      <c r="C736" s="2">
        <v>4</v>
      </c>
      <c r="D736" t="s">
        <v>4226</v>
      </c>
      <c r="E736" t="s">
        <v>851</v>
      </c>
      <c r="G736" s="10" t="s">
        <v>1976</v>
      </c>
      <c r="H736" s="13">
        <v>30427</v>
      </c>
      <c r="I736" s="2">
        <v>70</v>
      </c>
      <c r="J736" s="13">
        <v>30431</v>
      </c>
      <c r="K736" s="72">
        <v>451</v>
      </c>
    </row>
    <row r="737" spans="1:14" x14ac:dyDescent="0.2">
      <c r="A737" s="2">
        <v>6</v>
      </c>
      <c r="B737" s="2">
        <v>240</v>
      </c>
      <c r="C737" s="2">
        <v>1</v>
      </c>
      <c r="D737" t="s">
        <v>4224</v>
      </c>
      <c r="E737" t="s">
        <v>3907</v>
      </c>
      <c r="F737" s="2">
        <v>181</v>
      </c>
      <c r="N737" s="122" t="s">
        <v>4228</v>
      </c>
    </row>
    <row r="738" spans="1:14" x14ac:dyDescent="0.2">
      <c r="A738" s="2">
        <v>6</v>
      </c>
      <c r="B738" s="2">
        <v>240</v>
      </c>
      <c r="C738" s="2">
        <v>2</v>
      </c>
      <c r="D738" t="s">
        <v>4224</v>
      </c>
      <c r="E738" t="s">
        <v>3907</v>
      </c>
      <c r="F738" s="2">
        <v>181</v>
      </c>
      <c r="G738" s="10" t="s">
        <v>3907</v>
      </c>
      <c r="H738" s="13">
        <v>36325</v>
      </c>
      <c r="I738" s="2">
        <v>82</v>
      </c>
      <c r="J738" s="13">
        <v>36330</v>
      </c>
      <c r="K738" s="72">
        <v>836</v>
      </c>
      <c r="N738" s="122"/>
    </row>
    <row r="739" spans="1:14" x14ac:dyDescent="0.2">
      <c r="A739" s="2">
        <v>6</v>
      </c>
      <c r="B739" s="2">
        <v>240</v>
      </c>
      <c r="C739" s="2">
        <v>3</v>
      </c>
      <c r="D739" t="s">
        <v>4224</v>
      </c>
      <c r="E739" t="s">
        <v>82</v>
      </c>
      <c r="F739" s="2">
        <v>178</v>
      </c>
      <c r="G739" s="10" t="s">
        <v>4012</v>
      </c>
      <c r="H739" s="13">
        <v>27676</v>
      </c>
      <c r="I739" s="2">
        <v>56</v>
      </c>
      <c r="J739" s="13">
        <v>27680</v>
      </c>
      <c r="K739" s="72">
        <v>280</v>
      </c>
    </row>
    <row r="740" spans="1:14" x14ac:dyDescent="0.2">
      <c r="A740" s="2">
        <v>6</v>
      </c>
      <c r="B740" s="2">
        <v>240</v>
      </c>
      <c r="C740" s="2">
        <v>4</v>
      </c>
      <c r="D740" t="s">
        <v>4224</v>
      </c>
      <c r="E740" t="s">
        <v>82</v>
      </c>
      <c r="F740" s="2">
        <v>178</v>
      </c>
      <c r="G740" s="10" t="s">
        <v>82</v>
      </c>
      <c r="H740" s="13">
        <v>37823</v>
      </c>
      <c r="I740" s="2">
        <v>88</v>
      </c>
      <c r="J740" s="13">
        <v>37827</v>
      </c>
      <c r="K740" s="72">
        <v>265</v>
      </c>
    </row>
    <row r="741" spans="1:14" x14ac:dyDescent="0.2">
      <c r="A741" s="2">
        <v>6</v>
      </c>
      <c r="B741" s="2">
        <v>241</v>
      </c>
      <c r="C741" s="2">
        <v>1</v>
      </c>
      <c r="D741" t="s">
        <v>4229</v>
      </c>
      <c r="E741" t="s">
        <v>2796</v>
      </c>
      <c r="F741" s="2">
        <v>271</v>
      </c>
      <c r="G741" s="10" t="s">
        <v>4230</v>
      </c>
      <c r="H741" s="13">
        <v>30874</v>
      </c>
      <c r="I741" s="2">
        <v>19</v>
      </c>
      <c r="J741" s="13">
        <v>30879</v>
      </c>
      <c r="K741" s="72">
        <v>489</v>
      </c>
    </row>
    <row r="742" spans="1:14" x14ac:dyDescent="0.2">
      <c r="A742" s="2">
        <v>6</v>
      </c>
      <c r="B742" s="2">
        <v>241</v>
      </c>
      <c r="C742" s="2">
        <v>1</v>
      </c>
      <c r="D742" t="s">
        <v>4229</v>
      </c>
      <c r="E742" t="s">
        <v>2796</v>
      </c>
      <c r="F742" s="2">
        <v>271</v>
      </c>
      <c r="G742" s="10" t="s">
        <v>4231</v>
      </c>
      <c r="H742" s="13">
        <v>40935</v>
      </c>
      <c r="I742" s="2">
        <v>49</v>
      </c>
      <c r="J742" s="13">
        <v>40943</v>
      </c>
      <c r="K742" s="72">
        <v>357</v>
      </c>
      <c r="M742" t="s">
        <v>3999</v>
      </c>
    </row>
    <row r="743" spans="1:14" x14ac:dyDescent="0.2">
      <c r="A743" s="2">
        <v>6</v>
      </c>
      <c r="B743" s="2">
        <v>241</v>
      </c>
      <c r="C743" s="2">
        <v>2</v>
      </c>
      <c r="D743" t="s">
        <v>4232</v>
      </c>
      <c r="E743" t="s">
        <v>3015</v>
      </c>
      <c r="F743" s="2">
        <v>205</v>
      </c>
      <c r="G743" s="10" t="s">
        <v>4233</v>
      </c>
      <c r="H743" s="13">
        <v>34411</v>
      </c>
      <c r="I743" s="2">
        <v>90</v>
      </c>
      <c r="J743" s="13">
        <v>34415</v>
      </c>
      <c r="K743" s="72">
        <v>704</v>
      </c>
    </row>
    <row r="744" spans="1:14" x14ac:dyDescent="0.2">
      <c r="A744" s="2">
        <v>6</v>
      </c>
      <c r="B744" s="2">
        <v>241</v>
      </c>
      <c r="C744" s="2">
        <v>3</v>
      </c>
      <c r="D744" t="s">
        <v>4234</v>
      </c>
      <c r="E744" t="s">
        <v>4235</v>
      </c>
      <c r="F744" s="2">
        <v>192</v>
      </c>
      <c r="G744" s="10" t="s">
        <v>2116</v>
      </c>
      <c r="H744" s="13">
        <v>42044</v>
      </c>
      <c r="I744" s="2">
        <v>90</v>
      </c>
      <c r="J744" s="13">
        <v>42051</v>
      </c>
      <c r="K744" s="72">
        <v>415</v>
      </c>
    </row>
    <row r="745" spans="1:14" x14ac:dyDescent="0.2">
      <c r="A745" s="2">
        <v>6</v>
      </c>
      <c r="B745" s="2">
        <v>241</v>
      </c>
      <c r="C745" s="2">
        <v>4</v>
      </c>
      <c r="D745" t="s">
        <v>4234</v>
      </c>
      <c r="E745" t="s">
        <v>4235</v>
      </c>
      <c r="F745" s="2">
        <v>192</v>
      </c>
      <c r="G745" s="10" t="s">
        <v>4236</v>
      </c>
      <c r="H745" s="13">
        <v>33041</v>
      </c>
      <c r="I745" s="2">
        <v>67</v>
      </c>
      <c r="J745" s="13">
        <v>33045</v>
      </c>
      <c r="K745" s="72">
        <v>618</v>
      </c>
      <c r="L745" s="2" t="s">
        <v>236</v>
      </c>
    </row>
    <row r="746" spans="1:14" x14ac:dyDescent="0.2">
      <c r="A746" s="2">
        <v>6</v>
      </c>
      <c r="B746" s="2">
        <v>242</v>
      </c>
      <c r="C746" s="2">
        <v>1</v>
      </c>
      <c r="D746" t="s">
        <v>4237</v>
      </c>
      <c r="E746" t="s">
        <v>428</v>
      </c>
      <c r="F746" s="2">
        <v>242</v>
      </c>
      <c r="G746" s="10" t="s">
        <v>428</v>
      </c>
      <c r="H746" s="13">
        <v>34732</v>
      </c>
      <c r="I746" s="2">
        <v>91</v>
      </c>
      <c r="J746" s="13">
        <v>34734</v>
      </c>
      <c r="K746" s="72">
        <v>735</v>
      </c>
    </row>
    <row r="747" spans="1:14" x14ac:dyDescent="0.2">
      <c r="A747" s="2">
        <v>6</v>
      </c>
      <c r="B747" s="2">
        <v>242</v>
      </c>
      <c r="C747" s="2">
        <v>2</v>
      </c>
      <c r="D747" t="s">
        <v>4237</v>
      </c>
      <c r="E747" t="s">
        <v>428</v>
      </c>
      <c r="F747" s="2">
        <v>242</v>
      </c>
      <c r="G747" s="10" t="s">
        <v>4238</v>
      </c>
      <c r="H747" s="13">
        <v>30100</v>
      </c>
      <c r="I747" s="2">
        <v>74</v>
      </c>
      <c r="J747" s="13">
        <v>30104</v>
      </c>
      <c r="K747" s="71">
        <v>436</v>
      </c>
    </row>
    <row r="748" spans="1:14" x14ac:dyDescent="0.2">
      <c r="A748" s="2">
        <v>6</v>
      </c>
      <c r="B748" s="2">
        <v>242</v>
      </c>
      <c r="C748" s="2">
        <v>3</v>
      </c>
      <c r="D748" t="s">
        <v>4237</v>
      </c>
      <c r="E748" t="s">
        <v>2080</v>
      </c>
      <c r="F748" s="2">
        <v>235</v>
      </c>
      <c r="G748" s="10" t="s">
        <v>779</v>
      </c>
      <c r="H748" s="13">
        <v>29942</v>
      </c>
      <c r="I748" s="2">
        <v>37</v>
      </c>
      <c r="J748" s="13">
        <v>29946</v>
      </c>
      <c r="K748" s="72">
        <v>427</v>
      </c>
    </row>
    <row r="749" spans="1:14" x14ac:dyDescent="0.2">
      <c r="A749" s="2">
        <v>6</v>
      </c>
      <c r="B749" s="2">
        <v>242</v>
      </c>
      <c r="C749" s="2">
        <v>4</v>
      </c>
      <c r="D749" t="s">
        <v>4237</v>
      </c>
      <c r="E749" t="s">
        <v>2080</v>
      </c>
      <c r="F749" s="2">
        <v>235</v>
      </c>
      <c r="G749" s="10" t="s">
        <v>2282</v>
      </c>
      <c r="H749" s="13">
        <v>37287</v>
      </c>
      <c r="I749" s="2">
        <v>49</v>
      </c>
      <c r="J749" s="13">
        <v>37293</v>
      </c>
      <c r="K749" s="53" t="s">
        <v>4239</v>
      </c>
      <c r="N749" t="s">
        <v>1162</v>
      </c>
    </row>
    <row r="750" spans="1:14" x14ac:dyDescent="0.2">
      <c r="A750" s="2">
        <v>6</v>
      </c>
      <c r="B750" s="2">
        <v>243</v>
      </c>
      <c r="C750" s="2">
        <v>1</v>
      </c>
      <c r="D750" t="s">
        <v>4240</v>
      </c>
      <c r="E750" t="s">
        <v>1393</v>
      </c>
      <c r="F750" s="2">
        <v>221</v>
      </c>
      <c r="G750" s="10" t="s">
        <v>1393</v>
      </c>
      <c r="H750" s="13">
        <v>29271</v>
      </c>
      <c r="I750" s="2">
        <v>22</v>
      </c>
      <c r="J750" s="13">
        <v>29273</v>
      </c>
      <c r="K750" s="72">
        <v>385</v>
      </c>
    </row>
    <row r="751" spans="1:14" x14ac:dyDescent="0.2">
      <c r="A751" s="2">
        <v>6</v>
      </c>
      <c r="B751" s="2">
        <v>243</v>
      </c>
      <c r="C751" s="2">
        <v>2</v>
      </c>
      <c r="D751" t="s">
        <v>4241</v>
      </c>
      <c r="E751" t="s">
        <v>2651</v>
      </c>
      <c r="F751" s="2">
        <v>229</v>
      </c>
      <c r="G751" s="10" t="s">
        <v>4242</v>
      </c>
      <c r="H751" s="13">
        <v>35164</v>
      </c>
      <c r="I751" s="2">
        <v>89</v>
      </c>
      <c r="J751" s="13">
        <v>35166</v>
      </c>
      <c r="K751" s="72">
        <v>762</v>
      </c>
      <c r="M751" t="s">
        <v>255</v>
      </c>
    </row>
    <row r="752" spans="1:14" x14ac:dyDescent="0.2">
      <c r="A752" s="2">
        <v>6</v>
      </c>
      <c r="B752" s="2">
        <v>244</v>
      </c>
      <c r="C752" s="2">
        <v>1</v>
      </c>
      <c r="D752" t="s">
        <v>2270</v>
      </c>
      <c r="E752" t="s">
        <v>2984</v>
      </c>
      <c r="F752" s="2">
        <v>298</v>
      </c>
      <c r="G752" s="10" t="s">
        <v>4243</v>
      </c>
      <c r="H752" s="13">
        <v>42744</v>
      </c>
      <c r="I752" s="2">
        <v>78</v>
      </c>
      <c r="J752" s="13">
        <v>42748</v>
      </c>
      <c r="K752" s="53">
        <v>489</v>
      </c>
      <c r="N752" s="122" t="s">
        <v>4244</v>
      </c>
    </row>
    <row r="753" spans="1:14" x14ac:dyDescent="0.2">
      <c r="A753" s="2">
        <v>6</v>
      </c>
      <c r="B753" s="2">
        <v>244</v>
      </c>
      <c r="C753" s="2">
        <v>2</v>
      </c>
      <c r="D753" t="s">
        <v>2270</v>
      </c>
      <c r="E753" t="s">
        <v>2984</v>
      </c>
      <c r="F753" s="2">
        <v>298</v>
      </c>
      <c r="G753" s="10" t="s">
        <v>4245</v>
      </c>
      <c r="H753" s="13">
        <v>38823</v>
      </c>
      <c r="I753" s="2">
        <v>73</v>
      </c>
      <c r="J753" s="13">
        <v>38826</v>
      </c>
      <c r="K753" s="72">
        <v>189</v>
      </c>
      <c r="N753" s="122"/>
    </row>
    <row r="754" spans="1:14" x14ac:dyDescent="0.2">
      <c r="A754" s="2">
        <v>6</v>
      </c>
      <c r="B754" s="2">
        <v>245</v>
      </c>
      <c r="C754" s="2">
        <v>1</v>
      </c>
      <c r="D754" t="s">
        <v>4246</v>
      </c>
      <c r="E754" t="s">
        <v>2890</v>
      </c>
      <c r="F754" s="2">
        <v>287</v>
      </c>
      <c r="G754" s="10" t="s">
        <v>4247</v>
      </c>
      <c r="H754" s="13">
        <v>31583</v>
      </c>
      <c r="I754" s="2">
        <v>64</v>
      </c>
      <c r="J754" s="13">
        <v>31586</v>
      </c>
      <c r="K754" s="72">
        <v>527</v>
      </c>
      <c r="L754" s="2" t="s">
        <v>236</v>
      </c>
    </row>
    <row r="755" spans="1:14" x14ac:dyDescent="0.2">
      <c r="A755" s="2">
        <v>6</v>
      </c>
      <c r="B755" s="2">
        <v>245</v>
      </c>
      <c r="C755" s="2">
        <v>2</v>
      </c>
      <c r="D755" t="s">
        <v>4246</v>
      </c>
      <c r="E755" t="s">
        <v>2890</v>
      </c>
      <c r="F755" s="2">
        <v>287</v>
      </c>
      <c r="G755" s="10" t="s">
        <v>2890</v>
      </c>
      <c r="H755" s="13">
        <v>37482</v>
      </c>
      <c r="I755" s="2">
        <v>77</v>
      </c>
      <c r="J755" s="13">
        <v>37484</v>
      </c>
      <c r="K755" s="73">
        <v>112</v>
      </c>
    </row>
    <row r="756" spans="1:14" x14ac:dyDescent="0.2">
      <c r="A756" s="2">
        <v>6</v>
      </c>
      <c r="B756" s="2">
        <v>246</v>
      </c>
      <c r="C756" s="2">
        <v>1</v>
      </c>
      <c r="D756" t="s">
        <v>4208</v>
      </c>
      <c r="E756" t="s">
        <v>4248</v>
      </c>
      <c r="F756" s="2">
        <v>291</v>
      </c>
      <c r="J756" s="13"/>
    </row>
    <row r="757" spans="1:14" x14ac:dyDescent="0.2">
      <c r="A757" s="2">
        <v>6</v>
      </c>
      <c r="B757" s="2">
        <v>246</v>
      </c>
      <c r="C757" s="2">
        <v>2</v>
      </c>
      <c r="D757" t="s">
        <v>4208</v>
      </c>
      <c r="E757" t="s">
        <v>4248</v>
      </c>
      <c r="F757" s="2">
        <v>291</v>
      </c>
      <c r="J757" s="13"/>
    </row>
    <row r="758" spans="1:14" x14ac:dyDescent="0.2">
      <c r="A758" s="2">
        <v>6</v>
      </c>
      <c r="B758" s="2">
        <v>247</v>
      </c>
      <c r="C758" s="2">
        <v>1</v>
      </c>
      <c r="D758" t="s">
        <v>4249</v>
      </c>
      <c r="E758" t="s">
        <v>4250</v>
      </c>
      <c r="F758" s="2">
        <v>283</v>
      </c>
      <c r="J758" s="13"/>
      <c r="K758" s="73"/>
    </row>
    <row r="759" spans="1:14" x14ac:dyDescent="0.2">
      <c r="A759" s="2">
        <v>6</v>
      </c>
      <c r="B759" s="2">
        <v>247</v>
      </c>
      <c r="C759" s="2">
        <v>2</v>
      </c>
      <c r="D759" t="s">
        <v>4249</v>
      </c>
      <c r="E759" t="s">
        <v>4250</v>
      </c>
      <c r="F759" s="2">
        <v>283</v>
      </c>
      <c r="J759" s="13"/>
    </row>
    <row r="760" spans="1:14" x14ac:dyDescent="0.2">
      <c r="A760" s="2">
        <v>6</v>
      </c>
      <c r="B760" s="2">
        <v>248</v>
      </c>
      <c r="C760" s="2">
        <v>1</v>
      </c>
      <c r="D760" t="s">
        <v>3683</v>
      </c>
      <c r="E760" t="s">
        <v>2581</v>
      </c>
      <c r="F760" s="12" t="s">
        <v>4251</v>
      </c>
      <c r="G760" s="10" t="s">
        <v>2581</v>
      </c>
      <c r="H760" s="13">
        <v>42842</v>
      </c>
      <c r="I760" s="2">
        <v>96</v>
      </c>
      <c r="J760" s="13">
        <v>42846</v>
      </c>
      <c r="K760" s="73">
        <v>486</v>
      </c>
    </row>
    <row r="761" spans="1:14" x14ac:dyDescent="0.2">
      <c r="A761" s="2">
        <v>6</v>
      </c>
      <c r="B761" s="2">
        <v>248</v>
      </c>
      <c r="C761" s="2">
        <v>2</v>
      </c>
      <c r="D761" t="s">
        <v>3683</v>
      </c>
      <c r="E761" t="s">
        <v>2581</v>
      </c>
      <c r="F761" s="12" t="s">
        <v>4251</v>
      </c>
      <c r="G761" s="10" t="s">
        <v>1647</v>
      </c>
      <c r="H761" s="13">
        <v>36592</v>
      </c>
      <c r="I761" s="2">
        <v>78</v>
      </c>
      <c r="J761" s="14">
        <v>36595</v>
      </c>
      <c r="K761" s="53" t="s">
        <v>4252</v>
      </c>
    </row>
    <row r="762" spans="1:14" x14ac:dyDescent="0.2">
      <c r="A762" s="2">
        <v>6</v>
      </c>
      <c r="B762" s="2">
        <v>249</v>
      </c>
      <c r="C762" s="2">
        <v>1</v>
      </c>
      <c r="D762" t="s">
        <v>4212</v>
      </c>
      <c r="E762" t="s">
        <v>3314</v>
      </c>
      <c r="F762" s="2">
        <v>348</v>
      </c>
      <c r="G762" s="10" t="s">
        <v>4253</v>
      </c>
      <c r="H762" s="13">
        <v>34835</v>
      </c>
      <c r="I762" s="2">
        <v>44</v>
      </c>
      <c r="J762" s="14">
        <v>34838</v>
      </c>
      <c r="K762" s="72">
        <v>738</v>
      </c>
    </row>
    <row r="763" spans="1:14" x14ac:dyDescent="0.2">
      <c r="A763" s="2">
        <v>6</v>
      </c>
      <c r="B763" s="2">
        <v>249</v>
      </c>
      <c r="C763" s="2">
        <v>2</v>
      </c>
      <c r="D763" t="s">
        <v>4212</v>
      </c>
      <c r="E763" t="s">
        <v>3314</v>
      </c>
      <c r="F763" s="2">
        <v>348</v>
      </c>
      <c r="J763" s="14"/>
    </row>
    <row r="764" spans="1:14" x14ac:dyDescent="0.2">
      <c r="A764" s="2">
        <v>6</v>
      </c>
      <c r="B764" s="2">
        <v>250</v>
      </c>
      <c r="C764" s="2">
        <v>1</v>
      </c>
      <c r="D764" t="s">
        <v>4254</v>
      </c>
      <c r="E764" t="s">
        <v>82</v>
      </c>
      <c r="F764" s="2">
        <v>222</v>
      </c>
      <c r="G764" s="10" t="s">
        <v>4255</v>
      </c>
      <c r="H764" s="13">
        <v>29289</v>
      </c>
      <c r="I764" s="2">
        <v>18</v>
      </c>
      <c r="J764" s="14">
        <v>29292</v>
      </c>
      <c r="K764" s="72">
        <v>387</v>
      </c>
      <c r="N764" s="124" t="s">
        <v>4256</v>
      </c>
    </row>
    <row r="765" spans="1:14" x14ac:dyDescent="0.2">
      <c r="A765" s="2">
        <v>6</v>
      </c>
      <c r="B765" s="2">
        <v>250</v>
      </c>
      <c r="C765" s="2">
        <v>2</v>
      </c>
      <c r="D765" t="s">
        <v>4254</v>
      </c>
      <c r="E765" t="s">
        <v>82</v>
      </c>
      <c r="F765" s="2">
        <v>222</v>
      </c>
      <c r="G765" s="10" t="s">
        <v>1087</v>
      </c>
      <c r="H765" s="13">
        <v>29289</v>
      </c>
      <c r="I765" s="2">
        <v>30</v>
      </c>
      <c r="J765" s="14">
        <v>29292</v>
      </c>
      <c r="K765" s="72">
        <v>386</v>
      </c>
      <c r="N765" s="122"/>
    </row>
    <row r="766" spans="1:14" x14ac:dyDescent="0.2">
      <c r="A766" s="2">
        <v>6</v>
      </c>
      <c r="B766" s="2">
        <v>251</v>
      </c>
      <c r="C766" s="2">
        <v>1</v>
      </c>
      <c r="D766" t="s">
        <v>4034</v>
      </c>
      <c r="E766" t="s">
        <v>4257</v>
      </c>
      <c r="F766" s="2">
        <v>334</v>
      </c>
      <c r="G766" s="10" t="s">
        <v>4258</v>
      </c>
      <c r="H766" s="13">
        <v>36288</v>
      </c>
      <c r="I766" s="2">
        <v>69</v>
      </c>
      <c r="J766" s="14">
        <v>36292</v>
      </c>
      <c r="K766" s="72">
        <v>824</v>
      </c>
      <c r="N766" s="122" t="s">
        <v>1088</v>
      </c>
    </row>
    <row r="767" spans="1:14" x14ac:dyDescent="0.2">
      <c r="A767" s="2">
        <v>6</v>
      </c>
      <c r="B767" s="2">
        <v>251</v>
      </c>
      <c r="C767" s="2">
        <v>2</v>
      </c>
      <c r="D767" t="s">
        <v>4034</v>
      </c>
      <c r="E767" t="s">
        <v>4257</v>
      </c>
      <c r="F767" s="2">
        <v>334</v>
      </c>
      <c r="G767" s="10" t="s">
        <v>4259</v>
      </c>
      <c r="H767" s="13">
        <v>41352</v>
      </c>
      <c r="I767" s="2">
        <v>83</v>
      </c>
      <c r="J767" s="14">
        <v>41356</v>
      </c>
      <c r="K767" s="72">
        <v>380</v>
      </c>
      <c r="N767" s="122"/>
    </row>
    <row r="768" spans="1:14" x14ac:dyDescent="0.2">
      <c r="A768" s="2">
        <v>6</v>
      </c>
      <c r="B768" s="2">
        <v>251</v>
      </c>
      <c r="C768" s="2">
        <v>3</v>
      </c>
      <c r="D768" t="s">
        <v>4224</v>
      </c>
      <c r="E768" t="s">
        <v>4260</v>
      </c>
      <c r="F768" s="2">
        <v>335</v>
      </c>
      <c r="G768" s="10" t="s">
        <v>7417</v>
      </c>
      <c r="J768" s="14"/>
    </row>
    <row r="769" spans="1:14" x14ac:dyDescent="0.2">
      <c r="A769" s="2">
        <v>6</v>
      </c>
      <c r="B769" s="2">
        <v>251</v>
      </c>
      <c r="C769" s="2">
        <v>4</v>
      </c>
      <c r="D769" t="s">
        <v>4224</v>
      </c>
      <c r="E769" t="s">
        <v>4260</v>
      </c>
      <c r="F769" s="2">
        <v>335</v>
      </c>
      <c r="G769" s="10" t="s">
        <v>4261</v>
      </c>
      <c r="H769" s="13">
        <v>34059</v>
      </c>
      <c r="I769" s="2">
        <v>30</v>
      </c>
      <c r="J769" s="14">
        <v>34062</v>
      </c>
      <c r="K769" s="72">
        <v>684</v>
      </c>
    </row>
    <row r="770" spans="1:14" x14ac:dyDescent="0.2">
      <c r="A770" s="2">
        <v>6</v>
      </c>
      <c r="B770" s="2">
        <v>252</v>
      </c>
      <c r="C770" s="2">
        <v>1</v>
      </c>
      <c r="D770" t="s">
        <v>4262</v>
      </c>
      <c r="E770" t="s">
        <v>4263</v>
      </c>
      <c r="F770" s="2">
        <v>295</v>
      </c>
      <c r="G770" s="10" t="s">
        <v>4264</v>
      </c>
      <c r="H770" s="13">
        <v>32506</v>
      </c>
      <c r="I770" s="2">
        <v>83</v>
      </c>
      <c r="J770" s="14">
        <v>32508</v>
      </c>
      <c r="K770" s="73">
        <v>585</v>
      </c>
      <c r="L770" s="2" t="s">
        <v>236</v>
      </c>
      <c r="N770" s="122" t="s">
        <v>4265</v>
      </c>
    </row>
    <row r="771" spans="1:14" x14ac:dyDescent="0.2">
      <c r="A771" s="2">
        <v>6</v>
      </c>
      <c r="B771" s="2">
        <v>252</v>
      </c>
      <c r="C771" s="2">
        <v>1</v>
      </c>
      <c r="D771" t="s">
        <v>4262</v>
      </c>
      <c r="E771" t="s">
        <v>4263</v>
      </c>
      <c r="F771" s="2">
        <v>295</v>
      </c>
      <c r="G771" s="10" t="s">
        <v>2890</v>
      </c>
      <c r="H771" s="13">
        <v>40182</v>
      </c>
      <c r="I771" s="2">
        <v>98</v>
      </c>
      <c r="J771" s="14">
        <v>40250</v>
      </c>
      <c r="K771" s="53">
        <v>308</v>
      </c>
      <c r="M771" t="s">
        <v>244</v>
      </c>
      <c r="N771" s="122"/>
    </row>
    <row r="772" spans="1:14" x14ac:dyDescent="0.2">
      <c r="A772" s="2">
        <v>6</v>
      </c>
      <c r="B772" s="2">
        <v>252</v>
      </c>
      <c r="C772" s="2">
        <v>2</v>
      </c>
      <c r="D772" t="s">
        <v>4262</v>
      </c>
      <c r="E772" t="s">
        <v>4263</v>
      </c>
      <c r="F772" s="2">
        <v>295</v>
      </c>
      <c r="G772" s="10" t="s">
        <v>4266</v>
      </c>
      <c r="J772" s="14"/>
      <c r="N772" s="122"/>
    </row>
    <row r="773" spans="1:14" x14ac:dyDescent="0.2">
      <c r="A773" s="2">
        <v>6</v>
      </c>
      <c r="B773" s="2">
        <v>252</v>
      </c>
      <c r="C773" s="2">
        <v>3</v>
      </c>
      <c r="D773" t="s">
        <v>4262</v>
      </c>
      <c r="E773" t="s">
        <v>80</v>
      </c>
      <c r="F773" s="2">
        <v>295</v>
      </c>
      <c r="G773" s="29" t="s">
        <v>4267</v>
      </c>
      <c r="H773" s="13">
        <v>40208</v>
      </c>
      <c r="I773" s="2">
        <v>65</v>
      </c>
      <c r="J773" s="14">
        <v>40214</v>
      </c>
      <c r="K773" s="82">
        <v>303</v>
      </c>
      <c r="N773" s="122"/>
    </row>
    <row r="774" spans="1:14" x14ac:dyDescent="0.2">
      <c r="A774" s="2">
        <v>6</v>
      </c>
      <c r="B774" s="2">
        <v>252</v>
      </c>
      <c r="C774" s="2">
        <v>4</v>
      </c>
      <c r="D774" t="s">
        <v>4262</v>
      </c>
      <c r="E774" t="s">
        <v>99</v>
      </c>
      <c r="F774" s="2">
        <v>295</v>
      </c>
      <c r="G774" s="10" t="s">
        <v>99</v>
      </c>
      <c r="H774" s="13">
        <v>35686</v>
      </c>
      <c r="I774" s="2">
        <v>51</v>
      </c>
      <c r="J774" s="14">
        <v>35690</v>
      </c>
      <c r="K774" s="53">
        <v>785</v>
      </c>
      <c r="N774" s="122"/>
    </row>
    <row r="775" spans="1:14" x14ac:dyDescent="0.2">
      <c r="A775" s="2">
        <v>6</v>
      </c>
      <c r="B775" s="2">
        <v>253</v>
      </c>
      <c r="C775" s="2">
        <v>1</v>
      </c>
      <c r="D775" t="s">
        <v>4268</v>
      </c>
      <c r="E775" t="s">
        <v>1709</v>
      </c>
      <c r="F775" s="2">
        <v>104</v>
      </c>
      <c r="J775" s="14"/>
      <c r="K775" s="83"/>
    </row>
    <row r="776" spans="1:14" x14ac:dyDescent="0.2">
      <c r="A776" s="2">
        <v>6</v>
      </c>
      <c r="B776" s="2">
        <v>253</v>
      </c>
      <c r="C776" s="2">
        <v>2</v>
      </c>
      <c r="D776" t="s">
        <v>4268</v>
      </c>
      <c r="E776" t="s">
        <v>1709</v>
      </c>
      <c r="F776" s="2">
        <v>104</v>
      </c>
      <c r="J776" s="14"/>
    </row>
    <row r="777" spans="1:14" x14ac:dyDescent="0.2">
      <c r="A777" s="2">
        <v>6</v>
      </c>
      <c r="B777" s="2">
        <v>253</v>
      </c>
      <c r="C777" s="2">
        <v>3</v>
      </c>
      <c r="D777" t="s">
        <v>4268</v>
      </c>
      <c r="E777" t="s">
        <v>1709</v>
      </c>
      <c r="F777" s="2">
        <v>104</v>
      </c>
      <c r="G777" s="29" t="s">
        <v>2589</v>
      </c>
      <c r="H777" s="13">
        <v>39426</v>
      </c>
      <c r="I777" s="2">
        <v>100</v>
      </c>
      <c r="J777" s="14">
        <v>39431</v>
      </c>
      <c r="K777" s="53">
        <v>226</v>
      </c>
    </row>
    <row r="778" spans="1:14" x14ac:dyDescent="0.2">
      <c r="A778" s="2">
        <v>6</v>
      </c>
      <c r="B778" s="2">
        <v>253</v>
      </c>
      <c r="C778" s="2">
        <v>4</v>
      </c>
      <c r="D778" t="s">
        <v>4268</v>
      </c>
      <c r="E778" t="s">
        <v>1709</v>
      </c>
      <c r="F778" s="2">
        <v>104</v>
      </c>
      <c r="G778" s="10" t="s">
        <v>1709</v>
      </c>
      <c r="H778" s="13">
        <v>25393</v>
      </c>
      <c r="I778" s="2">
        <v>66</v>
      </c>
      <c r="J778" s="14">
        <v>25396</v>
      </c>
      <c r="K778" s="82">
        <v>159</v>
      </c>
    </row>
    <row r="779" spans="1:14" x14ac:dyDescent="0.2">
      <c r="A779" s="2">
        <v>6</v>
      </c>
      <c r="B779" s="2">
        <v>254</v>
      </c>
      <c r="C779" s="2">
        <v>1</v>
      </c>
      <c r="D779" t="s">
        <v>4269</v>
      </c>
      <c r="G779" s="10" t="s">
        <v>4269</v>
      </c>
      <c r="J779" s="14" t="s">
        <v>147</v>
      </c>
      <c r="K779" s="73"/>
      <c r="M779" s="3" t="s">
        <v>4270</v>
      </c>
    </row>
    <row r="780" spans="1:14" x14ac:dyDescent="0.2">
      <c r="A780" s="2">
        <v>6</v>
      </c>
      <c r="B780" s="2">
        <v>254</v>
      </c>
      <c r="C780" s="2">
        <v>2</v>
      </c>
      <c r="D780" t="s">
        <v>4271</v>
      </c>
      <c r="E780" t="s">
        <v>581</v>
      </c>
      <c r="F780" s="2">
        <v>151</v>
      </c>
      <c r="G780" s="29" t="s">
        <v>4272</v>
      </c>
      <c r="H780" s="13">
        <v>32171</v>
      </c>
      <c r="I780" s="2">
        <v>55</v>
      </c>
      <c r="J780" s="14">
        <v>32178</v>
      </c>
      <c r="K780" s="82">
        <v>562</v>
      </c>
      <c r="L780" s="2" t="s">
        <v>236</v>
      </c>
      <c r="M780" t="s">
        <v>255</v>
      </c>
      <c r="N780" t="s">
        <v>2744</v>
      </c>
    </row>
    <row r="781" spans="1:14" x14ac:dyDescent="0.2">
      <c r="A781" s="2">
        <v>6</v>
      </c>
      <c r="B781" s="2">
        <v>254</v>
      </c>
      <c r="C781" s="2">
        <v>3</v>
      </c>
      <c r="D781" t="s">
        <v>4271</v>
      </c>
      <c r="E781" t="s">
        <v>581</v>
      </c>
      <c r="F781" s="2">
        <v>151</v>
      </c>
      <c r="G781" s="10" t="s">
        <v>581</v>
      </c>
      <c r="H781" s="13">
        <v>30460</v>
      </c>
      <c r="I781" s="2">
        <v>84</v>
      </c>
      <c r="J781" s="14">
        <v>30463</v>
      </c>
      <c r="K781" s="80">
        <v>457</v>
      </c>
    </row>
    <row r="782" spans="1:14" x14ac:dyDescent="0.2">
      <c r="A782" s="2">
        <v>6</v>
      </c>
      <c r="B782" s="2">
        <v>254</v>
      </c>
      <c r="C782" s="2">
        <v>4</v>
      </c>
      <c r="D782" t="s">
        <v>4271</v>
      </c>
      <c r="E782" t="s">
        <v>581</v>
      </c>
      <c r="F782" s="2">
        <v>151</v>
      </c>
      <c r="G782" s="10" t="s">
        <v>2255</v>
      </c>
      <c r="H782" s="13">
        <v>25986</v>
      </c>
      <c r="I782" s="2">
        <v>74</v>
      </c>
      <c r="J782" s="14">
        <v>25989</v>
      </c>
      <c r="K782" s="80">
        <v>222</v>
      </c>
    </row>
    <row r="783" spans="1:14" x14ac:dyDescent="0.2">
      <c r="A783" s="2">
        <v>6</v>
      </c>
      <c r="B783" s="2">
        <v>255</v>
      </c>
      <c r="C783" s="2">
        <v>1</v>
      </c>
      <c r="D783" t="s">
        <v>4273</v>
      </c>
      <c r="E783" t="s">
        <v>4274</v>
      </c>
      <c r="F783" s="2">
        <v>195</v>
      </c>
      <c r="G783" s="29" t="s">
        <v>4275</v>
      </c>
      <c r="H783" s="13">
        <v>37772</v>
      </c>
      <c r="I783" s="2">
        <v>67</v>
      </c>
      <c r="J783" s="14">
        <v>37777</v>
      </c>
      <c r="K783" s="80">
        <v>152</v>
      </c>
    </row>
    <row r="784" spans="1:14" x14ac:dyDescent="0.2">
      <c r="A784" s="2">
        <v>6</v>
      </c>
      <c r="B784" s="2">
        <v>255</v>
      </c>
      <c r="C784" s="2">
        <v>2</v>
      </c>
      <c r="D784" t="s">
        <v>4273</v>
      </c>
      <c r="E784" t="s">
        <v>4274</v>
      </c>
      <c r="F784" s="2">
        <v>195</v>
      </c>
      <c r="J784" s="14"/>
    </row>
    <row r="785" spans="1:14" x14ac:dyDescent="0.2">
      <c r="A785" s="2">
        <v>6</v>
      </c>
      <c r="B785" s="2">
        <v>255</v>
      </c>
      <c r="C785" s="2">
        <v>3</v>
      </c>
      <c r="D785" t="s">
        <v>4276</v>
      </c>
      <c r="E785" t="s">
        <v>4277</v>
      </c>
      <c r="F785" s="2">
        <v>194</v>
      </c>
      <c r="G785" s="29" t="s">
        <v>4278</v>
      </c>
      <c r="H785" s="13">
        <v>31671</v>
      </c>
      <c r="I785" s="2">
        <v>72</v>
      </c>
      <c r="J785" s="14">
        <v>31675</v>
      </c>
      <c r="K785" s="72">
        <v>533</v>
      </c>
    </row>
    <row r="786" spans="1:14" x14ac:dyDescent="0.2">
      <c r="A786" s="2">
        <v>6</v>
      </c>
      <c r="B786" s="2">
        <v>255</v>
      </c>
      <c r="C786" s="2">
        <v>4</v>
      </c>
      <c r="D786" t="s">
        <v>4276</v>
      </c>
      <c r="E786" t="s">
        <v>4277</v>
      </c>
      <c r="F786" s="2">
        <v>194</v>
      </c>
      <c r="G786" s="10" t="s">
        <v>1792</v>
      </c>
      <c r="H786" s="13">
        <v>37203</v>
      </c>
      <c r="I786" s="2">
        <v>87</v>
      </c>
      <c r="J786" s="14">
        <v>37208</v>
      </c>
      <c r="K786" s="100" t="s">
        <v>4279</v>
      </c>
    </row>
    <row r="787" spans="1:14" x14ac:dyDescent="0.2">
      <c r="A787" s="2">
        <v>6</v>
      </c>
      <c r="B787" s="2">
        <v>256</v>
      </c>
      <c r="C787" s="2">
        <v>1</v>
      </c>
      <c r="D787" t="s">
        <v>4280</v>
      </c>
      <c r="E787" t="s">
        <v>230</v>
      </c>
      <c r="F787" s="2">
        <v>233</v>
      </c>
      <c r="G787" s="10" t="s">
        <v>230</v>
      </c>
      <c r="H787" s="13">
        <v>35276</v>
      </c>
      <c r="I787" s="2">
        <v>80</v>
      </c>
      <c r="J787" s="14">
        <v>35279</v>
      </c>
      <c r="K787" s="72">
        <v>768</v>
      </c>
    </row>
    <row r="788" spans="1:14" x14ac:dyDescent="0.2">
      <c r="A788" s="2">
        <v>6</v>
      </c>
      <c r="B788" s="2">
        <v>256</v>
      </c>
      <c r="C788" s="2">
        <v>2</v>
      </c>
      <c r="D788" t="s">
        <v>4280</v>
      </c>
      <c r="E788" t="s">
        <v>230</v>
      </c>
      <c r="F788" s="2">
        <v>233</v>
      </c>
      <c r="G788" s="10" t="s">
        <v>20</v>
      </c>
      <c r="H788" s="13">
        <v>29776</v>
      </c>
      <c r="I788" s="2">
        <v>58</v>
      </c>
      <c r="J788" s="14">
        <v>29780</v>
      </c>
      <c r="K788" s="53">
        <v>419</v>
      </c>
    </row>
    <row r="789" spans="1:14" x14ac:dyDescent="0.2">
      <c r="A789" s="2">
        <v>6</v>
      </c>
      <c r="B789" s="2">
        <v>256</v>
      </c>
      <c r="C789" s="2">
        <v>3</v>
      </c>
      <c r="D789" t="s">
        <v>596</v>
      </c>
      <c r="E789" t="s">
        <v>80</v>
      </c>
      <c r="F789" s="2">
        <v>232</v>
      </c>
      <c r="G789" s="29" t="s">
        <v>4281</v>
      </c>
      <c r="H789" s="13">
        <v>41302</v>
      </c>
      <c r="I789" s="2">
        <v>91</v>
      </c>
      <c r="J789" s="14">
        <v>41307</v>
      </c>
      <c r="K789" s="53">
        <v>381</v>
      </c>
    </row>
    <row r="790" spans="1:14" x14ac:dyDescent="0.2">
      <c r="A790" s="2">
        <v>6</v>
      </c>
      <c r="B790" s="2">
        <v>256</v>
      </c>
      <c r="C790" s="2">
        <v>4</v>
      </c>
      <c r="D790" t="s">
        <v>596</v>
      </c>
      <c r="E790" t="s">
        <v>80</v>
      </c>
      <c r="F790" s="2">
        <v>232</v>
      </c>
      <c r="G790" s="10" t="s">
        <v>4282</v>
      </c>
      <c r="H790" s="13">
        <v>29720</v>
      </c>
      <c r="I790" s="2">
        <v>68</v>
      </c>
      <c r="J790" s="14">
        <v>29724</v>
      </c>
      <c r="K790" s="72">
        <v>415</v>
      </c>
      <c r="L790" s="2" t="s">
        <v>236</v>
      </c>
      <c r="N790" t="s">
        <v>2744</v>
      </c>
    </row>
    <row r="791" spans="1:14" x14ac:dyDescent="0.2">
      <c r="A791" s="2">
        <v>6</v>
      </c>
      <c r="B791" s="2">
        <v>257</v>
      </c>
      <c r="C791" s="2">
        <v>1</v>
      </c>
      <c r="D791" t="s">
        <v>4254</v>
      </c>
      <c r="E791" t="s">
        <v>4283</v>
      </c>
      <c r="F791" s="2">
        <v>222</v>
      </c>
      <c r="G791" s="10" t="s">
        <v>4284</v>
      </c>
      <c r="H791" s="13">
        <v>40917</v>
      </c>
      <c r="I791" s="2">
        <v>85</v>
      </c>
      <c r="J791" s="14">
        <v>40922</v>
      </c>
      <c r="K791" s="72">
        <v>352</v>
      </c>
      <c r="N791" s="124" t="s">
        <v>4256</v>
      </c>
    </row>
    <row r="792" spans="1:14" x14ac:dyDescent="0.2">
      <c r="A792" s="2">
        <v>6</v>
      </c>
      <c r="B792" s="2">
        <v>257</v>
      </c>
      <c r="C792" s="2">
        <v>2</v>
      </c>
      <c r="D792" t="s">
        <v>4254</v>
      </c>
      <c r="E792" t="s">
        <v>4283</v>
      </c>
      <c r="F792" s="2">
        <v>222</v>
      </c>
      <c r="G792" s="10" t="s">
        <v>82</v>
      </c>
      <c r="H792" s="13">
        <v>39079</v>
      </c>
      <c r="I792" s="2">
        <v>80</v>
      </c>
      <c r="J792" s="14">
        <v>39084</v>
      </c>
      <c r="K792" s="72">
        <v>200</v>
      </c>
      <c r="M792" s="3" t="s">
        <v>244</v>
      </c>
      <c r="N792" s="122"/>
    </row>
    <row r="793" spans="1:14" x14ac:dyDescent="0.2">
      <c r="A793" s="2">
        <v>6</v>
      </c>
      <c r="B793" s="2">
        <v>258</v>
      </c>
      <c r="C793" s="2">
        <v>1</v>
      </c>
      <c r="D793" t="s">
        <v>4285</v>
      </c>
      <c r="E793" t="s">
        <v>4286</v>
      </c>
      <c r="F793" s="2">
        <v>352</v>
      </c>
      <c r="G793" s="10" t="s">
        <v>4287</v>
      </c>
      <c r="H793" s="13">
        <v>40469</v>
      </c>
      <c r="I793" s="2">
        <v>84</v>
      </c>
      <c r="J793" s="14">
        <v>40479</v>
      </c>
      <c r="K793" s="72">
        <v>322</v>
      </c>
      <c r="M793" t="s">
        <v>244</v>
      </c>
    </row>
    <row r="794" spans="1:14" x14ac:dyDescent="0.2">
      <c r="A794" s="2">
        <v>6</v>
      </c>
      <c r="B794" s="2">
        <v>258</v>
      </c>
      <c r="C794" s="2">
        <v>2</v>
      </c>
      <c r="D794" t="s">
        <v>4285</v>
      </c>
      <c r="E794" t="s">
        <v>4286</v>
      </c>
      <c r="F794" s="2">
        <v>352</v>
      </c>
      <c r="J794" s="14"/>
    </row>
    <row r="795" spans="1:14" x14ac:dyDescent="0.2">
      <c r="A795" s="2">
        <v>6</v>
      </c>
      <c r="B795" s="2">
        <v>259</v>
      </c>
      <c r="C795" s="2">
        <v>1</v>
      </c>
      <c r="D795" t="s">
        <v>4288</v>
      </c>
      <c r="E795" t="s">
        <v>317</v>
      </c>
      <c r="F795" s="2">
        <v>383</v>
      </c>
      <c r="G795" s="10" t="s">
        <v>3820</v>
      </c>
      <c r="H795" s="13">
        <v>41485</v>
      </c>
      <c r="I795" s="2">
        <v>89</v>
      </c>
      <c r="J795" s="14">
        <v>41487</v>
      </c>
      <c r="K795" s="80">
        <v>392</v>
      </c>
      <c r="N795" s="122" t="s">
        <v>4289</v>
      </c>
    </row>
    <row r="796" spans="1:14" x14ac:dyDescent="0.2">
      <c r="A796" s="2">
        <v>6</v>
      </c>
      <c r="B796" s="2">
        <v>259</v>
      </c>
      <c r="C796" s="2">
        <v>2</v>
      </c>
      <c r="D796" t="s">
        <v>4288</v>
      </c>
      <c r="E796" t="s">
        <v>317</v>
      </c>
      <c r="F796" s="2">
        <v>383</v>
      </c>
      <c r="G796" s="10" t="s">
        <v>4290</v>
      </c>
      <c r="H796" s="13">
        <v>35929</v>
      </c>
      <c r="I796" s="2">
        <v>80</v>
      </c>
      <c r="J796" s="14">
        <v>35933</v>
      </c>
      <c r="K796" s="53">
        <v>805</v>
      </c>
      <c r="L796" s="2" t="s">
        <v>236</v>
      </c>
      <c r="N796" s="122"/>
    </row>
    <row r="797" spans="1:14" x14ac:dyDescent="0.2">
      <c r="A797" s="2">
        <v>6</v>
      </c>
      <c r="B797" s="2">
        <v>260</v>
      </c>
      <c r="C797" s="2">
        <v>1</v>
      </c>
      <c r="D797" t="s">
        <v>4291</v>
      </c>
      <c r="E797" t="s">
        <v>4292</v>
      </c>
      <c r="F797" s="12" t="s">
        <v>4293</v>
      </c>
      <c r="G797" s="29" t="s">
        <v>4294</v>
      </c>
      <c r="H797" s="13">
        <v>42318</v>
      </c>
      <c r="I797" s="2">
        <v>76</v>
      </c>
      <c r="J797" s="13">
        <v>42327</v>
      </c>
      <c r="K797" s="80">
        <v>451</v>
      </c>
      <c r="N797" s="122" t="s">
        <v>1884</v>
      </c>
    </row>
    <row r="798" spans="1:14" x14ac:dyDescent="0.2">
      <c r="A798" s="2">
        <v>6</v>
      </c>
      <c r="B798" s="2">
        <v>260</v>
      </c>
      <c r="C798" s="2">
        <v>2</v>
      </c>
      <c r="D798" t="s">
        <v>4291</v>
      </c>
      <c r="E798" t="s">
        <v>4292</v>
      </c>
      <c r="F798" s="12" t="s">
        <v>4293</v>
      </c>
      <c r="G798" s="10" t="s">
        <v>539</v>
      </c>
      <c r="H798" s="13">
        <v>42962</v>
      </c>
      <c r="I798" s="2">
        <v>79</v>
      </c>
      <c r="J798" s="13">
        <v>42966</v>
      </c>
      <c r="K798" s="72">
        <v>507</v>
      </c>
      <c r="L798" s="2" t="s">
        <v>236</v>
      </c>
      <c r="N798" s="122"/>
    </row>
    <row r="799" spans="1:14" x14ac:dyDescent="0.2">
      <c r="A799" s="2">
        <v>6</v>
      </c>
      <c r="B799" s="2">
        <v>261</v>
      </c>
      <c r="C799" s="2">
        <v>1</v>
      </c>
      <c r="D799" t="s">
        <v>4295</v>
      </c>
      <c r="E799" t="s">
        <v>92</v>
      </c>
      <c r="F799" s="12" t="s">
        <v>4296</v>
      </c>
      <c r="G799" s="29" t="s">
        <v>4297</v>
      </c>
      <c r="H799" s="13">
        <v>36871</v>
      </c>
      <c r="I799" s="2">
        <v>70</v>
      </c>
      <c r="J799" s="14">
        <v>36874</v>
      </c>
      <c r="K799" s="53" t="s">
        <v>4298</v>
      </c>
      <c r="N799" s="122" t="s">
        <v>1568</v>
      </c>
    </row>
    <row r="800" spans="1:14" x14ac:dyDescent="0.2">
      <c r="A800" s="2">
        <v>6</v>
      </c>
      <c r="B800" s="2">
        <v>261</v>
      </c>
      <c r="C800" s="2">
        <v>2</v>
      </c>
      <c r="D800" t="s">
        <v>4295</v>
      </c>
      <c r="E800" t="s">
        <v>92</v>
      </c>
      <c r="F800" s="12" t="s">
        <v>4296</v>
      </c>
      <c r="G800" s="29" t="s">
        <v>4299</v>
      </c>
      <c r="H800" s="13">
        <v>39226</v>
      </c>
      <c r="I800" s="2">
        <v>87</v>
      </c>
      <c r="J800" s="14">
        <v>39232</v>
      </c>
      <c r="K800" s="53">
        <v>212</v>
      </c>
      <c r="N800" s="122"/>
    </row>
    <row r="801" spans="1:14" x14ac:dyDescent="0.2">
      <c r="A801" s="2">
        <v>6</v>
      </c>
      <c r="B801" s="2">
        <v>262</v>
      </c>
      <c r="C801" s="2">
        <v>1</v>
      </c>
      <c r="D801" t="s">
        <v>4300</v>
      </c>
      <c r="E801" t="s">
        <v>4301</v>
      </c>
      <c r="M801" s="124" t="s">
        <v>4302</v>
      </c>
    </row>
    <row r="802" spans="1:14" x14ac:dyDescent="0.2">
      <c r="A802" s="2">
        <v>6</v>
      </c>
      <c r="B802" s="2">
        <v>262</v>
      </c>
      <c r="C802" s="2">
        <v>2</v>
      </c>
      <c r="D802" t="s">
        <v>4300</v>
      </c>
      <c r="E802" t="s">
        <v>4301</v>
      </c>
      <c r="G802" s="10" t="s">
        <v>836</v>
      </c>
      <c r="H802" s="13">
        <v>36760</v>
      </c>
      <c r="I802" s="2">
        <v>75</v>
      </c>
      <c r="J802" s="14">
        <v>36762</v>
      </c>
      <c r="K802" s="53" t="s">
        <v>4303</v>
      </c>
      <c r="L802" s="2" t="s">
        <v>236</v>
      </c>
      <c r="M802" s="122"/>
      <c r="N802" t="s">
        <v>4304</v>
      </c>
    </row>
    <row r="803" spans="1:14" x14ac:dyDescent="0.2">
      <c r="A803" s="2">
        <v>6</v>
      </c>
      <c r="B803" s="2">
        <v>263</v>
      </c>
      <c r="C803" s="2">
        <v>1</v>
      </c>
      <c r="D803" t="s">
        <v>4305</v>
      </c>
      <c r="E803" t="s">
        <v>4306</v>
      </c>
      <c r="F803" s="2">
        <v>384</v>
      </c>
      <c r="G803" s="10" t="s">
        <v>4307</v>
      </c>
      <c r="H803" s="13">
        <v>39133</v>
      </c>
      <c r="I803" s="2">
        <v>89</v>
      </c>
      <c r="J803" s="14">
        <v>39137</v>
      </c>
      <c r="K803" s="72">
        <v>203</v>
      </c>
      <c r="L803" s="2" t="s">
        <v>236</v>
      </c>
      <c r="N803" t="s">
        <v>2744</v>
      </c>
    </row>
    <row r="804" spans="1:14" x14ac:dyDescent="0.2">
      <c r="A804" s="2">
        <v>6</v>
      </c>
      <c r="B804" s="2">
        <v>263</v>
      </c>
      <c r="C804" s="2">
        <v>2</v>
      </c>
      <c r="D804" t="s">
        <v>4305</v>
      </c>
      <c r="E804" t="s">
        <v>4306</v>
      </c>
      <c r="F804" s="2">
        <v>384</v>
      </c>
      <c r="G804" s="10" t="s">
        <v>4308</v>
      </c>
      <c r="H804" s="13">
        <v>40214</v>
      </c>
      <c r="I804" s="2">
        <v>92</v>
      </c>
      <c r="J804" s="14">
        <v>40219</v>
      </c>
      <c r="K804" s="72">
        <v>302</v>
      </c>
    </row>
    <row r="805" spans="1:14" x14ac:dyDescent="0.2">
      <c r="A805" s="2">
        <v>6</v>
      </c>
      <c r="B805" s="2">
        <v>264</v>
      </c>
      <c r="C805" s="2">
        <v>1</v>
      </c>
      <c r="D805" t="s">
        <v>4309</v>
      </c>
      <c r="E805" t="s">
        <v>4112</v>
      </c>
      <c r="F805" s="2">
        <v>224</v>
      </c>
      <c r="G805" s="10" t="s">
        <v>4310</v>
      </c>
      <c r="H805" s="13">
        <v>29357</v>
      </c>
      <c r="I805" s="2">
        <v>59</v>
      </c>
      <c r="J805" s="14">
        <v>29360</v>
      </c>
      <c r="K805" s="72">
        <v>391</v>
      </c>
    </row>
    <row r="806" spans="1:14" x14ac:dyDescent="0.2">
      <c r="A806" s="2">
        <v>6</v>
      </c>
      <c r="B806" s="2">
        <v>264</v>
      </c>
      <c r="C806" s="2">
        <v>2</v>
      </c>
      <c r="D806" t="s">
        <v>4309</v>
      </c>
      <c r="E806" t="s">
        <v>4112</v>
      </c>
      <c r="F806" s="2">
        <v>224</v>
      </c>
      <c r="J806" s="14"/>
      <c r="K806" s="53"/>
    </row>
    <row r="807" spans="1:14" x14ac:dyDescent="0.2">
      <c r="A807" s="2">
        <v>6</v>
      </c>
      <c r="B807" s="2">
        <v>265</v>
      </c>
      <c r="C807" s="2">
        <v>1</v>
      </c>
      <c r="D807" s="3" t="s">
        <v>4002</v>
      </c>
      <c r="E807" s="3" t="s">
        <v>2796</v>
      </c>
      <c r="F807" s="2">
        <v>248</v>
      </c>
      <c r="J807" s="14"/>
      <c r="K807" s="73"/>
    </row>
    <row r="808" spans="1:14" x14ac:dyDescent="0.2">
      <c r="A808" s="2">
        <v>6</v>
      </c>
      <c r="B808" s="2">
        <v>265</v>
      </c>
      <c r="C808" s="2">
        <v>2</v>
      </c>
      <c r="D808" s="3" t="s">
        <v>4002</v>
      </c>
      <c r="E808" s="3" t="s">
        <v>2796</v>
      </c>
      <c r="F808" s="2">
        <v>248</v>
      </c>
      <c r="J808" s="14"/>
      <c r="K808" s="53"/>
    </row>
    <row r="809" spans="1:14" x14ac:dyDescent="0.2">
      <c r="A809" s="2">
        <v>6</v>
      </c>
      <c r="B809" s="2">
        <v>265</v>
      </c>
      <c r="C809" s="2">
        <v>3</v>
      </c>
      <c r="D809" t="s">
        <v>4002</v>
      </c>
      <c r="E809" t="s">
        <v>2796</v>
      </c>
      <c r="F809" s="2">
        <v>248</v>
      </c>
    </row>
    <row r="810" spans="1:14" x14ac:dyDescent="0.2">
      <c r="A810" s="2">
        <v>6</v>
      </c>
      <c r="B810" s="2">
        <v>265</v>
      </c>
      <c r="C810" s="2">
        <v>4</v>
      </c>
      <c r="D810" t="s">
        <v>4002</v>
      </c>
      <c r="E810" t="s">
        <v>2796</v>
      </c>
      <c r="F810" s="2">
        <v>248</v>
      </c>
      <c r="G810" s="10" t="s">
        <v>596</v>
      </c>
      <c r="H810" s="13">
        <v>30450</v>
      </c>
      <c r="I810" s="2">
        <v>46</v>
      </c>
      <c r="J810" s="14">
        <v>30453</v>
      </c>
      <c r="K810" s="72">
        <v>455</v>
      </c>
    </row>
    <row r="811" spans="1:14" x14ac:dyDescent="0.2">
      <c r="A811" s="2">
        <v>6</v>
      </c>
      <c r="B811" s="2">
        <v>266</v>
      </c>
      <c r="C811" s="2">
        <v>1</v>
      </c>
      <c r="D811" t="s">
        <v>4311</v>
      </c>
      <c r="E811" t="s">
        <v>4312</v>
      </c>
      <c r="F811" s="2">
        <v>182</v>
      </c>
      <c r="J811" s="14"/>
    </row>
    <row r="812" spans="1:14" x14ac:dyDescent="0.2">
      <c r="A812" s="2">
        <v>6</v>
      </c>
      <c r="B812" s="2">
        <v>266</v>
      </c>
      <c r="C812" s="2">
        <v>2</v>
      </c>
      <c r="D812" t="s">
        <v>4311</v>
      </c>
      <c r="E812" t="s">
        <v>4312</v>
      </c>
      <c r="F812" s="2">
        <v>182</v>
      </c>
      <c r="G812" s="10" t="s">
        <v>4313</v>
      </c>
      <c r="H812" s="13">
        <v>36621</v>
      </c>
      <c r="I812" s="2">
        <v>73</v>
      </c>
      <c r="J812" s="14">
        <v>36627</v>
      </c>
      <c r="K812" s="80" t="s">
        <v>4314</v>
      </c>
    </row>
    <row r="813" spans="1:14" x14ac:dyDescent="0.2">
      <c r="A813" s="2">
        <v>6</v>
      </c>
      <c r="B813" s="2">
        <v>266</v>
      </c>
      <c r="C813" s="2">
        <v>2</v>
      </c>
      <c r="D813" t="s">
        <v>4311</v>
      </c>
      <c r="E813" t="s">
        <v>4312</v>
      </c>
      <c r="F813" s="2">
        <v>182</v>
      </c>
      <c r="G813" s="10" t="s">
        <v>478</v>
      </c>
      <c r="H813" s="13">
        <v>40370</v>
      </c>
      <c r="I813" s="2">
        <v>91</v>
      </c>
      <c r="J813" s="14">
        <v>40375</v>
      </c>
      <c r="K813" s="53">
        <v>326</v>
      </c>
      <c r="L813" s="2" t="s">
        <v>236</v>
      </c>
      <c r="M813" t="s">
        <v>244</v>
      </c>
    </row>
    <row r="814" spans="1:14" x14ac:dyDescent="0.2">
      <c r="A814" s="2">
        <v>6</v>
      </c>
      <c r="B814" s="2">
        <v>266</v>
      </c>
      <c r="C814" s="2">
        <v>3</v>
      </c>
      <c r="D814" t="s">
        <v>4311</v>
      </c>
      <c r="E814" t="s">
        <v>4312</v>
      </c>
      <c r="F814" s="2">
        <v>182</v>
      </c>
      <c r="J814" s="14"/>
      <c r="K814" s="73"/>
    </row>
    <row r="815" spans="1:14" x14ac:dyDescent="0.2">
      <c r="A815" s="2">
        <v>6</v>
      </c>
      <c r="B815" s="2">
        <v>266</v>
      </c>
      <c r="C815" s="2">
        <v>4</v>
      </c>
      <c r="D815" t="s">
        <v>4311</v>
      </c>
      <c r="E815" t="s">
        <v>4312</v>
      </c>
      <c r="F815" s="2">
        <v>182</v>
      </c>
      <c r="J815" s="14"/>
    </row>
    <row r="816" spans="1:14" x14ac:dyDescent="0.2">
      <c r="A816" s="2">
        <v>6</v>
      </c>
      <c r="B816" s="2">
        <v>267</v>
      </c>
      <c r="C816" s="2">
        <v>1</v>
      </c>
      <c r="D816" t="s">
        <v>4315</v>
      </c>
      <c r="E816" t="s">
        <v>2205</v>
      </c>
      <c r="F816" s="2">
        <v>154</v>
      </c>
      <c r="J816" s="14"/>
      <c r="K816" s="53"/>
    </row>
    <row r="817" spans="1:14" x14ac:dyDescent="0.2">
      <c r="A817" s="2">
        <v>6</v>
      </c>
      <c r="B817" s="2">
        <v>267</v>
      </c>
      <c r="C817" s="2">
        <v>2</v>
      </c>
      <c r="D817" t="s">
        <v>4315</v>
      </c>
      <c r="E817" t="s">
        <v>2205</v>
      </c>
      <c r="F817" s="2">
        <v>154</v>
      </c>
      <c r="J817" s="14"/>
    </row>
    <row r="818" spans="1:14" x14ac:dyDescent="0.2">
      <c r="A818" s="2">
        <v>6</v>
      </c>
      <c r="B818" s="2">
        <v>267</v>
      </c>
      <c r="C818" s="2">
        <v>3</v>
      </c>
      <c r="D818" t="s">
        <v>4315</v>
      </c>
      <c r="E818" t="s">
        <v>2205</v>
      </c>
      <c r="F818" s="2">
        <v>154</v>
      </c>
      <c r="G818" s="10" t="s">
        <v>2205</v>
      </c>
      <c r="H818" s="13">
        <v>32658</v>
      </c>
      <c r="I818" s="2">
        <v>73</v>
      </c>
      <c r="J818" s="14">
        <v>32662</v>
      </c>
      <c r="K818" s="72">
        <v>590</v>
      </c>
    </row>
    <row r="819" spans="1:14" x14ac:dyDescent="0.2">
      <c r="A819" s="2">
        <v>6</v>
      </c>
      <c r="B819" s="2">
        <v>267</v>
      </c>
      <c r="C819" s="2">
        <v>4</v>
      </c>
      <c r="D819" t="s">
        <v>4315</v>
      </c>
      <c r="E819" t="s">
        <v>2205</v>
      </c>
      <c r="F819" s="2">
        <v>154</v>
      </c>
      <c r="G819" s="10" t="s">
        <v>41</v>
      </c>
      <c r="H819" s="13">
        <v>26276</v>
      </c>
      <c r="I819" s="2">
        <v>56</v>
      </c>
      <c r="J819" s="14">
        <v>26280</v>
      </c>
      <c r="K819" s="72">
        <v>223</v>
      </c>
    </row>
    <row r="820" spans="1:14" x14ac:dyDescent="0.2">
      <c r="A820" s="2">
        <v>7</v>
      </c>
      <c r="B820" s="2">
        <v>268</v>
      </c>
      <c r="C820" s="2">
        <v>1</v>
      </c>
      <c r="D820" t="s">
        <v>4316</v>
      </c>
      <c r="E820" t="s">
        <v>47</v>
      </c>
      <c r="F820" s="2">
        <v>137</v>
      </c>
      <c r="G820" s="10" t="s">
        <v>3617</v>
      </c>
      <c r="J820" s="14"/>
    </row>
    <row r="821" spans="1:14" x14ac:dyDescent="0.2">
      <c r="A821" s="2">
        <v>7</v>
      </c>
      <c r="B821" s="2">
        <v>268</v>
      </c>
      <c r="C821" s="2">
        <v>2</v>
      </c>
      <c r="D821" t="s">
        <v>4316</v>
      </c>
      <c r="E821" t="s">
        <v>47</v>
      </c>
      <c r="F821" s="2">
        <v>137</v>
      </c>
      <c r="G821" s="10" t="s">
        <v>4317</v>
      </c>
      <c r="J821" s="14"/>
      <c r="K821" s="53"/>
    </row>
    <row r="822" spans="1:14" x14ac:dyDescent="0.2">
      <c r="A822" s="2">
        <v>7</v>
      </c>
      <c r="B822" s="2">
        <v>268</v>
      </c>
      <c r="C822" s="2">
        <v>3</v>
      </c>
      <c r="D822" t="s">
        <v>4316</v>
      </c>
      <c r="E822" t="s">
        <v>47</v>
      </c>
      <c r="F822" s="2">
        <v>137</v>
      </c>
      <c r="G822" s="10" t="s">
        <v>2080</v>
      </c>
      <c r="H822" s="13">
        <v>43569</v>
      </c>
      <c r="I822" s="2">
        <v>75</v>
      </c>
      <c r="J822" s="14">
        <v>43616</v>
      </c>
      <c r="K822" s="53">
        <v>567</v>
      </c>
      <c r="M822" t="s">
        <v>244</v>
      </c>
      <c r="N822" s="122" t="s">
        <v>4318</v>
      </c>
    </row>
    <row r="823" spans="1:14" x14ac:dyDescent="0.2">
      <c r="A823" s="2">
        <v>7</v>
      </c>
      <c r="B823" s="2">
        <v>268</v>
      </c>
      <c r="C823" s="2">
        <v>4</v>
      </c>
      <c r="D823" t="s">
        <v>4316</v>
      </c>
      <c r="E823" t="s">
        <v>47</v>
      </c>
      <c r="F823" s="2">
        <v>137</v>
      </c>
      <c r="G823" s="10" t="s">
        <v>4319</v>
      </c>
      <c r="H823" s="13">
        <v>43822</v>
      </c>
      <c r="I823" s="2">
        <v>67</v>
      </c>
      <c r="J823" s="14">
        <v>43847</v>
      </c>
      <c r="K823" s="72">
        <v>570</v>
      </c>
      <c r="N823" s="122"/>
    </row>
    <row r="824" spans="1:14" x14ac:dyDescent="0.2">
      <c r="A824" s="2">
        <v>7</v>
      </c>
      <c r="B824" s="2">
        <v>268</v>
      </c>
      <c r="C824" s="2">
        <v>5</v>
      </c>
      <c r="D824" t="s">
        <v>4316</v>
      </c>
      <c r="E824" t="s">
        <v>47</v>
      </c>
      <c r="F824" s="2">
        <v>137</v>
      </c>
      <c r="G824" s="10" t="s">
        <v>4320</v>
      </c>
      <c r="H824" s="13">
        <v>37287</v>
      </c>
      <c r="I824" s="2">
        <v>84</v>
      </c>
      <c r="J824" s="14">
        <v>37291</v>
      </c>
      <c r="K824" s="53" t="s">
        <v>4321</v>
      </c>
    </row>
    <row r="825" spans="1:14" x14ac:dyDescent="0.2">
      <c r="A825" s="2">
        <v>7</v>
      </c>
      <c r="B825" s="2">
        <v>268</v>
      </c>
      <c r="C825" s="2">
        <v>6</v>
      </c>
      <c r="D825" t="s">
        <v>4316</v>
      </c>
      <c r="E825" t="s">
        <v>47</v>
      </c>
      <c r="F825" s="2">
        <v>137</v>
      </c>
      <c r="G825" s="10" t="s">
        <v>47</v>
      </c>
      <c r="H825" s="13">
        <v>31684</v>
      </c>
      <c r="I825" s="2">
        <v>76</v>
      </c>
      <c r="J825" s="14">
        <v>31687</v>
      </c>
      <c r="K825" s="72">
        <v>534</v>
      </c>
    </row>
    <row r="826" spans="1:14" x14ac:dyDescent="0.2">
      <c r="A826" s="2">
        <v>7</v>
      </c>
      <c r="B826" s="2">
        <v>269</v>
      </c>
      <c r="C826" s="2">
        <v>1</v>
      </c>
      <c r="D826" t="s">
        <v>88</v>
      </c>
      <c r="E826" t="s">
        <v>4322</v>
      </c>
      <c r="F826" s="2">
        <v>351</v>
      </c>
      <c r="G826" s="10" t="s">
        <v>4323</v>
      </c>
      <c r="J826" s="14"/>
      <c r="N826" s="122" t="s">
        <v>3189</v>
      </c>
    </row>
    <row r="827" spans="1:14" x14ac:dyDescent="0.2">
      <c r="A827" s="2">
        <v>7</v>
      </c>
      <c r="B827" s="2">
        <v>269</v>
      </c>
      <c r="C827" s="2">
        <v>2</v>
      </c>
      <c r="D827" t="s">
        <v>88</v>
      </c>
      <c r="E827" t="s">
        <v>4322</v>
      </c>
      <c r="F827" s="2">
        <v>351</v>
      </c>
      <c r="G827" s="10" t="s">
        <v>7416</v>
      </c>
      <c r="J827" s="14"/>
      <c r="N827" s="122"/>
    </row>
    <row r="828" spans="1:14" x14ac:dyDescent="0.2">
      <c r="A828" s="2">
        <v>7</v>
      </c>
      <c r="B828" s="2">
        <v>269</v>
      </c>
      <c r="C828" s="2">
        <v>3</v>
      </c>
      <c r="D828" t="s">
        <v>88</v>
      </c>
      <c r="E828" t="s">
        <v>4322</v>
      </c>
      <c r="F828" s="2">
        <v>351</v>
      </c>
      <c r="G828" s="10" t="s">
        <v>20</v>
      </c>
      <c r="J828" s="14"/>
      <c r="K828" s="53"/>
      <c r="N828" s="122"/>
    </row>
    <row r="829" spans="1:14" x14ac:dyDescent="0.2">
      <c r="A829" s="2">
        <v>7</v>
      </c>
      <c r="B829" s="2">
        <v>269</v>
      </c>
      <c r="C829" s="2">
        <v>4</v>
      </c>
      <c r="D829" t="s">
        <v>4324</v>
      </c>
      <c r="E829" t="s">
        <v>4325</v>
      </c>
      <c r="F829" s="2">
        <v>266</v>
      </c>
      <c r="G829" s="10" t="s">
        <v>4326</v>
      </c>
      <c r="H829" s="13">
        <v>30776</v>
      </c>
      <c r="I829" s="2">
        <v>20</v>
      </c>
      <c r="J829" s="14">
        <v>30779</v>
      </c>
      <c r="K829" s="53">
        <v>481</v>
      </c>
    </row>
    <row r="830" spans="1:14" x14ac:dyDescent="0.2">
      <c r="A830" s="2">
        <v>7</v>
      </c>
      <c r="B830" s="2">
        <v>269</v>
      </c>
      <c r="C830" s="2">
        <v>5</v>
      </c>
      <c r="D830" t="s">
        <v>4324</v>
      </c>
      <c r="E830" t="s">
        <v>4325</v>
      </c>
      <c r="F830" s="2">
        <v>266</v>
      </c>
      <c r="J830" s="14"/>
      <c r="K830" s="53"/>
    </row>
    <row r="831" spans="1:14" x14ac:dyDescent="0.2">
      <c r="A831" s="2">
        <v>7</v>
      </c>
      <c r="B831" s="2">
        <v>269</v>
      </c>
      <c r="C831" s="2">
        <v>6</v>
      </c>
      <c r="D831" t="s">
        <v>4327</v>
      </c>
      <c r="E831" t="s">
        <v>4325</v>
      </c>
      <c r="F831" s="2">
        <v>266</v>
      </c>
      <c r="J831" s="14"/>
      <c r="K831" s="53"/>
    </row>
    <row r="832" spans="1:14" x14ac:dyDescent="0.2">
      <c r="A832" s="2">
        <v>7</v>
      </c>
      <c r="B832" s="2">
        <v>270</v>
      </c>
      <c r="C832" s="2">
        <v>1</v>
      </c>
      <c r="D832" t="s">
        <v>3027</v>
      </c>
      <c r="E832" t="s">
        <v>851</v>
      </c>
      <c r="F832" s="16" t="s">
        <v>4328</v>
      </c>
      <c r="J832" s="14"/>
      <c r="N832" s="122" t="s">
        <v>4329</v>
      </c>
    </row>
    <row r="833" spans="1:14" x14ac:dyDescent="0.2">
      <c r="A833" s="2">
        <v>7</v>
      </c>
      <c r="B833" s="2">
        <v>270</v>
      </c>
      <c r="C833" s="2">
        <v>2</v>
      </c>
      <c r="D833" t="s">
        <v>3027</v>
      </c>
      <c r="E833" t="s">
        <v>851</v>
      </c>
      <c r="F833" s="16" t="s">
        <v>4328</v>
      </c>
      <c r="G833" s="10" t="s">
        <v>4330</v>
      </c>
      <c r="H833" s="13">
        <v>36248</v>
      </c>
      <c r="I833" s="2">
        <v>24</v>
      </c>
      <c r="J833" s="14">
        <v>36251</v>
      </c>
      <c r="K833" s="72">
        <v>825</v>
      </c>
      <c r="N833" s="122"/>
    </row>
    <row r="834" spans="1:14" x14ac:dyDescent="0.2">
      <c r="A834" s="2">
        <v>7</v>
      </c>
      <c r="B834" s="2">
        <v>270</v>
      </c>
      <c r="C834" s="2">
        <v>3</v>
      </c>
      <c r="D834" t="s">
        <v>3027</v>
      </c>
      <c r="E834" t="s">
        <v>851</v>
      </c>
      <c r="F834" s="16" t="s">
        <v>4328</v>
      </c>
      <c r="J834" s="14"/>
      <c r="N834" s="122"/>
    </row>
    <row r="835" spans="1:14" x14ac:dyDescent="0.2">
      <c r="A835" s="2">
        <v>7</v>
      </c>
      <c r="B835" s="2">
        <v>270</v>
      </c>
      <c r="C835" s="2">
        <v>4</v>
      </c>
      <c r="D835" t="s">
        <v>4331</v>
      </c>
      <c r="E835" t="s">
        <v>4332</v>
      </c>
      <c r="F835" s="2" t="s">
        <v>4333</v>
      </c>
      <c r="G835" s="10" t="s">
        <v>4334</v>
      </c>
      <c r="H835" s="12" t="s">
        <v>573</v>
      </c>
      <c r="I835" s="2">
        <v>84</v>
      </c>
      <c r="J835" s="14" t="s">
        <v>573</v>
      </c>
      <c r="M835" s="122" t="s">
        <v>4335</v>
      </c>
      <c r="N835" s="122" t="s">
        <v>306</v>
      </c>
    </row>
    <row r="836" spans="1:14" x14ac:dyDescent="0.2">
      <c r="A836" s="2">
        <v>7</v>
      </c>
      <c r="B836" s="2">
        <v>270</v>
      </c>
      <c r="C836" s="2">
        <v>4</v>
      </c>
      <c r="D836" t="s">
        <v>4331</v>
      </c>
      <c r="E836" t="s">
        <v>4332</v>
      </c>
      <c r="F836" s="2" t="s">
        <v>4333</v>
      </c>
      <c r="G836" s="10" t="s">
        <v>4336</v>
      </c>
      <c r="H836" s="12" t="s">
        <v>1823</v>
      </c>
      <c r="I836" s="2">
        <v>78</v>
      </c>
      <c r="J836" s="14" t="s">
        <v>573</v>
      </c>
      <c r="K836" s="73"/>
      <c r="M836" s="122"/>
      <c r="N836" s="122"/>
    </row>
    <row r="837" spans="1:14" x14ac:dyDescent="0.2">
      <c r="A837" s="2">
        <v>7</v>
      </c>
      <c r="B837" s="2">
        <v>270</v>
      </c>
      <c r="C837" s="2">
        <v>5</v>
      </c>
      <c r="D837" t="s">
        <v>4331</v>
      </c>
      <c r="E837" t="s">
        <v>4332</v>
      </c>
      <c r="F837" s="2" t="s">
        <v>4333</v>
      </c>
      <c r="J837" s="14"/>
      <c r="K837" s="53"/>
    </row>
    <row r="838" spans="1:14" x14ac:dyDescent="0.2">
      <c r="A838" s="2">
        <v>7</v>
      </c>
      <c r="B838" s="2">
        <v>270</v>
      </c>
      <c r="C838" s="2">
        <v>6</v>
      </c>
      <c r="D838" t="s">
        <v>4331</v>
      </c>
      <c r="E838" t="s">
        <v>4332</v>
      </c>
      <c r="F838" s="2" t="s">
        <v>4333</v>
      </c>
      <c r="J838" s="14"/>
      <c r="K838" s="53"/>
    </row>
    <row r="839" spans="1:14" x14ac:dyDescent="0.2">
      <c r="A839" s="2">
        <v>7</v>
      </c>
      <c r="B839" s="2">
        <v>271</v>
      </c>
      <c r="C839" s="2">
        <v>1</v>
      </c>
      <c r="D839" t="s">
        <v>3027</v>
      </c>
      <c r="E839" t="s">
        <v>851</v>
      </c>
      <c r="F839" s="16" t="s">
        <v>4337</v>
      </c>
      <c r="J839" s="14"/>
      <c r="K839" s="53"/>
    </row>
    <row r="840" spans="1:14" x14ac:dyDescent="0.2">
      <c r="A840" s="2">
        <v>7</v>
      </c>
      <c r="B840" s="2">
        <v>271</v>
      </c>
      <c r="C840" s="2">
        <v>2</v>
      </c>
      <c r="D840" t="s">
        <v>3027</v>
      </c>
      <c r="E840" t="s">
        <v>851</v>
      </c>
      <c r="F840" s="16" t="s">
        <v>4337</v>
      </c>
      <c r="H840" s="13"/>
      <c r="J840" s="14"/>
    </row>
    <row r="841" spans="1:14" x14ac:dyDescent="0.2">
      <c r="A841" s="2">
        <v>7</v>
      </c>
      <c r="B841" s="2">
        <v>271</v>
      </c>
      <c r="C841" s="2">
        <v>3</v>
      </c>
      <c r="D841" t="s">
        <v>3027</v>
      </c>
      <c r="E841" t="s">
        <v>851</v>
      </c>
      <c r="F841" s="16" t="s">
        <v>4337</v>
      </c>
      <c r="J841" s="14"/>
      <c r="K841" s="53"/>
    </row>
    <row r="842" spans="1:14" x14ac:dyDescent="0.2">
      <c r="A842" s="2">
        <v>7</v>
      </c>
      <c r="B842" s="2">
        <v>272</v>
      </c>
      <c r="C842" s="2">
        <v>1</v>
      </c>
      <c r="D842" s="3" t="s">
        <v>4338</v>
      </c>
      <c r="E842" s="3" t="s">
        <v>4339</v>
      </c>
      <c r="F842" s="11">
        <v>325</v>
      </c>
    </row>
    <row r="843" spans="1:14" x14ac:dyDescent="0.2">
      <c r="A843" s="2">
        <v>7</v>
      </c>
      <c r="B843" s="2">
        <v>272</v>
      </c>
      <c r="C843" s="2">
        <v>2</v>
      </c>
      <c r="D843" s="3" t="s">
        <v>4338</v>
      </c>
      <c r="E843" s="3" t="s">
        <v>4339</v>
      </c>
      <c r="F843" s="11">
        <v>325</v>
      </c>
      <c r="K843" s="53"/>
    </row>
    <row r="844" spans="1:14" x14ac:dyDescent="0.2">
      <c r="A844" s="2">
        <v>7</v>
      </c>
      <c r="B844" s="2">
        <v>272</v>
      </c>
      <c r="C844" s="2">
        <v>3</v>
      </c>
      <c r="D844" t="s">
        <v>4340</v>
      </c>
      <c r="E844" t="s">
        <v>4341</v>
      </c>
      <c r="F844" s="12" t="s">
        <v>4342</v>
      </c>
      <c r="G844" s="10" t="s">
        <v>4343</v>
      </c>
      <c r="H844" s="13">
        <v>36433</v>
      </c>
      <c r="I844" s="2">
        <v>94</v>
      </c>
      <c r="J844" s="13">
        <v>38307</v>
      </c>
      <c r="K844" s="53"/>
      <c r="M844" s="23" t="s">
        <v>255</v>
      </c>
      <c r="N844" s="122" t="s">
        <v>242</v>
      </c>
    </row>
    <row r="845" spans="1:14" x14ac:dyDescent="0.2">
      <c r="A845" s="2">
        <v>7</v>
      </c>
      <c r="B845" s="2">
        <v>272</v>
      </c>
      <c r="C845" s="2">
        <v>3</v>
      </c>
      <c r="D845" t="s">
        <v>4340</v>
      </c>
      <c r="E845" t="s">
        <v>4341</v>
      </c>
      <c r="F845" s="12" t="s">
        <v>4342</v>
      </c>
      <c r="G845" s="10" t="s">
        <v>4344</v>
      </c>
      <c r="H845" s="13">
        <v>34690</v>
      </c>
      <c r="I845" s="2">
        <v>86</v>
      </c>
      <c r="J845" s="14">
        <v>38307</v>
      </c>
      <c r="M845" s="23" t="s">
        <v>255</v>
      </c>
      <c r="N845" s="122"/>
    </row>
    <row r="846" spans="1:14" x14ac:dyDescent="0.2">
      <c r="A846" s="2">
        <v>7</v>
      </c>
      <c r="B846" s="2">
        <v>273</v>
      </c>
      <c r="C846" s="2">
        <v>1</v>
      </c>
      <c r="D846" t="s">
        <v>4340</v>
      </c>
      <c r="E846" t="s">
        <v>524</v>
      </c>
      <c r="F846" s="12" t="s">
        <v>4345</v>
      </c>
      <c r="J846" s="14"/>
    </row>
    <row r="847" spans="1:14" x14ac:dyDescent="0.2">
      <c r="A847" s="2">
        <v>7</v>
      </c>
      <c r="B847" s="2">
        <v>273</v>
      </c>
      <c r="C847" s="2">
        <v>2</v>
      </c>
      <c r="D847" t="s">
        <v>4340</v>
      </c>
      <c r="E847" t="s">
        <v>20</v>
      </c>
      <c r="F847" s="12" t="s">
        <v>4346</v>
      </c>
      <c r="J847" s="14"/>
      <c r="K847" s="53"/>
    </row>
    <row r="848" spans="1:14" x14ac:dyDescent="0.2">
      <c r="A848" s="2">
        <v>7</v>
      </c>
      <c r="B848" s="2">
        <v>273</v>
      </c>
      <c r="C848" s="2">
        <v>3</v>
      </c>
      <c r="D848" t="s">
        <v>4340</v>
      </c>
      <c r="E848" t="s">
        <v>20</v>
      </c>
      <c r="F848" s="12" t="s">
        <v>4346</v>
      </c>
      <c r="J848" s="14"/>
      <c r="K848" s="53"/>
    </row>
    <row r="849" spans="1:14" x14ac:dyDescent="0.2">
      <c r="A849" s="2">
        <v>7</v>
      </c>
      <c r="B849" s="2">
        <v>274</v>
      </c>
      <c r="C849" s="2">
        <v>1</v>
      </c>
      <c r="D849" t="s">
        <v>4347</v>
      </c>
      <c r="E849" t="s">
        <v>3387</v>
      </c>
      <c r="F849" s="2" t="s">
        <v>4348</v>
      </c>
      <c r="J849" s="14"/>
    </row>
    <row r="850" spans="1:14" x14ac:dyDescent="0.2">
      <c r="A850" s="2">
        <v>7</v>
      </c>
      <c r="B850" s="2">
        <v>274</v>
      </c>
      <c r="C850" s="2">
        <v>2</v>
      </c>
      <c r="D850" t="s">
        <v>4340</v>
      </c>
      <c r="E850" t="s">
        <v>4349</v>
      </c>
      <c r="F850" s="12" t="s">
        <v>4350</v>
      </c>
      <c r="J850" s="14"/>
    </row>
    <row r="851" spans="1:14" x14ac:dyDescent="0.2">
      <c r="A851" s="2">
        <v>7</v>
      </c>
      <c r="B851" s="2">
        <v>274</v>
      </c>
      <c r="C851" s="2">
        <v>3</v>
      </c>
      <c r="D851" t="s">
        <v>4340</v>
      </c>
      <c r="E851" t="s">
        <v>4349</v>
      </c>
      <c r="F851" s="12" t="s">
        <v>4350</v>
      </c>
      <c r="J851" s="14"/>
    </row>
    <row r="852" spans="1:14" x14ac:dyDescent="0.2">
      <c r="A852" s="2">
        <v>7</v>
      </c>
      <c r="B852" s="2">
        <v>275</v>
      </c>
      <c r="C852" s="2">
        <v>1</v>
      </c>
      <c r="D852" t="s">
        <v>2098</v>
      </c>
      <c r="E852" t="s">
        <v>41</v>
      </c>
      <c r="F852" s="12" t="s">
        <v>4351</v>
      </c>
      <c r="G852" s="10" t="s">
        <v>7424</v>
      </c>
      <c r="H852" s="13">
        <v>39905</v>
      </c>
      <c r="I852" s="2">
        <v>65</v>
      </c>
      <c r="J852" s="14">
        <v>45482</v>
      </c>
      <c r="K852" s="53">
        <v>744</v>
      </c>
      <c r="M852" t="s">
        <v>7418</v>
      </c>
      <c r="N852" t="s">
        <v>2140</v>
      </c>
    </row>
    <row r="853" spans="1:14" x14ac:dyDescent="0.2">
      <c r="A853" s="2">
        <v>7</v>
      </c>
      <c r="B853" s="2">
        <v>275</v>
      </c>
      <c r="C853" s="2">
        <v>2</v>
      </c>
      <c r="D853" t="s">
        <v>19</v>
      </c>
      <c r="E853" t="s">
        <v>608</v>
      </c>
      <c r="F853" s="12" t="s">
        <v>4352</v>
      </c>
      <c r="J853" s="14"/>
    </row>
    <row r="854" spans="1:14" x14ac:dyDescent="0.2">
      <c r="A854" s="2">
        <v>7</v>
      </c>
      <c r="B854" s="2">
        <v>275</v>
      </c>
      <c r="C854" s="2">
        <v>3</v>
      </c>
      <c r="D854" t="s">
        <v>19</v>
      </c>
      <c r="E854" t="s">
        <v>608</v>
      </c>
      <c r="F854" s="12" t="s">
        <v>4352</v>
      </c>
      <c r="G854" s="10" t="s">
        <v>4353</v>
      </c>
      <c r="H854" s="13">
        <v>37917</v>
      </c>
      <c r="I854" s="2">
        <v>68</v>
      </c>
      <c r="J854" s="14">
        <v>37921</v>
      </c>
      <c r="K854" s="72">
        <v>138</v>
      </c>
    </row>
    <row r="855" spans="1:14" x14ac:dyDescent="0.2">
      <c r="A855" s="2">
        <v>7</v>
      </c>
      <c r="B855" s="2">
        <v>276</v>
      </c>
      <c r="C855" s="2">
        <v>1</v>
      </c>
      <c r="D855" t="s">
        <v>4163</v>
      </c>
      <c r="E855" t="s">
        <v>779</v>
      </c>
      <c r="J855" s="14"/>
      <c r="K855" s="53"/>
      <c r="N855" s="122" t="s">
        <v>1162</v>
      </c>
    </row>
    <row r="856" spans="1:14" x14ac:dyDescent="0.2">
      <c r="A856" s="2">
        <v>7</v>
      </c>
      <c r="B856" s="2">
        <v>276</v>
      </c>
      <c r="C856" s="2">
        <v>2</v>
      </c>
      <c r="D856" t="s">
        <v>4163</v>
      </c>
      <c r="E856" t="s">
        <v>779</v>
      </c>
      <c r="G856" s="10" t="s">
        <v>4354</v>
      </c>
      <c r="H856" s="13">
        <v>37836</v>
      </c>
      <c r="I856" s="2">
        <v>53</v>
      </c>
      <c r="J856" s="14">
        <v>37839</v>
      </c>
      <c r="K856" s="80">
        <v>264</v>
      </c>
      <c r="N856" s="122"/>
    </row>
    <row r="857" spans="1:14" x14ac:dyDescent="0.2">
      <c r="A857" s="2">
        <v>7</v>
      </c>
      <c r="B857" s="2">
        <v>276</v>
      </c>
      <c r="C857" s="2">
        <v>3</v>
      </c>
      <c r="D857" t="s">
        <v>4340</v>
      </c>
      <c r="E857" t="s">
        <v>524</v>
      </c>
      <c r="F857" s="12" t="s">
        <v>4345</v>
      </c>
      <c r="J857" s="14"/>
    </row>
    <row r="858" spans="1:14" x14ac:dyDescent="0.2">
      <c r="A858" s="2">
        <v>7</v>
      </c>
      <c r="B858" s="2">
        <v>277</v>
      </c>
      <c r="C858" s="2">
        <v>1</v>
      </c>
      <c r="D858" t="s">
        <v>3607</v>
      </c>
      <c r="E858" t="s">
        <v>4355</v>
      </c>
      <c r="F858" s="2">
        <v>217</v>
      </c>
      <c r="G858" s="10" t="s">
        <v>4356</v>
      </c>
      <c r="H858" s="13">
        <v>43312</v>
      </c>
      <c r="I858" s="2">
        <v>92</v>
      </c>
      <c r="J858" s="14">
        <v>43321</v>
      </c>
      <c r="K858" s="53">
        <v>540</v>
      </c>
      <c r="N858" s="122" t="s">
        <v>3392</v>
      </c>
    </row>
    <row r="859" spans="1:14" x14ac:dyDescent="0.2">
      <c r="A859" s="2">
        <v>7</v>
      </c>
      <c r="B859" s="2">
        <v>277</v>
      </c>
      <c r="C859" s="2">
        <v>2</v>
      </c>
      <c r="D859" t="s">
        <v>3607</v>
      </c>
      <c r="E859" t="s">
        <v>4355</v>
      </c>
      <c r="F859" s="2">
        <v>217</v>
      </c>
      <c r="G859" s="10" t="s">
        <v>92</v>
      </c>
      <c r="H859" s="13">
        <v>29059</v>
      </c>
      <c r="I859" s="2">
        <v>67</v>
      </c>
      <c r="J859" s="14">
        <v>29062</v>
      </c>
      <c r="K859" s="53">
        <v>366</v>
      </c>
      <c r="N859" s="122"/>
    </row>
    <row r="860" spans="1:14" x14ac:dyDescent="0.2">
      <c r="A860" s="2">
        <v>7</v>
      </c>
      <c r="B860" s="2">
        <v>277</v>
      </c>
      <c r="C860" s="2">
        <v>3</v>
      </c>
      <c r="D860" t="s">
        <v>3567</v>
      </c>
      <c r="E860" t="s">
        <v>1174</v>
      </c>
      <c r="F860" s="2">
        <v>303</v>
      </c>
      <c r="G860" s="10" t="s">
        <v>4357</v>
      </c>
      <c r="H860" s="13">
        <v>32331</v>
      </c>
      <c r="I860" s="2">
        <v>38</v>
      </c>
      <c r="J860" s="14">
        <v>32336</v>
      </c>
      <c r="K860" s="72">
        <v>570</v>
      </c>
    </row>
    <row r="861" spans="1:14" x14ac:dyDescent="0.2">
      <c r="A861" s="2">
        <v>7</v>
      </c>
      <c r="B861" s="2">
        <v>278</v>
      </c>
      <c r="C861" s="2">
        <v>1</v>
      </c>
      <c r="D861" t="s">
        <v>4358</v>
      </c>
      <c r="E861" t="s">
        <v>4359</v>
      </c>
      <c r="F861" s="12" t="s">
        <v>4360</v>
      </c>
      <c r="G861" s="10" t="s">
        <v>4361</v>
      </c>
      <c r="H861" s="13">
        <v>36427</v>
      </c>
      <c r="I861" s="2">
        <v>53</v>
      </c>
      <c r="J861" s="14">
        <v>36431</v>
      </c>
      <c r="K861" s="53">
        <v>846</v>
      </c>
      <c r="N861" s="122" t="s">
        <v>1351</v>
      </c>
    </row>
    <row r="862" spans="1:14" x14ac:dyDescent="0.2">
      <c r="A862" s="2">
        <v>7</v>
      </c>
      <c r="B862" s="2">
        <v>278</v>
      </c>
      <c r="C862" s="2">
        <v>2</v>
      </c>
      <c r="D862" t="s">
        <v>4358</v>
      </c>
      <c r="E862" t="s">
        <v>4359</v>
      </c>
      <c r="F862" s="12" t="s">
        <v>4360</v>
      </c>
      <c r="K862" s="53"/>
      <c r="N862" s="122"/>
    </row>
    <row r="863" spans="1:14" x14ac:dyDescent="0.2">
      <c r="A863" s="2">
        <v>7</v>
      </c>
      <c r="B863" s="2">
        <v>278</v>
      </c>
      <c r="C863" s="2">
        <v>3</v>
      </c>
      <c r="D863" t="s">
        <v>3027</v>
      </c>
      <c r="E863" t="s">
        <v>851</v>
      </c>
      <c r="F863" s="16" t="s">
        <v>4362</v>
      </c>
      <c r="J863" s="14"/>
    </row>
    <row r="864" spans="1:14" x14ac:dyDescent="0.2">
      <c r="A864" s="2">
        <v>7</v>
      </c>
      <c r="B864" s="2">
        <v>279</v>
      </c>
      <c r="C864" s="2">
        <v>1</v>
      </c>
      <c r="D864" t="s">
        <v>265</v>
      </c>
      <c r="E864" t="s">
        <v>4363</v>
      </c>
      <c r="F864" s="12" t="s">
        <v>4364</v>
      </c>
      <c r="J864" s="14"/>
      <c r="N864" s="122" t="s">
        <v>4365</v>
      </c>
    </row>
    <row r="865" spans="1:14" x14ac:dyDescent="0.2">
      <c r="A865" s="2">
        <v>7</v>
      </c>
      <c r="B865" s="2">
        <v>279</v>
      </c>
      <c r="C865" s="2">
        <v>2</v>
      </c>
      <c r="D865" t="s">
        <v>265</v>
      </c>
      <c r="E865" t="s">
        <v>4363</v>
      </c>
      <c r="F865" s="12" t="s">
        <v>4364</v>
      </c>
      <c r="G865" s="10" t="s">
        <v>4366</v>
      </c>
      <c r="H865" s="13">
        <v>37066</v>
      </c>
      <c r="I865" s="2">
        <v>50</v>
      </c>
      <c r="J865" s="14">
        <v>37071</v>
      </c>
      <c r="K865" s="53" t="s">
        <v>4367</v>
      </c>
      <c r="N865" s="122"/>
    </row>
    <row r="866" spans="1:14" x14ac:dyDescent="0.2">
      <c r="A866" s="2">
        <v>7</v>
      </c>
      <c r="B866" s="2">
        <v>279</v>
      </c>
      <c r="C866" s="2">
        <v>3</v>
      </c>
      <c r="D866" t="s">
        <v>3027</v>
      </c>
      <c r="E866" t="s">
        <v>851</v>
      </c>
      <c r="F866" s="16" t="s">
        <v>4368</v>
      </c>
      <c r="J866" s="14"/>
    </row>
    <row r="867" spans="1:14" x14ac:dyDescent="0.2">
      <c r="A867" s="2">
        <v>7</v>
      </c>
      <c r="B867" s="2">
        <v>279</v>
      </c>
      <c r="C867" s="2">
        <v>4</v>
      </c>
      <c r="D867" t="s">
        <v>4369</v>
      </c>
      <c r="E867" t="s">
        <v>4370</v>
      </c>
      <c r="F867" s="12" t="s">
        <v>4371</v>
      </c>
      <c r="J867" s="14"/>
    </row>
    <row r="868" spans="1:14" x14ac:dyDescent="0.2">
      <c r="A868" s="2">
        <v>7</v>
      </c>
      <c r="B868" s="2">
        <v>279</v>
      </c>
      <c r="C868" s="2">
        <v>5</v>
      </c>
      <c r="D868" t="s">
        <v>4369</v>
      </c>
      <c r="E868" t="s">
        <v>4370</v>
      </c>
      <c r="F868" s="12" t="s">
        <v>4371</v>
      </c>
      <c r="J868" s="14"/>
      <c r="K868" s="71"/>
    </row>
    <row r="869" spans="1:14" x14ac:dyDescent="0.2">
      <c r="A869" s="2">
        <v>7</v>
      </c>
      <c r="B869" s="2">
        <v>279</v>
      </c>
      <c r="C869" s="2">
        <v>6</v>
      </c>
      <c r="D869" t="s">
        <v>4372</v>
      </c>
      <c r="E869" t="s">
        <v>65</v>
      </c>
      <c r="F869" s="12" t="s">
        <v>4373</v>
      </c>
      <c r="G869" s="10" t="s">
        <v>65</v>
      </c>
      <c r="H869" s="13">
        <v>39337</v>
      </c>
      <c r="I869" s="2">
        <v>92</v>
      </c>
      <c r="J869" s="14">
        <v>39342</v>
      </c>
      <c r="K869" s="53">
        <v>221</v>
      </c>
      <c r="N869" t="s">
        <v>1162</v>
      </c>
    </row>
    <row r="870" spans="1:14" x14ac:dyDescent="0.2">
      <c r="A870" s="2">
        <v>7</v>
      </c>
      <c r="B870" s="2">
        <v>280</v>
      </c>
      <c r="C870" s="2">
        <v>1</v>
      </c>
      <c r="D870" t="s">
        <v>4374</v>
      </c>
      <c r="E870" t="s">
        <v>1320</v>
      </c>
      <c r="F870" s="2">
        <v>247</v>
      </c>
      <c r="G870" s="10" t="s">
        <v>4375</v>
      </c>
      <c r="H870" s="13">
        <v>35620</v>
      </c>
      <c r="I870" s="2">
        <v>93</v>
      </c>
      <c r="J870" s="14">
        <v>35625</v>
      </c>
      <c r="K870" s="72">
        <v>786</v>
      </c>
    </row>
    <row r="871" spans="1:14" x14ac:dyDescent="0.2">
      <c r="A871" s="2">
        <v>7</v>
      </c>
      <c r="B871" s="2">
        <v>280</v>
      </c>
      <c r="C871" s="2">
        <v>2</v>
      </c>
      <c r="D871" t="s">
        <v>4374</v>
      </c>
      <c r="E871" t="s">
        <v>1320</v>
      </c>
      <c r="F871" s="2">
        <v>247</v>
      </c>
      <c r="G871" s="10" t="s">
        <v>4376</v>
      </c>
      <c r="H871" s="13">
        <v>30430</v>
      </c>
      <c r="I871" s="2">
        <v>59</v>
      </c>
      <c r="J871" s="14">
        <v>30433</v>
      </c>
      <c r="K871" s="80">
        <v>452</v>
      </c>
    </row>
    <row r="872" spans="1:14" x14ac:dyDescent="0.2">
      <c r="A872" s="2">
        <v>7</v>
      </c>
      <c r="B872" s="2">
        <v>280</v>
      </c>
      <c r="C872" s="2">
        <v>3</v>
      </c>
      <c r="D872" t="s">
        <v>4374</v>
      </c>
      <c r="E872" t="s">
        <v>1320</v>
      </c>
      <c r="F872" s="2">
        <v>247</v>
      </c>
      <c r="G872" s="10" t="s">
        <v>4377</v>
      </c>
      <c r="H872" s="13">
        <v>34878</v>
      </c>
      <c r="I872" s="2">
        <v>73</v>
      </c>
      <c r="J872" s="14">
        <v>34879</v>
      </c>
      <c r="K872" s="53">
        <v>742</v>
      </c>
      <c r="M872" t="s">
        <v>255</v>
      </c>
    </row>
    <row r="873" spans="1:14" x14ac:dyDescent="0.2">
      <c r="A873" s="2">
        <v>7</v>
      </c>
      <c r="B873" s="2">
        <v>280</v>
      </c>
      <c r="C873" s="2">
        <v>3</v>
      </c>
      <c r="D873" t="s">
        <v>4374</v>
      </c>
      <c r="E873" t="s">
        <v>1320</v>
      </c>
      <c r="F873" s="2">
        <v>247</v>
      </c>
      <c r="G873" s="10" t="s">
        <v>4378</v>
      </c>
      <c r="H873" s="13">
        <v>39965</v>
      </c>
      <c r="I873" s="2">
        <v>39</v>
      </c>
      <c r="J873" s="14">
        <v>39972</v>
      </c>
      <c r="K873" s="72">
        <v>246</v>
      </c>
      <c r="M873" t="s">
        <v>308</v>
      </c>
      <c r="N873" t="s">
        <v>351</v>
      </c>
    </row>
    <row r="874" spans="1:14" x14ac:dyDescent="0.2">
      <c r="A874" s="2">
        <v>7</v>
      </c>
      <c r="B874" s="2">
        <v>280</v>
      </c>
      <c r="C874" s="2">
        <v>4</v>
      </c>
      <c r="D874" t="s">
        <v>1010</v>
      </c>
      <c r="E874" t="s">
        <v>4379</v>
      </c>
      <c r="F874" s="2">
        <v>215</v>
      </c>
      <c r="G874" s="10" t="s">
        <v>2924</v>
      </c>
      <c r="H874" s="13">
        <v>43761</v>
      </c>
      <c r="I874" s="2">
        <v>78</v>
      </c>
      <c r="J874" s="14">
        <v>43766</v>
      </c>
      <c r="K874" s="72">
        <v>558</v>
      </c>
    </row>
    <row r="875" spans="1:14" x14ac:dyDescent="0.2">
      <c r="A875" s="2">
        <v>7</v>
      </c>
      <c r="B875" s="2">
        <v>280</v>
      </c>
      <c r="C875" s="2">
        <v>5</v>
      </c>
      <c r="D875" t="s">
        <v>1010</v>
      </c>
      <c r="E875" t="s">
        <v>4379</v>
      </c>
      <c r="F875" s="2">
        <v>215</v>
      </c>
      <c r="G875" s="10" t="s">
        <v>3314</v>
      </c>
      <c r="H875" s="13">
        <v>37251</v>
      </c>
      <c r="I875" s="2">
        <v>85</v>
      </c>
      <c r="J875" s="14">
        <v>37253</v>
      </c>
      <c r="K875" s="53" t="s">
        <v>4380</v>
      </c>
    </row>
    <row r="876" spans="1:14" x14ac:dyDescent="0.2">
      <c r="A876" s="2">
        <v>7</v>
      </c>
      <c r="B876" s="2">
        <v>280</v>
      </c>
      <c r="C876" s="2">
        <v>6</v>
      </c>
      <c r="D876" t="s">
        <v>1010</v>
      </c>
      <c r="E876" t="s">
        <v>4379</v>
      </c>
      <c r="F876" s="2">
        <v>215</v>
      </c>
      <c r="G876" s="10" t="s">
        <v>4381</v>
      </c>
      <c r="H876" s="13">
        <v>33141</v>
      </c>
      <c r="I876" s="2">
        <v>76</v>
      </c>
      <c r="J876" s="14">
        <v>33144</v>
      </c>
      <c r="K876" s="73">
        <v>626</v>
      </c>
    </row>
    <row r="877" spans="1:14" x14ac:dyDescent="0.2">
      <c r="A877" s="2">
        <v>7</v>
      </c>
      <c r="B877" s="2">
        <v>281</v>
      </c>
      <c r="C877" s="2">
        <v>1</v>
      </c>
      <c r="D877" t="s">
        <v>4382</v>
      </c>
      <c r="E877" t="s">
        <v>4383</v>
      </c>
      <c r="F877" s="2">
        <v>191</v>
      </c>
      <c r="G877" s="10" t="s">
        <v>1422</v>
      </c>
      <c r="H877" s="13">
        <v>30940</v>
      </c>
      <c r="I877" s="2">
        <v>73</v>
      </c>
      <c r="J877" s="14">
        <v>30945</v>
      </c>
      <c r="K877" s="72">
        <v>494</v>
      </c>
    </row>
    <row r="878" spans="1:14" x14ac:dyDescent="0.2">
      <c r="A878" s="2">
        <v>7</v>
      </c>
      <c r="B878" s="2">
        <v>281</v>
      </c>
      <c r="C878" s="2">
        <v>2</v>
      </c>
      <c r="D878" t="s">
        <v>4382</v>
      </c>
      <c r="E878" t="s">
        <v>4383</v>
      </c>
      <c r="F878" s="2">
        <v>191</v>
      </c>
      <c r="G878" s="10" t="s">
        <v>317</v>
      </c>
      <c r="H878" s="13">
        <v>34703</v>
      </c>
      <c r="I878" s="2">
        <v>83</v>
      </c>
      <c r="J878" s="14">
        <v>34706</v>
      </c>
      <c r="K878" s="73">
        <v>731</v>
      </c>
    </row>
    <row r="879" spans="1:14" x14ac:dyDescent="0.2">
      <c r="A879" s="2">
        <v>7</v>
      </c>
      <c r="B879" s="2">
        <v>281</v>
      </c>
      <c r="C879" s="2">
        <v>3</v>
      </c>
      <c r="D879" t="s">
        <v>4382</v>
      </c>
      <c r="E879" t="s">
        <v>4383</v>
      </c>
      <c r="F879" s="2">
        <v>191</v>
      </c>
      <c r="J879" s="14"/>
    </row>
    <row r="880" spans="1:14" x14ac:dyDescent="0.2">
      <c r="A880" s="2">
        <v>7</v>
      </c>
      <c r="B880" s="2">
        <v>281</v>
      </c>
      <c r="C880" s="2">
        <v>4</v>
      </c>
      <c r="D880" t="s">
        <v>4382</v>
      </c>
      <c r="E880" t="s">
        <v>4383</v>
      </c>
      <c r="F880" s="2">
        <v>191</v>
      </c>
      <c r="J880" s="14"/>
    </row>
    <row r="881" spans="1:14" x14ac:dyDescent="0.2">
      <c r="A881" s="2">
        <v>7</v>
      </c>
      <c r="B881" s="2">
        <v>281</v>
      </c>
      <c r="C881" s="2">
        <v>5</v>
      </c>
      <c r="D881" t="s">
        <v>1762</v>
      </c>
      <c r="E881" t="s">
        <v>4384</v>
      </c>
      <c r="F881" s="2">
        <v>191</v>
      </c>
      <c r="G881" s="10" t="s">
        <v>4385</v>
      </c>
      <c r="H881" s="13">
        <v>33521</v>
      </c>
      <c r="I881" s="2">
        <v>74</v>
      </c>
      <c r="J881" s="14">
        <v>33525</v>
      </c>
      <c r="K881" s="80">
        <v>648</v>
      </c>
    </row>
    <row r="882" spans="1:14" x14ac:dyDescent="0.2">
      <c r="A882" s="2">
        <v>7</v>
      </c>
      <c r="B882" s="2">
        <v>281</v>
      </c>
      <c r="C882" s="2">
        <v>6</v>
      </c>
      <c r="D882" t="s">
        <v>1762</v>
      </c>
      <c r="E882" t="s">
        <v>4384</v>
      </c>
      <c r="F882" s="2">
        <v>191</v>
      </c>
      <c r="G882" s="10" t="s">
        <v>4386</v>
      </c>
      <c r="H882" s="13">
        <v>28956</v>
      </c>
      <c r="I882" s="2">
        <v>64</v>
      </c>
      <c r="J882" s="14">
        <v>28959</v>
      </c>
      <c r="K882" s="73">
        <v>359</v>
      </c>
    </row>
    <row r="883" spans="1:14" x14ac:dyDescent="0.2">
      <c r="A883" s="2">
        <v>7</v>
      </c>
      <c r="B883" s="2">
        <v>281</v>
      </c>
      <c r="C883" s="2">
        <v>5</v>
      </c>
      <c r="D883" t="s">
        <v>1762</v>
      </c>
      <c r="E883" t="s">
        <v>4384</v>
      </c>
      <c r="F883" s="2">
        <v>191</v>
      </c>
      <c r="G883" s="10" t="s">
        <v>4387</v>
      </c>
      <c r="H883" s="13">
        <v>37164</v>
      </c>
      <c r="I883" s="2">
        <v>61</v>
      </c>
      <c r="J883" s="14">
        <v>37165</v>
      </c>
      <c r="K883" s="53" t="s">
        <v>4388</v>
      </c>
      <c r="M883" t="s">
        <v>4389</v>
      </c>
      <c r="N883" s="122" t="s">
        <v>4390</v>
      </c>
    </row>
    <row r="884" spans="1:14" x14ac:dyDescent="0.2">
      <c r="A884" s="2">
        <v>7</v>
      </c>
      <c r="B884" s="2">
        <v>281</v>
      </c>
      <c r="C884" s="2">
        <v>5</v>
      </c>
      <c r="D884" t="s">
        <v>1762</v>
      </c>
      <c r="E884" t="s">
        <v>4384</v>
      </c>
      <c r="F884" s="2">
        <v>191</v>
      </c>
      <c r="G884" s="10" t="s">
        <v>4391</v>
      </c>
      <c r="H884" s="13">
        <v>41306</v>
      </c>
      <c r="I884" s="2">
        <v>71</v>
      </c>
      <c r="J884" s="14">
        <v>41404</v>
      </c>
      <c r="K884" s="72">
        <v>378</v>
      </c>
      <c r="M884" t="s">
        <v>4392</v>
      </c>
      <c r="N884" s="122"/>
    </row>
    <row r="885" spans="1:14" x14ac:dyDescent="0.2">
      <c r="A885" s="2">
        <v>7</v>
      </c>
      <c r="B885" s="2">
        <v>282</v>
      </c>
      <c r="C885" s="2">
        <v>1</v>
      </c>
      <c r="D885" t="s">
        <v>4393</v>
      </c>
      <c r="E885" t="s">
        <v>4394</v>
      </c>
      <c r="F885" s="16" t="s">
        <v>4395</v>
      </c>
      <c r="H885" s="13"/>
      <c r="J885" s="14"/>
      <c r="N885" s="24"/>
    </row>
    <row r="886" spans="1:14" x14ac:dyDescent="0.2">
      <c r="A886" s="2">
        <v>7</v>
      </c>
      <c r="B886" s="2">
        <v>282</v>
      </c>
      <c r="C886" s="2">
        <v>2</v>
      </c>
      <c r="D886" t="s">
        <v>4393</v>
      </c>
      <c r="E886" t="s">
        <v>4394</v>
      </c>
      <c r="F886" s="16" t="s">
        <v>4395</v>
      </c>
      <c r="H886" s="13"/>
      <c r="J886" s="14"/>
      <c r="N886" s="24"/>
    </row>
    <row r="887" spans="1:14" x14ac:dyDescent="0.2">
      <c r="A887" s="2">
        <v>7</v>
      </c>
      <c r="B887" s="2">
        <v>282</v>
      </c>
      <c r="C887" s="2">
        <v>3</v>
      </c>
      <c r="D887" t="s">
        <v>4393</v>
      </c>
      <c r="E887" t="s">
        <v>4394</v>
      </c>
      <c r="F887" s="16" t="s">
        <v>4395</v>
      </c>
      <c r="H887" s="13"/>
      <c r="J887" s="14"/>
      <c r="N887" s="24"/>
    </row>
    <row r="888" spans="1:14" x14ac:dyDescent="0.2">
      <c r="A888" s="2">
        <v>7</v>
      </c>
      <c r="B888" s="2">
        <v>282</v>
      </c>
      <c r="C888" s="2">
        <v>4</v>
      </c>
      <c r="D888" t="s">
        <v>4393</v>
      </c>
      <c r="E888" t="s">
        <v>4394</v>
      </c>
      <c r="F888" s="16" t="s">
        <v>4395</v>
      </c>
      <c r="H888" s="13"/>
      <c r="J888" s="14"/>
      <c r="N888" s="24"/>
    </row>
    <row r="889" spans="1:14" x14ac:dyDescent="0.2">
      <c r="A889" s="2">
        <v>7</v>
      </c>
      <c r="B889" s="2">
        <v>282</v>
      </c>
      <c r="C889" s="2">
        <v>5</v>
      </c>
      <c r="D889" t="s">
        <v>4396</v>
      </c>
      <c r="E889" t="s">
        <v>4397</v>
      </c>
      <c r="F889" s="2">
        <v>259</v>
      </c>
      <c r="G889" s="10" t="s">
        <v>2938</v>
      </c>
      <c r="H889" s="13">
        <v>42596</v>
      </c>
      <c r="I889" s="2">
        <v>94</v>
      </c>
      <c r="J889" s="13">
        <v>42602</v>
      </c>
      <c r="K889" s="72">
        <v>475</v>
      </c>
    </row>
    <row r="890" spans="1:14" x14ac:dyDescent="0.2">
      <c r="A890" s="2">
        <v>7</v>
      </c>
      <c r="B890" s="2">
        <v>282</v>
      </c>
      <c r="C890" s="2">
        <v>6</v>
      </c>
      <c r="D890" t="s">
        <v>4396</v>
      </c>
      <c r="E890" t="s">
        <v>4397</v>
      </c>
      <c r="F890" s="2">
        <v>259</v>
      </c>
      <c r="G890" s="10" t="s">
        <v>206</v>
      </c>
      <c r="H890" s="13">
        <v>30632</v>
      </c>
      <c r="I890" s="2">
        <v>55</v>
      </c>
      <c r="J890" s="13">
        <v>30635</v>
      </c>
      <c r="K890" s="72">
        <v>468</v>
      </c>
    </row>
    <row r="891" spans="1:14" x14ac:dyDescent="0.2">
      <c r="A891" s="2">
        <v>7</v>
      </c>
      <c r="B891" s="2">
        <v>283</v>
      </c>
      <c r="C891" s="2">
        <v>1</v>
      </c>
      <c r="D891" t="s">
        <v>4398</v>
      </c>
      <c r="E891" t="s">
        <v>4399</v>
      </c>
      <c r="F891" s="2">
        <v>302</v>
      </c>
      <c r="G891" s="10" t="s">
        <v>2417</v>
      </c>
      <c r="H891" s="13">
        <v>35753</v>
      </c>
      <c r="I891" s="2">
        <v>83</v>
      </c>
      <c r="J891" s="13">
        <v>35756</v>
      </c>
      <c r="K891" s="72">
        <v>788</v>
      </c>
      <c r="L891" s="2" t="s">
        <v>236</v>
      </c>
    </row>
    <row r="892" spans="1:14" x14ac:dyDescent="0.2">
      <c r="A892" s="2">
        <v>7</v>
      </c>
      <c r="B892" s="2">
        <v>283</v>
      </c>
      <c r="C892" s="2">
        <v>1</v>
      </c>
      <c r="D892" t="s">
        <v>4398</v>
      </c>
      <c r="E892" t="s">
        <v>4399</v>
      </c>
      <c r="F892" s="2">
        <v>302</v>
      </c>
      <c r="G892" s="10" t="s">
        <v>4400</v>
      </c>
      <c r="H892" s="13">
        <v>44518</v>
      </c>
      <c r="I892" s="2">
        <v>65</v>
      </c>
      <c r="J892" s="13">
        <v>44534</v>
      </c>
      <c r="K892" s="72">
        <v>674</v>
      </c>
      <c r="M892" t="s">
        <v>244</v>
      </c>
    </row>
    <row r="893" spans="1:14" x14ac:dyDescent="0.2">
      <c r="A893" s="2">
        <v>7</v>
      </c>
      <c r="B893" s="2">
        <v>283</v>
      </c>
      <c r="C893" s="2">
        <v>2</v>
      </c>
      <c r="D893" t="s">
        <v>4398</v>
      </c>
      <c r="E893" t="s">
        <v>4399</v>
      </c>
      <c r="F893" s="2">
        <v>302</v>
      </c>
      <c r="G893" s="10" t="s">
        <v>317</v>
      </c>
      <c r="H893" s="13">
        <v>34439</v>
      </c>
      <c r="I893" s="2">
        <v>75</v>
      </c>
      <c r="J893" s="13">
        <v>34442</v>
      </c>
      <c r="K893" s="72">
        <v>710</v>
      </c>
    </row>
    <row r="894" spans="1:14" x14ac:dyDescent="0.2">
      <c r="A894" s="2">
        <v>7</v>
      </c>
      <c r="B894" s="2">
        <v>283</v>
      </c>
      <c r="C894" s="2">
        <v>3</v>
      </c>
      <c r="D894" t="s">
        <v>4398</v>
      </c>
      <c r="E894" t="s">
        <v>4399</v>
      </c>
      <c r="F894" s="2">
        <v>302</v>
      </c>
      <c r="G894" s="10" t="s">
        <v>4401</v>
      </c>
      <c r="H894" s="13">
        <v>32347</v>
      </c>
      <c r="I894" s="2" t="s">
        <v>4402</v>
      </c>
      <c r="J894" s="13">
        <v>32350</v>
      </c>
      <c r="K894" s="72">
        <v>571</v>
      </c>
    </row>
    <row r="895" spans="1:14" x14ac:dyDescent="0.2">
      <c r="A895" s="2">
        <v>7</v>
      </c>
      <c r="B895" s="2">
        <v>283</v>
      </c>
      <c r="C895" s="2">
        <v>4</v>
      </c>
      <c r="D895" t="s">
        <v>4403</v>
      </c>
      <c r="E895" t="s">
        <v>1473</v>
      </c>
      <c r="F895" s="2">
        <v>209</v>
      </c>
    </row>
    <row r="896" spans="1:14" x14ac:dyDescent="0.2">
      <c r="A896" s="2">
        <v>7</v>
      </c>
      <c r="B896" s="2">
        <v>283</v>
      </c>
      <c r="C896" s="2">
        <v>5</v>
      </c>
      <c r="D896" t="s">
        <v>4403</v>
      </c>
      <c r="E896" t="s">
        <v>1473</v>
      </c>
      <c r="F896" s="2">
        <v>209</v>
      </c>
      <c r="G896" s="10" t="s">
        <v>4404</v>
      </c>
      <c r="H896" s="13">
        <v>33196</v>
      </c>
      <c r="I896" s="2">
        <v>84</v>
      </c>
      <c r="J896" s="13">
        <v>33200</v>
      </c>
      <c r="K896" s="53">
        <v>629</v>
      </c>
    </row>
    <row r="897" spans="1:14" x14ac:dyDescent="0.2">
      <c r="A897" s="2">
        <v>7</v>
      </c>
      <c r="B897" s="2">
        <v>283</v>
      </c>
      <c r="C897" s="2">
        <v>6</v>
      </c>
      <c r="D897" t="s">
        <v>4403</v>
      </c>
      <c r="E897" t="s">
        <v>1473</v>
      </c>
      <c r="F897" s="2">
        <v>209</v>
      </c>
      <c r="G897" s="10" t="s">
        <v>4405</v>
      </c>
      <c r="H897" s="13">
        <v>28929</v>
      </c>
      <c r="I897" s="2">
        <v>68</v>
      </c>
      <c r="J897" s="13">
        <v>28931</v>
      </c>
      <c r="K897" s="53">
        <v>354</v>
      </c>
    </row>
    <row r="898" spans="1:14" x14ac:dyDescent="0.2">
      <c r="A898" s="2">
        <v>7</v>
      </c>
      <c r="B898" s="2">
        <v>284</v>
      </c>
      <c r="C898" s="2">
        <v>1</v>
      </c>
      <c r="D898" t="s">
        <v>4406</v>
      </c>
      <c r="E898" t="s">
        <v>4407</v>
      </c>
      <c r="F898" s="12" t="s">
        <v>4408</v>
      </c>
      <c r="G898" s="10" t="s">
        <v>596</v>
      </c>
      <c r="H898" s="13">
        <v>44217</v>
      </c>
      <c r="I898" s="2">
        <v>75</v>
      </c>
      <c r="J898" s="13">
        <v>44239</v>
      </c>
      <c r="K898" s="53">
        <v>638</v>
      </c>
      <c r="M898" t="s">
        <v>244</v>
      </c>
    </row>
    <row r="899" spans="1:14" x14ac:dyDescent="0.2">
      <c r="A899" s="2">
        <v>7</v>
      </c>
      <c r="B899" s="2">
        <v>284</v>
      </c>
      <c r="C899" s="2">
        <v>2</v>
      </c>
      <c r="D899" t="s">
        <v>4406</v>
      </c>
      <c r="E899" t="s">
        <v>4407</v>
      </c>
      <c r="F899" s="12" t="s">
        <v>4408</v>
      </c>
      <c r="G899" s="10" t="s">
        <v>4409</v>
      </c>
      <c r="H899" s="13">
        <v>37668</v>
      </c>
      <c r="I899" s="2">
        <v>20</v>
      </c>
      <c r="J899" s="13">
        <v>37672</v>
      </c>
      <c r="K899" s="72">
        <v>127</v>
      </c>
    </row>
    <row r="900" spans="1:14" x14ac:dyDescent="0.2">
      <c r="A900" s="2">
        <v>7</v>
      </c>
      <c r="B900" s="2">
        <v>284</v>
      </c>
      <c r="C900" s="2">
        <v>3</v>
      </c>
      <c r="D900" t="s">
        <v>4406</v>
      </c>
      <c r="E900" t="s">
        <v>4407</v>
      </c>
      <c r="F900" s="12" t="s">
        <v>4408</v>
      </c>
    </row>
    <row r="901" spans="1:14" x14ac:dyDescent="0.2">
      <c r="A901" s="2">
        <v>7</v>
      </c>
      <c r="B901" s="2">
        <v>284</v>
      </c>
      <c r="C901" s="2">
        <v>4</v>
      </c>
      <c r="D901" t="s">
        <v>4410</v>
      </c>
      <c r="E901" t="s">
        <v>4411</v>
      </c>
      <c r="F901" s="12" t="s">
        <v>4412</v>
      </c>
      <c r="G901" s="10" t="s">
        <v>4413</v>
      </c>
      <c r="H901" s="13">
        <v>43183</v>
      </c>
      <c r="I901" s="2">
        <v>83</v>
      </c>
      <c r="J901" s="13">
        <v>43188</v>
      </c>
      <c r="K901" s="73">
        <v>511</v>
      </c>
      <c r="N901" s="122" t="s">
        <v>2656</v>
      </c>
    </row>
    <row r="902" spans="1:14" x14ac:dyDescent="0.2">
      <c r="A902" s="2">
        <v>7</v>
      </c>
      <c r="B902" s="2">
        <v>284</v>
      </c>
      <c r="C902" s="2">
        <v>5</v>
      </c>
      <c r="D902" t="s">
        <v>4410</v>
      </c>
      <c r="E902" t="s">
        <v>4411</v>
      </c>
      <c r="F902" s="12" t="s">
        <v>4412</v>
      </c>
      <c r="G902" s="10" t="s">
        <v>137</v>
      </c>
      <c r="H902" s="13">
        <v>43790</v>
      </c>
      <c r="I902" s="2">
        <v>89</v>
      </c>
      <c r="J902" s="13">
        <v>43796</v>
      </c>
      <c r="K902" s="72">
        <v>586</v>
      </c>
      <c r="N902" s="122"/>
    </row>
    <row r="903" spans="1:14" x14ac:dyDescent="0.2">
      <c r="A903" s="2">
        <v>7</v>
      </c>
      <c r="B903" s="2">
        <v>284</v>
      </c>
      <c r="C903" s="2">
        <v>6</v>
      </c>
      <c r="D903" t="s">
        <v>4414</v>
      </c>
      <c r="E903" t="s">
        <v>3152</v>
      </c>
      <c r="F903" s="2">
        <v>328</v>
      </c>
      <c r="G903" s="10" t="s">
        <v>4415</v>
      </c>
      <c r="H903" s="13">
        <v>45019</v>
      </c>
      <c r="I903" s="2">
        <v>63</v>
      </c>
      <c r="J903" s="13">
        <v>45040</v>
      </c>
      <c r="K903" s="72">
        <v>709</v>
      </c>
      <c r="M903" t="s">
        <v>244</v>
      </c>
      <c r="N903" t="s">
        <v>4416</v>
      </c>
    </row>
    <row r="904" spans="1:14" x14ac:dyDescent="0.2">
      <c r="A904" s="2">
        <v>7</v>
      </c>
      <c r="B904" s="2">
        <v>285</v>
      </c>
      <c r="C904" s="2">
        <v>1</v>
      </c>
      <c r="D904" t="s">
        <v>4417</v>
      </c>
      <c r="E904" t="s">
        <v>1969</v>
      </c>
      <c r="F904" s="2">
        <v>332</v>
      </c>
    </row>
    <row r="905" spans="1:14" x14ac:dyDescent="0.2">
      <c r="A905" s="2">
        <v>7</v>
      </c>
      <c r="B905" s="2">
        <v>285</v>
      </c>
      <c r="C905" s="2">
        <v>2</v>
      </c>
      <c r="D905" t="s">
        <v>4418</v>
      </c>
      <c r="E905" t="s">
        <v>4419</v>
      </c>
      <c r="F905" s="12" t="s">
        <v>4420</v>
      </c>
      <c r="G905" s="10" t="s">
        <v>4419</v>
      </c>
      <c r="H905" s="13">
        <v>40917</v>
      </c>
      <c r="I905" s="2">
        <v>81</v>
      </c>
      <c r="J905" s="13">
        <v>41023</v>
      </c>
      <c r="K905" s="53">
        <v>360</v>
      </c>
      <c r="M905" t="s">
        <v>244</v>
      </c>
      <c r="N905" s="122" t="s">
        <v>577</v>
      </c>
    </row>
    <row r="906" spans="1:14" x14ac:dyDescent="0.2">
      <c r="A906" s="2">
        <v>7</v>
      </c>
      <c r="B906" s="2">
        <v>285</v>
      </c>
      <c r="C906" s="2">
        <v>2</v>
      </c>
      <c r="D906" t="s">
        <v>4418</v>
      </c>
      <c r="E906" t="s">
        <v>4419</v>
      </c>
      <c r="F906" s="12" t="s">
        <v>4420</v>
      </c>
      <c r="G906" s="10" t="s">
        <v>300</v>
      </c>
      <c r="H906" s="13">
        <v>36869</v>
      </c>
      <c r="I906" s="2">
        <v>67</v>
      </c>
      <c r="J906" s="14">
        <v>37771</v>
      </c>
      <c r="M906" t="s">
        <v>2560</v>
      </c>
      <c r="N906" s="122"/>
    </row>
    <row r="907" spans="1:14" x14ac:dyDescent="0.2">
      <c r="A907" s="2">
        <v>7</v>
      </c>
      <c r="B907" s="2">
        <v>285</v>
      </c>
      <c r="C907" s="2">
        <v>3</v>
      </c>
      <c r="D907" t="s">
        <v>2106</v>
      </c>
      <c r="E907" t="s">
        <v>481</v>
      </c>
      <c r="G907" s="10" t="s">
        <v>3527</v>
      </c>
      <c r="H907" s="13">
        <v>37751</v>
      </c>
      <c r="I907" s="2">
        <v>62</v>
      </c>
      <c r="J907" s="13">
        <v>37755</v>
      </c>
      <c r="K907" s="53">
        <v>282</v>
      </c>
      <c r="N907" t="s">
        <v>242</v>
      </c>
    </row>
    <row r="908" spans="1:14" x14ac:dyDescent="0.2">
      <c r="A908" s="2">
        <v>7</v>
      </c>
      <c r="B908" s="2">
        <v>286</v>
      </c>
      <c r="C908" s="2">
        <v>1</v>
      </c>
      <c r="D908" t="s">
        <v>4421</v>
      </c>
      <c r="E908" t="s">
        <v>206</v>
      </c>
      <c r="F908" s="12" t="s">
        <v>4422</v>
      </c>
      <c r="G908" s="10" t="s">
        <v>4423</v>
      </c>
      <c r="H908" s="13">
        <v>37772</v>
      </c>
      <c r="I908" s="2">
        <v>74</v>
      </c>
      <c r="J908" s="13">
        <v>37776</v>
      </c>
      <c r="K908" s="72">
        <v>285</v>
      </c>
      <c r="N908" t="s">
        <v>2125</v>
      </c>
    </row>
    <row r="909" spans="1:14" x14ac:dyDescent="0.2">
      <c r="A909" s="2">
        <v>7</v>
      </c>
      <c r="B909" s="2">
        <v>286</v>
      </c>
      <c r="C909" s="2">
        <v>2</v>
      </c>
      <c r="D909" t="s">
        <v>4421</v>
      </c>
      <c r="E909" t="s">
        <v>206</v>
      </c>
      <c r="F909" s="12" t="s">
        <v>4422</v>
      </c>
      <c r="G909" s="10" t="s">
        <v>4424</v>
      </c>
    </row>
    <row r="910" spans="1:14" x14ac:dyDescent="0.2">
      <c r="A910" s="2">
        <v>7</v>
      </c>
      <c r="B910" s="2">
        <v>286</v>
      </c>
      <c r="C910" s="2">
        <v>3</v>
      </c>
      <c r="D910" t="s">
        <v>4421</v>
      </c>
      <c r="E910" t="s">
        <v>206</v>
      </c>
      <c r="F910" s="12" t="s">
        <v>4422</v>
      </c>
      <c r="G910" s="10" t="s">
        <v>1460</v>
      </c>
    </row>
    <row r="911" spans="1:14" x14ac:dyDescent="0.2">
      <c r="A911" s="2">
        <v>7</v>
      </c>
      <c r="B911" s="2">
        <v>287</v>
      </c>
      <c r="C911" s="2">
        <v>1</v>
      </c>
      <c r="D911" t="s">
        <v>4425</v>
      </c>
      <c r="E911" t="s">
        <v>4426</v>
      </c>
      <c r="F911" s="2">
        <v>126</v>
      </c>
      <c r="G911" s="10" t="s">
        <v>4427</v>
      </c>
      <c r="H911" s="13">
        <v>39015</v>
      </c>
      <c r="I911" s="2">
        <v>83</v>
      </c>
      <c r="J911" s="13">
        <v>39227</v>
      </c>
      <c r="K911" s="72">
        <v>210</v>
      </c>
      <c r="N911" s="122" t="s">
        <v>4428</v>
      </c>
    </row>
    <row r="912" spans="1:14" x14ac:dyDescent="0.2">
      <c r="A912" s="2">
        <v>7</v>
      </c>
      <c r="B912" s="2">
        <v>287</v>
      </c>
      <c r="C912" s="2">
        <v>1</v>
      </c>
      <c r="D912" t="s">
        <v>4425</v>
      </c>
      <c r="E912" t="s">
        <v>4426</v>
      </c>
      <c r="F912" s="2">
        <v>126</v>
      </c>
      <c r="G912" s="10" t="s">
        <v>4429</v>
      </c>
      <c r="H912" s="13">
        <v>41861</v>
      </c>
      <c r="I912" s="2">
        <v>92</v>
      </c>
      <c r="J912" s="13">
        <v>41898</v>
      </c>
      <c r="K912" s="72">
        <v>413</v>
      </c>
      <c r="N912" s="122"/>
    </row>
    <row r="913" spans="1:14" x14ac:dyDescent="0.2">
      <c r="A913" s="2">
        <v>7</v>
      </c>
      <c r="B913" s="2">
        <v>287</v>
      </c>
      <c r="C913" s="2">
        <v>2</v>
      </c>
      <c r="D913" t="s">
        <v>4430</v>
      </c>
      <c r="E913" t="s">
        <v>4260</v>
      </c>
      <c r="F913" s="2">
        <v>78</v>
      </c>
      <c r="G913" s="10" t="s">
        <v>4431</v>
      </c>
      <c r="H913" s="13">
        <v>45013</v>
      </c>
      <c r="I913" s="2">
        <v>80</v>
      </c>
      <c r="J913" s="13">
        <v>45020</v>
      </c>
      <c r="K913" s="72">
        <v>708</v>
      </c>
      <c r="N913" s="122" t="s">
        <v>4432</v>
      </c>
    </row>
    <row r="914" spans="1:14" x14ac:dyDescent="0.2">
      <c r="A914" s="2">
        <v>7</v>
      </c>
      <c r="B914" s="2">
        <v>287</v>
      </c>
      <c r="C914" s="2">
        <v>3</v>
      </c>
      <c r="D914" t="s">
        <v>4430</v>
      </c>
      <c r="E914" t="s">
        <v>4260</v>
      </c>
      <c r="F914" s="2">
        <v>78</v>
      </c>
      <c r="G914" s="10" t="s">
        <v>7399</v>
      </c>
      <c r="H914" s="13">
        <v>45446</v>
      </c>
      <c r="I914" s="2">
        <v>82</v>
      </c>
      <c r="J914" s="13">
        <v>45462</v>
      </c>
      <c r="K914" s="72">
        <v>739</v>
      </c>
      <c r="N914" s="122"/>
    </row>
    <row r="915" spans="1:14" x14ac:dyDescent="0.2">
      <c r="A915" s="2">
        <v>7</v>
      </c>
      <c r="B915" s="2">
        <v>288</v>
      </c>
      <c r="C915" s="2">
        <v>1</v>
      </c>
      <c r="D915" t="s">
        <v>4433</v>
      </c>
      <c r="E915" t="s">
        <v>4434</v>
      </c>
      <c r="F915" s="2">
        <v>268</v>
      </c>
      <c r="K915" s="80"/>
    </row>
    <row r="916" spans="1:14" x14ac:dyDescent="0.2">
      <c r="A916" s="2">
        <v>7</v>
      </c>
      <c r="B916" s="2">
        <v>288</v>
      </c>
      <c r="C916" s="2">
        <v>2</v>
      </c>
      <c r="D916" t="s">
        <v>4433</v>
      </c>
      <c r="E916" t="s">
        <v>4434</v>
      </c>
      <c r="F916" s="2">
        <v>268</v>
      </c>
    </row>
    <row r="917" spans="1:14" x14ac:dyDescent="0.2">
      <c r="A917" s="2">
        <v>7</v>
      </c>
      <c r="B917" s="2">
        <v>288</v>
      </c>
      <c r="C917" s="2">
        <v>3</v>
      </c>
      <c r="D917" t="s">
        <v>2098</v>
      </c>
      <c r="E917" t="s">
        <v>41</v>
      </c>
      <c r="F917" s="12" t="s">
        <v>4351</v>
      </c>
    </row>
    <row r="918" spans="1:14" x14ac:dyDescent="0.2">
      <c r="A918" s="2">
        <v>8</v>
      </c>
      <c r="B918" s="2">
        <v>289</v>
      </c>
      <c r="C918" s="2">
        <v>1</v>
      </c>
      <c r="D918" t="s">
        <v>4435</v>
      </c>
      <c r="E918" t="s">
        <v>4436</v>
      </c>
      <c r="F918" s="2">
        <v>312</v>
      </c>
    </row>
    <row r="919" spans="1:14" x14ac:dyDescent="0.2">
      <c r="A919" s="2">
        <v>8</v>
      </c>
      <c r="B919" s="2">
        <v>289</v>
      </c>
      <c r="C919" s="2">
        <v>2</v>
      </c>
      <c r="D919" t="s">
        <v>4435</v>
      </c>
      <c r="E919" t="s">
        <v>4436</v>
      </c>
      <c r="F919" s="2">
        <v>312</v>
      </c>
      <c r="K919" s="53"/>
    </row>
    <row r="920" spans="1:14" x14ac:dyDescent="0.2">
      <c r="A920" s="2">
        <v>8</v>
      </c>
      <c r="B920" s="2">
        <v>289</v>
      </c>
      <c r="C920" s="2">
        <v>3</v>
      </c>
      <c r="D920" t="s">
        <v>4437</v>
      </c>
      <c r="E920" t="s">
        <v>4438</v>
      </c>
      <c r="F920" s="2">
        <v>115</v>
      </c>
      <c r="N920" s="122" t="s">
        <v>1088</v>
      </c>
    </row>
    <row r="921" spans="1:14" x14ac:dyDescent="0.2">
      <c r="A921" s="2">
        <v>8</v>
      </c>
      <c r="B921" s="2">
        <v>289</v>
      </c>
      <c r="C921" s="2">
        <v>4</v>
      </c>
      <c r="D921" t="s">
        <v>4437</v>
      </c>
      <c r="E921" t="s">
        <v>4438</v>
      </c>
      <c r="F921" s="2">
        <v>115</v>
      </c>
      <c r="G921" s="10" t="s">
        <v>4439</v>
      </c>
      <c r="H921" s="13">
        <v>41982</v>
      </c>
      <c r="I921" s="2">
        <v>94</v>
      </c>
      <c r="J921" s="13">
        <v>41985</v>
      </c>
      <c r="K921" s="53">
        <v>421</v>
      </c>
      <c r="N921" s="122"/>
    </row>
    <row r="922" spans="1:14" x14ac:dyDescent="0.2">
      <c r="A922" s="2">
        <v>8</v>
      </c>
      <c r="B922" s="2">
        <v>290</v>
      </c>
      <c r="C922" s="2">
        <v>1</v>
      </c>
      <c r="D922" t="s">
        <v>3278</v>
      </c>
      <c r="E922" t="s">
        <v>4440</v>
      </c>
      <c r="F922" s="12" t="s">
        <v>4441</v>
      </c>
      <c r="N922" s="121" t="s">
        <v>4442</v>
      </c>
    </row>
    <row r="923" spans="1:14" x14ac:dyDescent="0.2">
      <c r="A923" s="2">
        <v>8</v>
      </c>
      <c r="B923" s="2">
        <v>290</v>
      </c>
      <c r="C923" s="2">
        <v>2</v>
      </c>
      <c r="D923" t="s">
        <v>3278</v>
      </c>
      <c r="E923" t="s">
        <v>4440</v>
      </c>
      <c r="F923" s="12" t="s">
        <v>4441</v>
      </c>
      <c r="N923" s="121"/>
    </row>
    <row r="924" spans="1:14" x14ac:dyDescent="0.2">
      <c r="A924" s="2">
        <v>8</v>
      </c>
      <c r="B924" s="2">
        <v>290</v>
      </c>
      <c r="C924" s="2">
        <v>3</v>
      </c>
      <c r="D924" t="s">
        <v>3278</v>
      </c>
      <c r="E924" t="s">
        <v>4440</v>
      </c>
      <c r="F924" s="12" t="s">
        <v>4441</v>
      </c>
      <c r="G924" s="10" t="s">
        <v>4266</v>
      </c>
      <c r="N924" s="121"/>
    </row>
    <row r="925" spans="1:14" x14ac:dyDescent="0.2">
      <c r="A925" s="2">
        <v>8</v>
      </c>
      <c r="B925" s="2">
        <v>290</v>
      </c>
      <c r="C925" s="2">
        <v>4</v>
      </c>
      <c r="D925" t="s">
        <v>3278</v>
      </c>
      <c r="E925" t="s">
        <v>4440</v>
      </c>
      <c r="F925" s="12" t="s">
        <v>4441</v>
      </c>
      <c r="G925" s="10" t="s">
        <v>717</v>
      </c>
      <c r="H925" s="13">
        <v>44904</v>
      </c>
      <c r="I925" s="2">
        <v>90</v>
      </c>
      <c r="J925" s="13">
        <v>44911</v>
      </c>
      <c r="K925" s="72">
        <v>705</v>
      </c>
      <c r="N925" s="121"/>
    </row>
    <row r="926" spans="1:14" x14ac:dyDescent="0.2">
      <c r="A926" s="2">
        <v>8</v>
      </c>
      <c r="B926" s="2">
        <v>291</v>
      </c>
      <c r="C926" s="2">
        <v>1</v>
      </c>
      <c r="D926" t="s">
        <v>3278</v>
      </c>
      <c r="E926" t="s">
        <v>4440</v>
      </c>
      <c r="F926" s="12" t="s">
        <v>4443</v>
      </c>
      <c r="N926" s="121"/>
    </row>
    <row r="927" spans="1:14" x14ac:dyDescent="0.2">
      <c r="A927" s="2">
        <v>8</v>
      </c>
      <c r="B927" s="2">
        <v>291</v>
      </c>
      <c r="C927" s="2">
        <v>2</v>
      </c>
      <c r="D927" t="s">
        <v>3278</v>
      </c>
      <c r="E927" t="s">
        <v>4440</v>
      </c>
      <c r="F927" s="12" t="s">
        <v>4443</v>
      </c>
      <c r="K927" s="73"/>
      <c r="N927" s="121"/>
    </row>
    <row r="928" spans="1:14" x14ac:dyDescent="0.2">
      <c r="A928" s="2">
        <v>8</v>
      </c>
      <c r="B928" s="2">
        <v>291</v>
      </c>
      <c r="C928" s="2">
        <v>3</v>
      </c>
      <c r="D928" t="s">
        <v>4444</v>
      </c>
      <c r="E928" t="s">
        <v>3509</v>
      </c>
      <c r="F928" s="12" t="s">
        <v>4445</v>
      </c>
      <c r="G928" s="10" t="s">
        <v>1689</v>
      </c>
      <c r="H928" s="13">
        <v>37382</v>
      </c>
      <c r="I928" s="2" t="s">
        <v>85</v>
      </c>
      <c r="J928" s="13">
        <v>37499</v>
      </c>
      <c r="K928" s="53">
        <v>115</v>
      </c>
      <c r="N928" s="121"/>
    </row>
    <row r="929" spans="1:14" x14ac:dyDescent="0.2">
      <c r="A929" s="2">
        <v>8</v>
      </c>
      <c r="B929" s="2">
        <v>291</v>
      </c>
      <c r="C929" s="2">
        <v>3</v>
      </c>
      <c r="D929" t="s">
        <v>4444</v>
      </c>
      <c r="E929" t="s">
        <v>3509</v>
      </c>
      <c r="F929" s="12" t="s">
        <v>4445</v>
      </c>
      <c r="G929" s="10" t="s">
        <v>4446</v>
      </c>
      <c r="H929" s="13"/>
      <c r="J929" s="13"/>
      <c r="K929" s="53"/>
      <c r="N929" s="121"/>
    </row>
    <row r="930" spans="1:14" x14ac:dyDescent="0.2">
      <c r="A930" s="2">
        <v>8</v>
      </c>
      <c r="B930" s="2">
        <v>291</v>
      </c>
      <c r="C930" s="2">
        <v>4</v>
      </c>
      <c r="D930" t="s">
        <v>4444</v>
      </c>
      <c r="E930" t="s">
        <v>3509</v>
      </c>
      <c r="F930" s="12" t="s">
        <v>4445</v>
      </c>
      <c r="G930" s="10" t="s">
        <v>4447</v>
      </c>
      <c r="K930" s="53"/>
      <c r="N930" s="121"/>
    </row>
    <row r="931" spans="1:14" x14ac:dyDescent="0.2">
      <c r="A931" s="2">
        <v>8</v>
      </c>
      <c r="B931" s="2">
        <v>292</v>
      </c>
      <c r="C931" s="2">
        <v>1</v>
      </c>
      <c r="D931" t="s">
        <v>88</v>
      </c>
      <c r="E931" t="s">
        <v>4448</v>
      </c>
      <c r="F931" s="12" t="s">
        <v>4449</v>
      </c>
      <c r="G931" s="10" t="s">
        <v>7468</v>
      </c>
      <c r="H931" s="13">
        <v>45580</v>
      </c>
      <c r="I931" s="2">
        <v>92</v>
      </c>
      <c r="J931" s="13">
        <v>45598</v>
      </c>
      <c r="K931" s="72">
        <v>760</v>
      </c>
      <c r="N931" s="122" t="s">
        <v>4450</v>
      </c>
    </row>
    <row r="932" spans="1:14" x14ac:dyDescent="0.2">
      <c r="A932" s="2">
        <v>8</v>
      </c>
      <c r="B932" s="2">
        <v>292</v>
      </c>
      <c r="C932" s="2">
        <v>2</v>
      </c>
      <c r="D932" t="s">
        <v>88</v>
      </c>
      <c r="E932" t="s">
        <v>4448</v>
      </c>
      <c r="F932" s="12" t="s">
        <v>4449</v>
      </c>
      <c r="G932" s="10" t="s">
        <v>4451</v>
      </c>
      <c r="H932" s="13">
        <v>43711</v>
      </c>
      <c r="I932" s="2">
        <v>88</v>
      </c>
      <c r="J932" s="13">
        <v>43722</v>
      </c>
      <c r="K932" s="72">
        <v>563</v>
      </c>
      <c r="N932" s="122"/>
    </row>
    <row r="933" spans="1:14" x14ac:dyDescent="0.2">
      <c r="A933" s="2">
        <v>8</v>
      </c>
      <c r="B933" s="2">
        <v>292</v>
      </c>
      <c r="C933" s="2">
        <v>3</v>
      </c>
      <c r="D933" t="s">
        <v>88</v>
      </c>
      <c r="E933" t="s">
        <v>4452</v>
      </c>
      <c r="F933" s="12" t="s">
        <v>4453</v>
      </c>
      <c r="G933" s="10" t="s">
        <v>4454</v>
      </c>
      <c r="N933" s="122"/>
    </row>
    <row r="934" spans="1:14" x14ac:dyDescent="0.2">
      <c r="A934" s="2">
        <v>8</v>
      </c>
      <c r="B934" s="2">
        <v>292</v>
      </c>
      <c r="C934" s="2">
        <v>4</v>
      </c>
      <c r="D934" t="s">
        <v>88</v>
      </c>
      <c r="E934" t="s">
        <v>4452</v>
      </c>
      <c r="F934" s="12" t="s">
        <v>4453</v>
      </c>
      <c r="G934" s="10" t="s">
        <v>3617</v>
      </c>
      <c r="N934" s="122"/>
    </row>
    <row r="935" spans="1:14" x14ac:dyDescent="0.2">
      <c r="A935" s="2">
        <v>8</v>
      </c>
      <c r="B935" s="11" t="s">
        <v>4455</v>
      </c>
      <c r="C935" s="2">
        <v>1</v>
      </c>
      <c r="D935" t="s">
        <v>88</v>
      </c>
      <c r="E935" t="s">
        <v>4456</v>
      </c>
      <c r="F935" s="12" t="s">
        <v>4457</v>
      </c>
      <c r="G935" s="10" t="s">
        <v>4458</v>
      </c>
      <c r="N935" s="122"/>
    </row>
    <row r="936" spans="1:14" x14ac:dyDescent="0.2">
      <c r="A936" s="2">
        <v>8</v>
      </c>
      <c r="B936" s="11" t="s">
        <v>4455</v>
      </c>
      <c r="C936" s="2">
        <v>2</v>
      </c>
      <c r="D936" t="s">
        <v>88</v>
      </c>
      <c r="E936" t="s">
        <v>4456</v>
      </c>
      <c r="F936" s="12" t="s">
        <v>4457</v>
      </c>
      <c r="G936" s="10" t="s">
        <v>4459</v>
      </c>
      <c r="N936" s="122"/>
    </row>
    <row r="937" spans="1:14" x14ac:dyDescent="0.2">
      <c r="A937" s="2">
        <v>8</v>
      </c>
      <c r="B937" s="11" t="s">
        <v>4455</v>
      </c>
      <c r="C937" s="2">
        <v>3</v>
      </c>
      <c r="D937" t="s">
        <v>88</v>
      </c>
      <c r="E937" t="s">
        <v>4460</v>
      </c>
      <c r="F937" s="12" t="s">
        <v>4461</v>
      </c>
      <c r="G937" s="10" t="s">
        <v>1460</v>
      </c>
      <c r="N937" s="122"/>
    </row>
    <row r="938" spans="1:14" x14ac:dyDescent="0.2">
      <c r="A938" s="2">
        <v>8</v>
      </c>
      <c r="B938" s="11" t="s">
        <v>4455</v>
      </c>
      <c r="C938" s="2">
        <v>4</v>
      </c>
      <c r="D938" t="s">
        <v>88</v>
      </c>
      <c r="E938" t="s">
        <v>4460</v>
      </c>
      <c r="F938" s="12" t="s">
        <v>4461</v>
      </c>
      <c r="G938" s="10" t="s">
        <v>4462</v>
      </c>
      <c r="N938" s="122"/>
    </row>
    <row r="939" spans="1:14" x14ac:dyDescent="0.2">
      <c r="A939" s="2">
        <v>8</v>
      </c>
      <c r="B939" s="11">
        <v>293</v>
      </c>
      <c r="C939" s="2">
        <v>1</v>
      </c>
      <c r="D939" t="s">
        <v>4463</v>
      </c>
      <c r="E939" t="s">
        <v>4464</v>
      </c>
      <c r="F939" s="2">
        <v>322</v>
      </c>
    </row>
    <row r="940" spans="1:14" x14ac:dyDescent="0.2">
      <c r="A940" s="2">
        <v>8</v>
      </c>
      <c r="B940" s="2">
        <v>293</v>
      </c>
      <c r="C940" s="2">
        <v>2</v>
      </c>
      <c r="D940" t="s">
        <v>4463</v>
      </c>
      <c r="E940" t="s">
        <v>4464</v>
      </c>
      <c r="F940" s="2">
        <v>322</v>
      </c>
      <c r="G940" s="10" t="s">
        <v>4465</v>
      </c>
      <c r="H940" s="13">
        <v>41470</v>
      </c>
      <c r="I940" s="2">
        <v>95</v>
      </c>
      <c r="J940" s="13">
        <v>34169</v>
      </c>
      <c r="K940" s="72">
        <v>385</v>
      </c>
    </row>
    <row r="941" spans="1:14" x14ac:dyDescent="0.2">
      <c r="A941" s="2">
        <v>8</v>
      </c>
      <c r="B941" s="2">
        <v>293</v>
      </c>
      <c r="C941" s="2">
        <v>3</v>
      </c>
      <c r="D941" t="s">
        <v>4463</v>
      </c>
      <c r="E941" t="s">
        <v>4464</v>
      </c>
      <c r="F941" s="2">
        <v>322</v>
      </c>
      <c r="G941" s="10" t="s">
        <v>2116</v>
      </c>
      <c r="H941" s="13">
        <v>41280</v>
      </c>
      <c r="I941" s="2">
        <v>90</v>
      </c>
      <c r="J941" s="13">
        <v>41285</v>
      </c>
      <c r="K941" s="72">
        <v>372</v>
      </c>
    </row>
    <row r="942" spans="1:14" x14ac:dyDescent="0.2">
      <c r="A942" s="2">
        <v>8</v>
      </c>
      <c r="B942" s="2">
        <v>293</v>
      </c>
      <c r="C942" s="2">
        <v>4</v>
      </c>
      <c r="D942" t="s">
        <v>4463</v>
      </c>
      <c r="E942" t="s">
        <v>4464</v>
      </c>
      <c r="F942" s="2">
        <v>322</v>
      </c>
      <c r="G942" s="10" t="s">
        <v>4466</v>
      </c>
    </row>
    <row r="943" spans="1:14" x14ac:dyDescent="0.2">
      <c r="A943" s="2">
        <v>8</v>
      </c>
      <c r="B943" s="2">
        <v>294</v>
      </c>
      <c r="C943" s="2">
        <v>1</v>
      </c>
      <c r="D943" t="s">
        <v>4467</v>
      </c>
      <c r="E943" t="s">
        <v>1969</v>
      </c>
      <c r="F943" s="2">
        <v>227</v>
      </c>
      <c r="G943" s="10" t="s">
        <v>1969</v>
      </c>
      <c r="H943" s="13">
        <v>29238</v>
      </c>
      <c r="I943" s="2">
        <v>52</v>
      </c>
      <c r="J943" s="13">
        <v>29241</v>
      </c>
      <c r="K943" s="72">
        <v>382</v>
      </c>
      <c r="L943" s="2" t="s">
        <v>236</v>
      </c>
    </row>
    <row r="944" spans="1:14" x14ac:dyDescent="0.2">
      <c r="A944" s="2">
        <v>8</v>
      </c>
      <c r="B944" s="2">
        <v>294</v>
      </c>
      <c r="C944" s="2">
        <v>2</v>
      </c>
      <c r="D944" t="s">
        <v>4468</v>
      </c>
      <c r="E944" t="s">
        <v>337</v>
      </c>
      <c r="F944" s="2">
        <v>225</v>
      </c>
      <c r="G944" s="10" t="s">
        <v>686</v>
      </c>
      <c r="H944" s="13">
        <v>28177</v>
      </c>
      <c r="I944" s="2">
        <v>66</v>
      </c>
      <c r="J944" s="13">
        <v>28179</v>
      </c>
      <c r="K944" s="72">
        <v>321</v>
      </c>
    </row>
    <row r="945" spans="1:14" x14ac:dyDescent="0.2">
      <c r="A945" s="2">
        <v>8</v>
      </c>
      <c r="B945" s="2">
        <v>294</v>
      </c>
      <c r="C945" s="2">
        <v>3</v>
      </c>
      <c r="D945" t="s">
        <v>4468</v>
      </c>
      <c r="E945" t="s">
        <v>337</v>
      </c>
      <c r="F945" s="2">
        <v>225</v>
      </c>
      <c r="G945" s="10" t="s">
        <v>337</v>
      </c>
      <c r="H945" s="13">
        <v>32389</v>
      </c>
      <c r="I945" s="2">
        <v>74</v>
      </c>
      <c r="J945" s="13">
        <v>32393</v>
      </c>
      <c r="K945" s="72">
        <v>574</v>
      </c>
    </row>
    <row r="946" spans="1:14" x14ac:dyDescent="0.2">
      <c r="A946" s="2">
        <v>8</v>
      </c>
      <c r="B946" s="2">
        <v>294</v>
      </c>
      <c r="C946" s="2">
        <v>4</v>
      </c>
      <c r="D946" t="s">
        <v>4469</v>
      </c>
      <c r="E946" t="s">
        <v>4470</v>
      </c>
      <c r="G946" s="10" t="s">
        <v>4471</v>
      </c>
      <c r="H946" s="13">
        <v>28282</v>
      </c>
      <c r="I946" s="2">
        <v>61</v>
      </c>
      <c r="J946" s="13">
        <v>28287</v>
      </c>
      <c r="K946" s="72">
        <v>317</v>
      </c>
    </row>
    <row r="947" spans="1:14" x14ac:dyDescent="0.2">
      <c r="A947" s="2">
        <v>8</v>
      </c>
      <c r="B947" s="2">
        <v>294</v>
      </c>
      <c r="C947" s="2">
        <v>5</v>
      </c>
      <c r="D947" t="s">
        <v>363</v>
      </c>
      <c r="E947" t="s">
        <v>684</v>
      </c>
      <c r="G947" s="10" t="s">
        <v>684</v>
      </c>
      <c r="H947" s="13">
        <v>28556</v>
      </c>
      <c r="I947" s="2">
        <v>39</v>
      </c>
      <c r="J947" s="13">
        <v>28559</v>
      </c>
      <c r="K947" s="72">
        <v>333</v>
      </c>
    </row>
    <row r="948" spans="1:14" x14ac:dyDescent="0.2">
      <c r="A948" s="2">
        <v>8</v>
      </c>
      <c r="B948" s="2">
        <v>294</v>
      </c>
      <c r="C948" s="2">
        <v>6</v>
      </c>
      <c r="D948" t="s">
        <v>363</v>
      </c>
      <c r="E948" t="s">
        <v>481</v>
      </c>
      <c r="F948" s="2">
        <v>265</v>
      </c>
      <c r="G948" s="10" t="s">
        <v>4472</v>
      </c>
      <c r="H948" s="13">
        <v>30782</v>
      </c>
      <c r="I948" s="2">
        <v>85</v>
      </c>
      <c r="J948" s="13">
        <v>30785</v>
      </c>
      <c r="K948" s="72">
        <v>483</v>
      </c>
    </row>
    <row r="949" spans="1:14" x14ac:dyDescent="0.2">
      <c r="A949" s="2">
        <v>8</v>
      </c>
      <c r="B949" s="2">
        <v>294</v>
      </c>
      <c r="C949" s="2">
        <v>6</v>
      </c>
      <c r="D949" t="s">
        <v>363</v>
      </c>
      <c r="E949" t="s">
        <v>481</v>
      </c>
      <c r="F949" s="2">
        <v>265</v>
      </c>
      <c r="G949" s="10" t="s">
        <v>4473</v>
      </c>
      <c r="H949" s="13">
        <v>41955</v>
      </c>
      <c r="I949" s="2">
        <v>90</v>
      </c>
      <c r="J949" s="13">
        <v>41984</v>
      </c>
      <c r="K949" s="72">
        <v>422</v>
      </c>
      <c r="M949" t="s">
        <v>244</v>
      </c>
      <c r="N949" t="s">
        <v>351</v>
      </c>
    </row>
    <row r="950" spans="1:14" x14ac:dyDescent="0.2">
      <c r="A950" s="2">
        <v>8</v>
      </c>
      <c r="B950" s="2">
        <v>295</v>
      </c>
      <c r="C950" s="2">
        <v>1</v>
      </c>
      <c r="D950" t="s">
        <v>2222</v>
      </c>
      <c r="E950" t="s">
        <v>4474</v>
      </c>
      <c r="F950" s="2">
        <v>190</v>
      </c>
      <c r="M950" t="s">
        <v>4475</v>
      </c>
    </row>
    <row r="951" spans="1:14" x14ac:dyDescent="0.2">
      <c r="A951" s="2">
        <v>8</v>
      </c>
      <c r="B951" s="2">
        <v>295</v>
      </c>
      <c r="C951" s="2">
        <v>2</v>
      </c>
      <c r="D951" t="s">
        <v>2222</v>
      </c>
      <c r="E951" t="s">
        <v>4474</v>
      </c>
      <c r="F951" s="2">
        <v>190</v>
      </c>
      <c r="M951" t="s">
        <v>4475</v>
      </c>
    </row>
    <row r="952" spans="1:14" x14ac:dyDescent="0.2">
      <c r="A952" s="2">
        <v>8</v>
      </c>
      <c r="B952" s="2">
        <v>295</v>
      </c>
      <c r="C952" s="2">
        <v>3</v>
      </c>
      <c r="D952" t="s">
        <v>4476</v>
      </c>
      <c r="E952" t="s">
        <v>4477</v>
      </c>
      <c r="F952" s="2">
        <v>190</v>
      </c>
      <c r="M952" t="s">
        <v>4475</v>
      </c>
    </row>
    <row r="953" spans="1:14" x14ac:dyDescent="0.2">
      <c r="A953" s="2">
        <v>8</v>
      </c>
      <c r="B953" s="2">
        <v>295</v>
      </c>
      <c r="C953" s="2">
        <v>4</v>
      </c>
      <c r="D953" t="s">
        <v>4476</v>
      </c>
      <c r="E953" t="s">
        <v>4477</v>
      </c>
      <c r="F953" s="2">
        <v>190</v>
      </c>
      <c r="M953" t="s">
        <v>4475</v>
      </c>
    </row>
    <row r="954" spans="1:14" x14ac:dyDescent="0.2">
      <c r="A954" s="2">
        <v>8</v>
      </c>
      <c r="B954" s="2">
        <v>295</v>
      </c>
      <c r="C954" s="2">
        <v>5</v>
      </c>
      <c r="D954" t="s">
        <v>4476</v>
      </c>
      <c r="E954" t="s">
        <v>4478</v>
      </c>
      <c r="F954" s="2">
        <v>190</v>
      </c>
      <c r="G954" s="10" t="s">
        <v>4479</v>
      </c>
      <c r="H954" s="13">
        <v>41151</v>
      </c>
      <c r="I954" s="2">
        <v>91</v>
      </c>
      <c r="J954" s="13">
        <v>41157</v>
      </c>
      <c r="K954" s="72">
        <v>369</v>
      </c>
    </row>
    <row r="955" spans="1:14" x14ac:dyDescent="0.2">
      <c r="A955" s="2">
        <v>8</v>
      </c>
      <c r="B955" s="2">
        <v>295</v>
      </c>
      <c r="C955" s="2">
        <v>6</v>
      </c>
      <c r="D955" t="s">
        <v>4476</v>
      </c>
      <c r="E955" t="s">
        <v>4478</v>
      </c>
      <c r="F955" s="2">
        <v>190</v>
      </c>
      <c r="G955" s="10" t="s">
        <v>4480</v>
      </c>
      <c r="H955" s="13">
        <v>36224</v>
      </c>
      <c r="I955" s="2">
        <v>78</v>
      </c>
      <c r="J955" s="13">
        <v>36228</v>
      </c>
      <c r="K955" s="73">
        <v>834</v>
      </c>
    </row>
    <row r="956" spans="1:14" x14ac:dyDescent="0.2">
      <c r="A956" s="2">
        <v>8</v>
      </c>
      <c r="B956" s="2">
        <v>296</v>
      </c>
      <c r="C956" s="2">
        <v>1</v>
      </c>
      <c r="D956" t="s">
        <v>4481</v>
      </c>
      <c r="E956" t="s">
        <v>1697</v>
      </c>
      <c r="F956" s="2">
        <v>283</v>
      </c>
      <c r="G956" s="10" t="s">
        <v>4482</v>
      </c>
      <c r="H956" s="13">
        <v>31240</v>
      </c>
      <c r="I956" s="2">
        <v>39</v>
      </c>
      <c r="J956" s="13">
        <v>31243</v>
      </c>
      <c r="K956" s="73">
        <v>511</v>
      </c>
    </row>
    <row r="957" spans="1:14" x14ac:dyDescent="0.2">
      <c r="A957" s="2">
        <v>8</v>
      </c>
      <c r="B957" s="2">
        <v>296</v>
      </c>
      <c r="C957" s="2">
        <v>2</v>
      </c>
      <c r="D957" t="s">
        <v>4481</v>
      </c>
      <c r="E957" t="s">
        <v>1697</v>
      </c>
      <c r="F957" s="2">
        <v>283</v>
      </c>
      <c r="K957" s="73"/>
    </row>
    <row r="958" spans="1:14" x14ac:dyDescent="0.2">
      <c r="A958" s="2">
        <v>8</v>
      </c>
      <c r="B958" s="2">
        <v>296</v>
      </c>
      <c r="C958" s="2">
        <v>3</v>
      </c>
      <c r="D958" t="s">
        <v>4483</v>
      </c>
      <c r="E958" t="s">
        <v>4484</v>
      </c>
      <c r="F958" s="2">
        <v>350</v>
      </c>
      <c r="G958" s="10" t="s">
        <v>2451</v>
      </c>
      <c r="H958" s="13">
        <v>41454</v>
      </c>
      <c r="I958" s="2">
        <v>67</v>
      </c>
      <c r="J958" s="13">
        <v>41459</v>
      </c>
      <c r="K958" s="72">
        <v>391</v>
      </c>
    </row>
    <row r="959" spans="1:14" x14ac:dyDescent="0.2">
      <c r="A959" s="2">
        <v>8</v>
      </c>
      <c r="B959" s="2">
        <v>296</v>
      </c>
      <c r="C959" s="2">
        <v>4</v>
      </c>
      <c r="D959" t="s">
        <v>4483</v>
      </c>
      <c r="E959" t="s">
        <v>4485</v>
      </c>
      <c r="F959" s="2">
        <v>350</v>
      </c>
      <c r="G959" s="29" t="s">
        <v>4486</v>
      </c>
      <c r="H959" s="13">
        <v>34709</v>
      </c>
      <c r="I959" s="2">
        <v>54</v>
      </c>
      <c r="J959" s="13">
        <v>34712</v>
      </c>
      <c r="K959" s="72">
        <v>732</v>
      </c>
    </row>
    <row r="960" spans="1:14" x14ac:dyDescent="0.2">
      <c r="A960" s="2">
        <v>8</v>
      </c>
      <c r="B960" s="2">
        <v>296</v>
      </c>
      <c r="C960" s="2">
        <v>5</v>
      </c>
      <c r="D960" t="s">
        <v>4487</v>
      </c>
      <c r="E960" t="s">
        <v>499</v>
      </c>
      <c r="F960" s="2">
        <v>376</v>
      </c>
      <c r="G960" s="10" t="s">
        <v>4488</v>
      </c>
      <c r="H960" s="13">
        <v>28407</v>
      </c>
      <c r="I960" s="2">
        <v>27</v>
      </c>
      <c r="J960" s="13">
        <v>28409</v>
      </c>
      <c r="K960" s="72">
        <v>323</v>
      </c>
    </row>
    <row r="961" spans="1:14" x14ac:dyDescent="0.2">
      <c r="A961" s="2">
        <v>8</v>
      </c>
      <c r="B961" s="2">
        <v>296</v>
      </c>
      <c r="C961" s="2">
        <v>6</v>
      </c>
      <c r="D961" t="s">
        <v>4487</v>
      </c>
      <c r="E961" t="s">
        <v>499</v>
      </c>
      <c r="F961" s="2">
        <v>376</v>
      </c>
    </row>
    <row r="962" spans="1:14" x14ac:dyDescent="0.2">
      <c r="A962" s="2">
        <v>8</v>
      </c>
      <c r="B962" s="2">
        <v>296</v>
      </c>
      <c r="C962" s="2">
        <v>7</v>
      </c>
      <c r="D962" t="s">
        <v>4489</v>
      </c>
      <c r="E962" t="s">
        <v>4490</v>
      </c>
      <c r="F962" s="2">
        <v>353</v>
      </c>
      <c r="G962" s="29" t="s">
        <v>4491</v>
      </c>
      <c r="H962" s="13">
        <v>34602</v>
      </c>
      <c r="I962" s="2">
        <v>64</v>
      </c>
      <c r="J962" s="13">
        <v>34606</v>
      </c>
      <c r="K962" s="72">
        <v>727</v>
      </c>
    </row>
    <row r="963" spans="1:14" x14ac:dyDescent="0.2">
      <c r="A963" s="2">
        <v>8</v>
      </c>
      <c r="B963" s="2">
        <v>296</v>
      </c>
      <c r="C963" s="2">
        <v>8</v>
      </c>
      <c r="D963" t="s">
        <v>4489</v>
      </c>
      <c r="E963" t="s">
        <v>4490</v>
      </c>
      <c r="F963" s="2">
        <v>353</v>
      </c>
      <c r="G963" s="10" t="s">
        <v>2924</v>
      </c>
      <c r="H963" s="13">
        <v>38204</v>
      </c>
      <c r="I963" s="2">
        <v>70</v>
      </c>
      <c r="J963" s="13">
        <v>38208</v>
      </c>
      <c r="K963" s="72">
        <v>151</v>
      </c>
    </row>
    <row r="964" spans="1:14" x14ac:dyDescent="0.2">
      <c r="A964" s="2">
        <v>8</v>
      </c>
      <c r="B964" s="2">
        <v>297</v>
      </c>
      <c r="C964" s="2">
        <v>1</v>
      </c>
      <c r="D964" t="s">
        <v>4492</v>
      </c>
      <c r="E964" t="s">
        <v>1697</v>
      </c>
      <c r="F964" s="12" t="s">
        <v>3859</v>
      </c>
      <c r="J964" s="13"/>
      <c r="K964" s="73"/>
      <c r="N964" s="122" t="s">
        <v>1884</v>
      </c>
    </row>
    <row r="965" spans="1:14" x14ac:dyDescent="0.2">
      <c r="A965" s="2">
        <v>8</v>
      </c>
      <c r="B965" s="2">
        <v>297</v>
      </c>
      <c r="C965" s="2">
        <v>2</v>
      </c>
      <c r="D965" t="s">
        <v>4492</v>
      </c>
      <c r="E965" t="s">
        <v>1697</v>
      </c>
      <c r="F965" s="12" t="s">
        <v>3859</v>
      </c>
      <c r="G965" s="10" t="s">
        <v>4493</v>
      </c>
      <c r="H965" s="13">
        <v>36401</v>
      </c>
      <c r="I965" s="2">
        <v>53</v>
      </c>
      <c r="J965" s="13">
        <v>36405</v>
      </c>
      <c r="K965" s="72">
        <v>845</v>
      </c>
      <c r="N965" s="122"/>
    </row>
    <row r="966" spans="1:14" x14ac:dyDescent="0.2">
      <c r="A966" s="2">
        <v>8</v>
      </c>
      <c r="B966" s="2">
        <v>297</v>
      </c>
      <c r="C966" s="2">
        <v>3</v>
      </c>
      <c r="D966" t="s">
        <v>7476</v>
      </c>
      <c r="E966" t="s">
        <v>7477</v>
      </c>
      <c r="F966" s="12">
        <v>130</v>
      </c>
      <c r="G966" s="10" t="s">
        <v>4012</v>
      </c>
      <c r="H966" s="13">
        <v>42079</v>
      </c>
      <c r="I966" s="2">
        <v>82</v>
      </c>
      <c r="J966" s="13">
        <v>45553</v>
      </c>
      <c r="K966" s="72">
        <v>764</v>
      </c>
      <c r="M966" t="s">
        <v>7478</v>
      </c>
      <c r="N966" s="24"/>
    </row>
    <row r="967" spans="1:14" x14ac:dyDescent="0.2">
      <c r="A967" s="2">
        <v>8</v>
      </c>
      <c r="B967" s="2">
        <v>297</v>
      </c>
      <c r="C967" s="2">
        <v>3</v>
      </c>
      <c r="D967" t="s">
        <v>4494</v>
      </c>
      <c r="E967" t="s">
        <v>4012</v>
      </c>
      <c r="F967" s="2">
        <v>130</v>
      </c>
      <c r="G967" s="10" t="s">
        <v>836</v>
      </c>
      <c r="H967" s="13">
        <v>38758</v>
      </c>
      <c r="I967" s="2">
        <v>75</v>
      </c>
      <c r="J967" s="13">
        <v>39254</v>
      </c>
      <c r="K967" s="72">
        <v>228</v>
      </c>
      <c r="M967" t="s">
        <v>255</v>
      </c>
      <c r="N967" t="s">
        <v>4495</v>
      </c>
    </row>
    <row r="968" spans="1:14" x14ac:dyDescent="0.2">
      <c r="A968" s="2">
        <v>8</v>
      </c>
      <c r="B968" s="2" t="s">
        <v>4496</v>
      </c>
      <c r="C968" s="2">
        <v>1</v>
      </c>
      <c r="D968" t="s">
        <v>4497</v>
      </c>
      <c r="E968" t="s">
        <v>80</v>
      </c>
      <c r="F968" s="2">
        <v>226</v>
      </c>
      <c r="G968" s="10" t="s">
        <v>4498</v>
      </c>
      <c r="H968" s="13">
        <v>44749</v>
      </c>
      <c r="I968" s="2">
        <v>85</v>
      </c>
      <c r="J968" s="13">
        <v>44755</v>
      </c>
      <c r="K968" s="53">
        <v>687</v>
      </c>
      <c r="N968" t="s">
        <v>4499</v>
      </c>
    </row>
    <row r="969" spans="1:14" x14ac:dyDescent="0.2">
      <c r="A969" s="2">
        <v>8</v>
      </c>
      <c r="B969" s="2" t="s">
        <v>4496</v>
      </c>
      <c r="C969" s="2">
        <v>2</v>
      </c>
      <c r="D969" t="s">
        <v>4497</v>
      </c>
      <c r="E969" t="s">
        <v>80</v>
      </c>
      <c r="F969" s="2">
        <v>226</v>
      </c>
      <c r="G969" s="10" t="s">
        <v>4500</v>
      </c>
      <c r="H969" s="13">
        <v>28866</v>
      </c>
      <c r="I969" s="2">
        <v>45</v>
      </c>
      <c r="J969" s="13">
        <v>28868</v>
      </c>
      <c r="K969" s="53">
        <v>351</v>
      </c>
      <c r="L969" s="2" t="s">
        <v>236</v>
      </c>
    </row>
    <row r="970" spans="1:14" x14ac:dyDescent="0.2">
      <c r="A970" s="2">
        <v>8</v>
      </c>
      <c r="B970" s="2" t="s">
        <v>4501</v>
      </c>
      <c r="C970" s="2">
        <v>1</v>
      </c>
      <c r="D970" t="s">
        <v>4241</v>
      </c>
      <c r="E970" t="s">
        <v>41</v>
      </c>
      <c r="F970" s="2">
        <v>202</v>
      </c>
      <c r="G970" s="10" t="s">
        <v>4502</v>
      </c>
      <c r="H970" s="13">
        <v>28840</v>
      </c>
      <c r="I970" s="2">
        <v>79</v>
      </c>
      <c r="J970" s="13">
        <v>28843</v>
      </c>
      <c r="K970" s="72">
        <v>350</v>
      </c>
    </row>
    <row r="971" spans="1:14" x14ac:dyDescent="0.2">
      <c r="A971" s="2">
        <v>8</v>
      </c>
      <c r="B971" s="2" t="s">
        <v>4501</v>
      </c>
      <c r="C971" s="2">
        <v>2</v>
      </c>
      <c r="D971" t="s">
        <v>4241</v>
      </c>
      <c r="E971" t="s">
        <v>41</v>
      </c>
      <c r="F971" s="2">
        <v>202</v>
      </c>
      <c r="G971" s="10" t="s">
        <v>41</v>
      </c>
      <c r="H971" s="13">
        <v>34368</v>
      </c>
      <c r="I971" s="2">
        <v>87</v>
      </c>
      <c r="J971" s="13">
        <v>34374</v>
      </c>
      <c r="K971" s="72">
        <v>707</v>
      </c>
    </row>
    <row r="972" spans="1:14" x14ac:dyDescent="0.2">
      <c r="A972" s="2">
        <v>8</v>
      </c>
      <c r="B972" s="2" t="s">
        <v>4501</v>
      </c>
      <c r="C972" s="2">
        <v>2</v>
      </c>
      <c r="D972" t="s">
        <v>4241</v>
      </c>
      <c r="E972" t="s">
        <v>41</v>
      </c>
      <c r="F972" s="2">
        <v>202</v>
      </c>
      <c r="G972" s="10" t="s">
        <v>4503</v>
      </c>
      <c r="H972" s="13">
        <v>39844</v>
      </c>
      <c r="I972" s="2">
        <v>81</v>
      </c>
      <c r="J972" s="13">
        <v>42868</v>
      </c>
      <c r="K972" s="72">
        <v>482</v>
      </c>
      <c r="M972" s="122" t="s">
        <v>4504</v>
      </c>
      <c r="N972" s="122" t="s">
        <v>354</v>
      </c>
    </row>
    <row r="973" spans="1:14" x14ac:dyDescent="0.2">
      <c r="A973" s="2">
        <v>8</v>
      </c>
      <c r="B973" s="2" t="s">
        <v>4501</v>
      </c>
      <c r="C973" s="2">
        <v>2</v>
      </c>
      <c r="D973" t="s">
        <v>4241</v>
      </c>
      <c r="E973" t="s">
        <v>41</v>
      </c>
      <c r="F973" s="2">
        <v>202</v>
      </c>
      <c r="G973" s="10" t="s">
        <v>4505</v>
      </c>
      <c r="H973" s="13">
        <v>42747</v>
      </c>
      <c r="I973" s="2">
        <v>86</v>
      </c>
      <c r="J973" s="13">
        <v>42868</v>
      </c>
      <c r="K973" s="72">
        <v>482</v>
      </c>
      <c r="M973" s="122"/>
      <c r="N973" s="122"/>
    </row>
    <row r="974" spans="1:14" x14ac:dyDescent="0.2">
      <c r="A974" s="2">
        <v>8</v>
      </c>
      <c r="B974" s="2">
        <v>298</v>
      </c>
      <c r="C974" s="2">
        <v>1</v>
      </c>
      <c r="D974" t="s">
        <v>4506</v>
      </c>
      <c r="E974" t="s">
        <v>4507</v>
      </c>
      <c r="F974" s="2">
        <v>323</v>
      </c>
      <c r="G974" s="10" t="s">
        <v>4508</v>
      </c>
      <c r="H974" s="13">
        <v>33550</v>
      </c>
      <c r="I974" s="2">
        <v>77</v>
      </c>
      <c r="J974" s="14">
        <v>33553</v>
      </c>
      <c r="K974" s="72">
        <v>647</v>
      </c>
      <c r="M974" s="23"/>
      <c r="N974" s="23"/>
    </row>
    <row r="975" spans="1:14" x14ac:dyDescent="0.2">
      <c r="A975" s="2">
        <v>8</v>
      </c>
      <c r="B975" s="2">
        <v>298</v>
      </c>
      <c r="C975" s="2">
        <v>2</v>
      </c>
      <c r="D975" t="s">
        <v>4506</v>
      </c>
      <c r="E975" t="s">
        <v>4507</v>
      </c>
      <c r="F975" s="2">
        <v>323</v>
      </c>
      <c r="G975" s="10" t="s">
        <v>4509</v>
      </c>
      <c r="H975" s="13">
        <v>40581</v>
      </c>
      <c r="I975" s="2">
        <v>86</v>
      </c>
      <c r="J975" s="13">
        <v>40586</v>
      </c>
      <c r="K975" s="72">
        <v>335</v>
      </c>
      <c r="N975" t="s">
        <v>1162</v>
      </c>
    </row>
    <row r="976" spans="1:14" x14ac:dyDescent="0.2">
      <c r="A976" s="2">
        <v>8</v>
      </c>
      <c r="B976" s="2">
        <v>298</v>
      </c>
      <c r="C976" s="2">
        <v>2</v>
      </c>
      <c r="D976" t="s">
        <v>4506</v>
      </c>
      <c r="E976" t="s">
        <v>4507</v>
      </c>
      <c r="F976" s="2">
        <v>323</v>
      </c>
      <c r="G976" s="10" t="s">
        <v>4510</v>
      </c>
      <c r="H976" s="13">
        <v>45118</v>
      </c>
      <c r="I976" s="2">
        <v>71</v>
      </c>
      <c r="J976" s="13">
        <v>45132</v>
      </c>
      <c r="K976" s="72">
        <v>717</v>
      </c>
      <c r="M976" t="s">
        <v>244</v>
      </c>
    </row>
    <row r="977" spans="1:14" x14ac:dyDescent="0.2">
      <c r="A977" s="2">
        <v>8</v>
      </c>
      <c r="B977" s="2" t="s">
        <v>4511</v>
      </c>
      <c r="C977" s="2">
        <v>1</v>
      </c>
      <c r="D977" t="s">
        <v>3081</v>
      </c>
      <c r="E977" t="s">
        <v>99</v>
      </c>
      <c r="F977" s="2">
        <v>263</v>
      </c>
      <c r="G977" s="10" t="s">
        <v>4512</v>
      </c>
      <c r="H977" s="13">
        <v>30726</v>
      </c>
      <c r="I977" s="2">
        <v>34</v>
      </c>
      <c r="J977" s="13">
        <v>30730</v>
      </c>
      <c r="K977" s="72">
        <v>477</v>
      </c>
    </row>
    <row r="978" spans="1:14" x14ac:dyDescent="0.2">
      <c r="A978" s="2">
        <v>8</v>
      </c>
      <c r="B978" s="2" t="s">
        <v>4511</v>
      </c>
      <c r="C978" s="2">
        <v>2</v>
      </c>
      <c r="D978" t="s">
        <v>3081</v>
      </c>
      <c r="E978" t="s">
        <v>99</v>
      </c>
      <c r="F978" s="2">
        <v>263</v>
      </c>
      <c r="G978" s="29" t="s">
        <v>4513</v>
      </c>
      <c r="H978" s="13">
        <v>33094</v>
      </c>
      <c r="I978" s="2">
        <v>36</v>
      </c>
      <c r="J978" s="13">
        <v>33098</v>
      </c>
      <c r="K978" s="72">
        <v>621</v>
      </c>
    </row>
    <row r="979" spans="1:14" x14ac:dyDescent="0.2">
      <c r="A979" s="2">
        <v>8</v>
      </c>
      <c r="B979" s="2" t="s">
        <v>4511</v>
      </c>
      <c r="C979" s="2">
        <v>3</v>
      </c>
      <c r="D979" t="s">
        <v>3081</v>
      </c>
      <c r="E979" t="s">
        <v>99</v>
      </c>
      <c r="F979" s="2">
        <v>263</v>
      </c>
      <c r="G979" s="10" t="s">
        <v>556</v>
      </c>
      <c r="H979" s="13">
        <v>39807</v>
      </c>
      <c r="I979" s="2">
        <v>85</v>
      </c>
      <c r="J979" s="13">
        <v>39811</v>
      </c>
      <c r="K979" s="53">
        <v>277</v>
      </c>
      <c r="N979" s="122" t="s">
        <v>1088</v>
      </c>
    </row>
    <row r="980" spans="1:14" x14ac:dyDescent="0.2">
      <c r="A980" s="2">
        <v>8</v>
      </c>
      <c r="B980" s="2" t="s">
        <v>4511</v>
      </c>
      <c r="C980" s="2">
        <v>4</v>
      </c>
      <c r="D980" t="s">
        <v>3081</v>
      </c>
      <c r="E980" t="s">
        <v>99</v>
      </c>
      <c r="F980" s="2">
        <v>263</v>
      </c>
      <c r="G980" s="10" t="s">
        <v>1423</v>
      </c>
      <c r="H980" s="13">
        <v>41056</v>
      </c>
      <c r="I980" s="2">
        <v>88</v>
      </c>
      <c r="J980" s="13">
        <v>41061</v>
      </c>
      <c r="K980" s="53">
        <v>364</v>
      </c>
      <c r="N980" s="122"/>
    </row>
    <row r="981" spans="1:14" x14ac:dyDescent="0.2">
      <c r="A981" s="2">
        <v>8</v>
      </c>
      <c r="B981" s="2" t="s">
        <v>4514</v>
      </c>
      <c r="C981" s="2">
        <v>1</v>
      </c>
      <c r="D981" t="s">
        <v>3081</v>
      </c>
      <c r="E981" t="s">
        <v>99</v>
      </c>
      <c r="F981" s="2">
        <v>264</v>
      </c>
      <c r="G981" s="29" t="s">
        <v>4515</v>
      </c>
      <c r="H981" s="13">
        <v>39337</v>
      </c>
      <c r="I981" s="2">
        <v>60</v>
      </c>
      <c r="J981" s="13">
        <v>39340</v>
      </c>
      <c r="K981" s="72">
        <v>220</v>
      </c>
    </row>
    <row r="982" spans="1:14" x14ac:dyDescent="0.2">
      <c r="A982" s="2">
        <v>8</v>
      </c>
      <c r="B982" s="2" t="s">
        <v>4514</v>
      </c>
      <c r="C982" s="2">
        <v>2</v>
      </c>
      <c r="D982" t="s">
        <v>3081</v>
      </c>
      <c r="E982" t="s">
        <v>99</v>
      </c>
      <c r="F982" s="2">
        <v>264</v>
      </c>
      <c r="J982" s="13"/>
    </row>
    <row r="983" spans="1:14" x14ac:dyDescent="0.2">
      <c r="A983" s="2">
        <v>8</v>
      </c>
      <c r="B983" s="2" t="s">
        <v>4514</v>
      </c>
      <c r="C983" s="2">
        <v>3</v>
      </c>
      <c r="D983" t="s">
        <v>3081</v>
      </c>
      <c r="E983" t="s">
        <v>99</v>
      </c>
      <c r="F983" s="2">
        <v>264</v>
      </c>
      <c r="J983" s="13"/>
    </row>
    <row r="984" spans="1:14" x14ac:dyDescent="0.2">
      <c r="A984" s="2">
        <v>8</v>
      </c>
      <c r="B984" s="2" t="s">
        <v>4514</v>
      </c>
      <c r="C984" s="2">
        <v>4</v>
      </c>
      <c r="D984" t="s">
        <v>3081</v>
      </c>
      <c r="E984" t="s">
        <v>99</v>
      </c>
      <c r="F984" s="2">
        <v>264</v>
      </c>
      <c r="J984" s="13"/>
    </row>
    <row r="985" spans="1:14" x14ac:dyDescent="0.2">
      <c r="A985" s="2">
        <v>8</v>
      </c>
      <c r="B985" s="2" t="s">
        <v>4516</v>
      </c>
      <c r="C985" s="2">
        <v>1</v>
      </c>
      <c r="D985" t="s">
        <v>4517</v>
      </c>
      <c r="E985" t="s">
        <v>596</v>
      </c>
      <c r="F985" s="2">
        <v>368</v>
      </c>
      <c r="G985" s="10" t="s">
        <v>596</v>
      </c>
      <c r="H985" s="13">
        <v>43139</v>
      </c>
      <c r="I985" s="2">
        <v>88</v>
      </c>
      <c r="J985" s="13">
        <v>43265</v>
      </c>
      <c r="K985" s="53">
        <v>527</v>
      </c>
      <c r="L985" s="2" t="s">
        <v>236</v>
      </c>
      <c r="M985" t="s">
        <v>244</v>
      </c>
      <c r="N985" s="122" t="s">
        <v>1884</v>
      </c>
    </row>
    <row r="986" spans="1:14" x14ac:dyDescent="0.2">
      <c r="A986" s="2">
        <v>8</v>
      </c>
      <c r="B986" s="2" t="s">
        <v>4516</v>
      </c>
      <c r="C986" s="2">
        <v>2</v>
      </c>
      <c r="D986" t="s">
        <v>4517</v>
      </c>
      <c r="E986" t="s">
        <v>596</v>
      </c>
      <c r="F986" s="2">
        <v>368</v>
      </c>
      <c r="G986" s="10" t="s">
        <v>4518</v>
      </c>
      <c r="H986" s="13">
        <v>35320</v>
      </c>
      <c r="I986" s="2">
        <v>65</v>
      </c>
      <c r="J986" s="13">
        <v>35321</v>
      </c>
      <c r="K986" s="72">
        <v>770</v>
      </c>
      <c r="N986" s="122"/>
    </row>
    <row r="987" spans="1:14" x14ac:dyDescent="0.2">
      <c r="A987" s="2">
        <v>8</v>
      </c>
      <c r="B987" s="2" t="s">
        <v>4519</v>
      </c>
      <c r="C987" s="2">
        <v>1</v>
      </c>
      <c r="D987" t="s">
        <v>4520</v>
      </c>
      <c r="E987" t="s">
        <v>1528</v>
      </c>
      <c r="F987" s="16" t="s">
        <v>4521</v>
      </c>
      <c r="G987" s="10" t="s">
        <v>4522</v>
      </c>
      <c r="H987" s="13">
        <v>42737</v>
      </c>
      <c r="I987" s="2">
        <v>95</v>
      </c>
      <c r="J987" s="13">
        <v>42742</v>
      </c>
      <c r="K987" s="53">
        <v>491</v>
      </c>
      <c r="N987" s="122" t="s">
        <v>2321</v>
      </c>
    </row>
    <row r="988" spans="1:14" x14ac:dyDescent="0.2">
      <c r="A988" s="2">
        <v>8</v>
      </c>
      <c r="B988" s="2" t="s">
        <v>4519</v>
      </c>
      <c r="C988" s="2">
        <v>2</v>
      </c>
      <c r="D988" t="s">
        <v>4520</v>
      </c>
      <c r="E988" t="s">
        <v>1528</v>
      </c>
      <c r="F988" s="16" t="s">
        <v>4521</v>
      </c>
      <c r="G988" s="10" t="s">
        <v>4523</v>
      </c>
      <c r="H988" s="13">
        <v>43722</v>
      </c>
      <c r="I988" s="2">
        <v>96</v>
      </c>
      <c r="J988" s="13">
        <v>43727</v>
      </c>
      <c r="K988" s="53">
        <v>562</v>
      </c>
      <c r="L988" s="2" t="s">
        <v>236</v>
      </c>
      <c r="N988" s="122"/>
    </row>
    <row r="989" spans="1:14" x14ac:dyDescent="0.2">
      <c r="A989" s="2">
        <v>8</v>
      </c>
      <c r="B989" s="2" t="s">
        <v>4519</v>
      </c>
      <c r="C989" s="2">
        <v>3</v>
      </c>
      <c r="D989" t="s">
        <v>4524</v>
      </c>
      <c r="E989" t="s">
        <v>4525</v>
      </c>
      <c r="F989" s="16" t="s">
        <v>4526</v>
      </c>
      <c r="G989" s="10" t="s">
        <v>4527</v>
      </c>
    </row>
    <row r="990" spans="1:14" x14ac:dyDescent="0.2">
      <c r="A990" s="2">
        <v>8</v>
      </c>
      <c r="B990" s="2" t="s">
        <v>4519</v>
      </c>
      <c r="C990" s="2">
        <v>4</v>
      </c>
      <c r="D990" t="s">
        <v>4524</v>
      </c>
      <c r="E990" t="s">
        <v>4525</v>
      </c>
      <c r="F990" s="16" t="s">
        <v>4526</v>
      </c>
      <c r="G990" s="10" t="s">
        <v>4528</v>
      </c>
      <c r="K990" s="53"/>
    </row>
    <row r="991" spans="1:14" x14ac:dyDescent="0.2">
      <c r="A991" s="2">
        <v>8</v>
      </c>
      <c r="B991" s="2">
        <v>299</v>
      </c>
      <c r="C991" s="2">
        <v>1</v>
      </c>
      <c r="D991" t="s">
        <v>4529</v>
      </c>
      <c r="E991" s="19" t="s">
        <v>3138</v>
      </c>
      <c r="F991" s="96" t="s">
        <v>4530</v>
      </c>
      <c r="G991" s="10" t="s">
        <v>4531</v>
      </c>
      <c r="H991" s="13">
        <v>37456</v>
      </c>
      <c r="I991" s="2">
        <v>70</v>
      </c>
      <c r="J991" s="13">
        <v>37460</v>
      </c>
      <c r="K991" s="72">
        <v>109</v>
      </c>
      <c r="M991" t="s">
        <v>244</v>
      </c>
    </row>
    <row r="992" spans="1:14" x14ac:dyDescent="0.2">
      <c r="A992" s="2">
        <v>8</v>
      </c>
      <c r="B992" s="2">
        <v>299</v>
      </c>
      <c r="C992" s="2">
        <v>1</v>
      </c>
      <c r="D992" t="s">
        <v>4529</v>
      </c>
      <c r="E992" s="19" t="s">
        <v>3138</v>
      </c>
      <c r="F992" s="96" t="s">
        <v>4530</v>
      </c>
      <c r="G992" s="10" t="s">
        <v>4532</v>
      </c>
      <c r="H992" s="13">
        <v>44604</v>
      </c>
      <c r="I992" s="2">
        <v>96</v>
      </c>
      <c r="J992" s="13">
        <v>44732</v>
      </c>
      <c r="K992" s="72">
        <v>685</v>
      </c>
      <c r="M992" t="s">
        <v>308</v>
      </c>
    </row>
    <row r="993" spans="1:14" x14ac:dyDescent="0.2">
      <c r="A993" s="2">
        <v>8</v>
      </c>
      <c r="B993" s="2">
        <v>299</v>
      </c>
      <c r="C993" s="2">
        <v>1</v>
      </c>
      <c r="D993" t="s">
        <v>4529</v>
      </c>
      <c r="E993" s="19" t="s">
        <v>206</v>
      </c>
      <c r="F993" s="96" t="s">
        <v>4530</v>
      </c>
      <c r="G993" s="10" t="s">
        <v>4533</v>
      </c>
      <c r="H993" s="13">
        <v>42940</v>
      </c>
      <c r="I993" s="2">
        <v>86</v>
      </c>
      <c r="J993" s="13">
        <v>42947</v>
      </c>
      <c r="K993" s="72">
        <v>513</v>
      </c>
      <c r="M993" t="s">
        <v>4534</v>
      </c>
    </row>
    <row r="994" spans="1:14" x14ac:dyDescent="0.2">
      <c r="A994" s="2">
        <v>8</v>
      </c>
      <c r="B994" s="2">
        <v>299</v>
      </c>
      <c r="C994" s="2">
        <v>2</v>
      </c>
      <c r="D994" t="s">
        <v>4520</v>
      </c>
      <c r="E994" s="19" t="s">
        <v>4535</v>
      </c>
      <c r="F994" s="96" t="s">
        <v>4536</v>
      </c>
      <c r="J994" s="13"/>
    </row>
    <row r="995" spans="1:14" x14ac:dyDescent="0.2">
      <c r="A995" s="2">
        <v>8</v>
      </c>
      <c r="B995" s="2" t="s">
        <v>4537</v>
      </c>
      <c r="C995" s="2">
        <v>1</v>
      </c>
      <c r="D995" t="s">
        <v>4538</v>
      </c>
      <c r="E995" s="19" t="s">
        <v>4539</v>
      </c>
      <c r="F995" s="95" t="s">
        <v>4540</v>
      </c>
      <c r="G995" s="10" t="s">
        <v>4541</v>
      </c>
      <c r="H995" s="13">
        <v>37454</v>
      </c>
      <c r="I995" s="2">
        <v>46</v>
      </c>
      <c r="J995" s="13">
        <v>37457</v>
      </c>
      <c r="K995" s="72">
        <v>108</v>
      </c>
      <c r="N995" s="122" t="s">
        <v>3189</v>
      </c>
    </row>
    <row r="996" spans="1:14" x14ac:dyDescent="0.2">
      <c r="A996" s="2">
        <v>8</v>
      </c>
      <c r="B996" s="2" t="s">
        <v>4537</v>
      </c>
      <c r="C996" s="2">
        <v>2</v>
      </c>
      <c r="D996" t="s">
        <v>4538</v>
      </c>
      <c r="E996" s="19" t="s">
        <v>4539</v>
      </c>
      <c r="F996" s="95" t="s">
        <v>4540</v>
      </c>
      <c r="G996" s="10" t="s">
        <v>4542</v>
      </c>
      <c r="H996" s="13">
        <v>43839</v>
      </c>
      <c r="I996" s="2">
        <v>91</v>
      </c>
      <c r="J996" s="13">
        <v>43844</v>
      </c>
      <c r="K996" s="72">
        <v>571</v>
      </c>
      <c r="L996" s="2" t="s">
        <v>236</v>
      </c>
      <c r="N996" s="122"/>
    </row>
    <row r="997" spans="1:14" x14ac:dyDescent="0.2">
      <c r="A997" s="2">
        <v>8</v>
      </c>
      <c r="B997" s="2" t="s">
        <v>4537</v>
      </c>
      <c r="C997" s="2">
        <v>3</v>
      </c>
      <c r="D997" t="s">
        <v>4538</v>
      </c>
      <c r="E997" s="19" t="s">
        <v>4539</v>
      </c>
      <c r="F997" s="95" t="s">
        <v>4540</v>
      </c>
      <c r="G997" s="10" t="s">
        <v>4543</v>
      </c>
      <c r="H997" s="13">
        <v>42902</v>
      </c>
      <c r="I997" s="2">
        <v>85</v>
      </c>
      <c r="J997" s="13">
        <v>42908</v>
      </c>
      <c r="K997" s="72">
        <v>497</v>
      </c>
      <c r="N997" s="122"/>
    </row>
    <row r="998" spans="1:14" x14ac:dyDescent="0.2">
      <c r="A998" s="2">
        <v>8</v>
      </c>
      <c r="B998" s="2" t="s">
        <v>4537</v>
      </c>
      <c r="C998" s="2">
        <v>4</v>
      </c>
      <c r="D998" t="s">
        <v>4538</v>
      </c>
      <c r="E998" s="19" t="s">
        <v>4539</v>
      </c>
      <c r="F998" s="95" t="s">
        <v>4540</v>
      </c>
      <c r="J998" s="13"/>
      <c r="N998" s="122"/>
    </row>
    <row r="999" spans="1:14" x14ac:dyDescent="0.2">
      <c r="A999" s="2">
        <v>8</v>
      </c>
      <c r="B999" s="2">
        <v>300</v>
      </c>
      <c r="C999" s="2">
        <v>1</v>
      </c>
      <c r="D999" t="s">
        <v>1989</v>
      </c>
      <c r="E999" s="19" t="s">
        <v>2392</v>
      </c>
      <c r="F999" s="95" t="s">
        <v>4544</v>
      </c>
      <c r="J999" s="13"/>
      <c r="K999" s="53"/>
    </row>
    <row r="1000" spans="1:14" x14ac:dyDescent="0.2">
      <c r="A1000" s="2">
        <v>8</v>
      </c>
      <c r="B1000" s="2">
        <v>300</v>
      </c>
      <c r="C1000" s="2">
        <v>2</v>
      </c>
      <c r="D1000" t="s">
        <v>1989</v>
      </c>
      <c r="E1000" s="19" t="s">
        <v>2392</v>
      </c>
      <c r="F1000" s="95" t="s">
        <v>4544</v>
      </c>
      <c r="G1000" s="10" t="s">
        <v>4545</v>
      </c>
      <c r="H1000" s="13">
        <v>36866</v>
      </c>
      <c r="I1000" s="2">
        <v>48</v>
      </c>
      <c r="J1000" s="13">
        <v>36871</v>
      </c>
      <c r="K1000" s="53" t="s">
        <v>4546</v>
      </c>
    </row>
    <row r="1001" spans="1:14" x14ac:dyDescent="0.2">
      <c r="A1001" s="2">
        <v>8</v>
      </c>
      <c r="B1001" s="2" t="s">
        <v>4547</v>
      </c>
      <c r="C1001" s="2">
        <v>1</v>
      </c>
      <c r="D1001" t="s">
        <v>4548</v>
      </c>
      <c r="E1001" s="19" t="s">
        <v>3513</v>
      </c>
      <c r="F1001" s="95" t="s">
        <v>4549</v>
      </c>
      <c r="G1001" s="10" t="s">
        <v>539</v>
      </c>
      <c r="H1001" s="13">
        <v>38296</v>
      </c>
      <c r="I1001" s="2">
        <v>64</v>
      </c>
      <c r="J1001" s="13">
        <v>38300</v>
      </c>
      <c r="K1001" s="73">
        <v>158</v>
      </c>
      <c r="N1001" s="122" t="s">
        <v>2406</v>
      </c>
    </row>
    <row r="1002" spans="1:14" x14ac:dyDescent="0.2">
      <c r="A1002" s="2">
        <v>8</v>
      </c>
      <c r="B1002" s="2" t="s">
        <v>4547</v>
      </c>
      <c r="C1002" s="2">
        <v>2</v>
      </c>
      <c r="D1002" t="s">
        <v>4548</v>
      </c>
      <c r="E1002" s="19" t="s">
        <v>3513</v>
      </c>
      <c r="F1002" s="95" t="s">
        <v>4549</v>
      </c>
      <c r="J1002" s="13"/>
      <c r="N1002" s="122"/>
    </row>
    <row r="1003" spans="1:14" x14ac:dyDescent="0.2">
      <c r="A1003" s="2">
        <v>8</v>
      </c>
      <c r="B1003" s="2" t="s">
        <v>4547</v>
      </c>
      <c r="C1003" s="2">
        <v>3</v>
      </c>
      <c r="D1003" t="s">
        <v>4550</v>
      </c>
      <c r="E1003" s="19" t="s">
        <v>4551</v>
      </c>
      <c r="F1003" s="95" t="s">
        <v>4552</v>
      </c>
      <c r="H1003" s="13">
        <v>44792</v>
      </c>
      <c r="I1003" s="2">
        <v>87</v>
      </c>
      <c r="J1003" s="13">
        <v>44798</v>
      </c>
      <c r="K1003" s="72">
        <v>694</v>
      </c>
      <c r="N1003" s="122" t="s">
        <v>1088</v>
      </c>
    </row>
    <row r="1004" spans="1:14" x14ac:dyDescent="0.2">
      <c r="A1004" s="2">
        <v>8</v>
      </c>
      <c r="B1004" s="2" t="s">
        <v>4547</v>
      </c>
      <c r="C1004" s="2">
        <v>4</v>
      </c>
      <c r="D1004" t="s">
        <v>4550</v>
      </c>
      <c r="E1004" s="19" t="s">
        <v>4551</v>
      </c>
      <c r="F1004" s="95" t="s">
        <v>4552</v>
      </c>
      <c r="G1004" s="10" t="s">
        <v>4488</v>
      </c>
      <c r="H1004" s="13">
        <v>43941</v>
      </c>
      <c r="I1004" s="2">
        <v>88</v>
      </c>
      <c r="J1004" s="13">
        <v>43949</v>
      </c>
      <c r="K1004" s="53">
        <v>576</v>
      </c>
      <c r="N1004" s="122"/>
    </row>
    <row r="1005" spans="1:14" x14ac:dyDescent="0.2">
      <c r="A1005" s="2">
        <v>8</v>
      </c>
      <c r="B1005" s="2">
        <v>301</v>
      </c>
      <c r="C1005" s="2">
        <v>1</v>
      </c>
      <c r="D1005" t="s">
        <v>4553</v>
      </c>
      <c r="E1005" s="19" t="s">
        <v>4554</v>
      </c>
      <c r="F1005" s="95" t="s">
        <v>4555</v>
      </c>
      <c r="J1005" s="13"/>
    </row>
    <row r="1006" spans="1:14" x14ac:dyDescent="0.2">
      <c r="A1006" s="2">
        <v>8</v>
      </c>
      <c r="B1006" s="2">
        <v>301</v>
      </c>
      <c r="C1006" s="2">
        <v>2</v>
      </c>
      <c r="D1006" t="s">
        <v>4553</v>
      </c>
      <c r="E1006" s="19" t="s">
        <v>4554</v>
      </c>
      <c r="F1006" s="95" t="s">
        <v>4555</v>
      </c>
      <c r="J1006" s="13"/>
      <c r="K1006" s="53"/>
    </row>
    <row r="1007" spans="1:14" x14ac:dyDescent="0.2">
      <c r="A1007" s="2">
        <v>8</v>
      </c>
      <c r="B1007" s="2">
        <v>302</v>
      </c>
      <c r="C1007" s="2">
        <v>1</v>
      </c>
      <c r="D1007" t="s">
        <v>4556</v>
      </c>
      <c r="E1007" s="19" t="s">
        <v>4201</v>
      </c>
      <c r="F1007" s="95" t="s">
        <v>4557</v>
      </c>
      <c r="G1007" s="10" t="s">
        <v>4488</v>
      </c>
      <c r="H1007" s="13">
        <v>37353</v>
      </c>
      <c r="I1007" s="2">
        <v>50</v>
      </c>
      <c r="J1007" s="13">
        <v>37358</v>
      </c>
      <c r="K1007" s="53" t="s">
        <v>4558</v>
      </c>
      <c r="N1007" s="122" t="s">
        <v>2258</v>
      </c>
    </row>
    <row r="1008" spans="1:14" x14ac:dyDescent="0.2">
      <c r="A1008" s="2">
        <v>8</v>
      </c>
      <c r="B1008" s="2">
        <v>302</v>
      </c>
      <c r="C1008" s="2">
        <v>2</v>
      </c>
      <c r="D1008" t="s">
        <v>4556</v>
      </c>
      <c r="E1008" s="19" t="s">
        <v>4201</v>
      </c>
      <c r="F1008" s="95" t="s">
        <v>4557</v>
      </c>
      <c r="J1008" s="13"/>
      <c r="K1008" s="53"/>
      <c r="N1008" s="122"/>
    </row>
    <row r="1009" spans="1:14" x14ac:dyDescent="0.2">
      <c r="A1009" s="2">
        <v>8</v>
      </c>
      <c r="B1009" s="2" t="s">
        <v>4559</v>
      </c>
      <c r="C1009" s="2">
        <v>1</v>
      </c>
      <c r="D1009" t="s">
        <v>4560</v>
      </c>
      <c r="E1009" s="19" t="s">
        <v>4561</v>
      </c>
      <c r="F1009" s="87">
        <v>112</v>
      </c>
      <c r="J1009" s="13"/>
      <c r="N1009" s="122" t="s">
        <v>4562</v>
      </c>
    </row>
    <row r="1010" spans="1:14" x14ac:dyDescent="0.2">
      <c r="A1010" s="2">
        <v>8</v>
      </c>
      <c r="B1010" s="2" t="s">
        <v>4559</v>
      </c>
      <c r="C1010" s="2">
        <v>2</v>
      </c>
      <c r="D1010" t="s">
        <v>4560</v>
      </c>
      <c r="E1010" s="19" t="s">
        <v>4561</v>
      </c>
      <c r="F1010" s="87">
        <v>112</v>
      </c>
      <c r="G1010" s="10" t="s">
        <v>4563</v>
      </c>
      <c r="H1010" s="13">
        <v>41654</v>
      </c>
      <c r="I1010" s="2">
        <v>66</v>
      </c>
      <c r="J1010" s="13">
        <v>41661</v>
      </c>
      <c r="K1010" s="72">
        <v>401</v>
      </c>
      <c r="L1010" s="2" t="s">
        <v>236</v>
      </c>
      <c r="N1010" s="122"/>
    </row>
    <row r="1011" spans="1:14" x14ac:dyDescent="0.2">
      <c r="A1011" s="2">
        <v>8</v>
      </c>
      <c r="B1011" s="2" t="s">
        <v>4559</v>
      </c>
      <c r="C1011" s="2">
        <v>3</v>
      </c>
      <c r="D1011" t="s">
        <v>4564</v>
      </c>
      <c r="E1011" s="19" t="s">
        <v>4565</v>
      </c>
      <c r="F1011" s="87">
        <v>117</v>
      </c>
      <c r="J1011" s="13"/>
    </row>
    <row r="1012" spans="1:14" x14ac:dyDescent="0.2">
      <c r="A1012" s="2">
        <v>8</v>
      </c>
      <c r="B1012" s="2" t="s">
        <v>4559</v>
      </c>
      <c r="C1012" s="2">
        <v>4</v>
      </c>
      <c r="D1012" t="s">
        <v>4564</v>
      </c>
      <c r="E1012" s="19" t="s">
        <v>4565</v>
      </c>
      <c r="F1012" s="87">
        <v>117</v>
      </c>
      <c r="J1012" s="13"/>
    </row>
    <row r="1013" spans="1:14" x14ac:dyDescent="0.2">
      <c r="A1013" s="2">
        <v>8</v>
      </c>
      <c r="B1013" s="2">
        <v>303</v>
      </c>
      <c r="C1013" s="2">
        <v>1</v>
      </c>
      <c r="D1013" t="s">
        <v>118</v>
      </c>
      <c r="E1013" s="19" t="s">
        <v>4566</v>
      </c>
      <c r="F1013" s="95" t="s">
        <v>4567</v>
      </c>
      <c r="G1013" s="10" t="s">
        <v>4568</v>
      </c>
      <c r="H1013" s="13">
        <v>37136</v>
      </c>
      <c r="I1013" s="2">
        <v>61</v>
      </c>
      <c r="J1013" s="13">
        <v>37139</v>
      </c>
      <c r="N1013" t="s">
        <v>4569</v>
      </c>
    </row>
    <row r="1014" spans="1:14" x14ac:dyDescent="0.2">
      <c r="A1014" s="2">
        <v>8</v>
      </c>
      <c r="B1014" s="2">
        <v>303</v>
      </c>
      <c r="C1014" s="2">
        <v>2</v>
      </c>
      <c r="D1014" t="s">
        <v>118</v>
      </c>
      <c r="E1014" s="19" t="s">
        <v>4566</v>
      </c>
      <c r="F1014" s="95" t="s">
        <v>4567</v>
      </c>
      <c r="J1014" s="13"/>
      <c r="K1014" s="53"/>
    </row>
    <row r="1015" spans="1:14" x14ac:dyDescent="0.2">
      <c r="A1015" s="2">
        <v>8</v>
      </c>
      <c r="B1015" s="2">
        <v>303</v>
      </c>
      <c r="C1015" s="2">
        <v>3</v>
      </c>
      <c r="D1015" t="s">
        <v>118</v>
      </c>
      <c r="E1015" s="19" t="s">
        <v>4566</v>
      </c>
      <c r="F1015" s="95" t="s">
        <v>4567</v>
      </c>
      <c r="J1015" s="13"/>
    </row>
    <row r="1016" spans="1:14" x14ac:dyDescent="0.2">
      <c r="A1016" s="2">
        <v>8</v>
      </c>
      <c r="B1016" s="2">
        <v>303</v>
      </c>
      <c r="C1016" s="2">
        <v>4</v>
      </c>
      <c r="D1016" t="s">
        <v>118</v>
      </c>
      <c r="E1016" s="19" t="s">
        <v>4566</v>
      </c>
      <c r="F1016" s="95" t="s">
        <v>4567</v>
      </c>
      <c r="J1016" s="13"/>
    </row>
    <row r="1017" spans="1:14" x14ac:dyDescent="0.2">
      <c r="A1017" s="2">
        <v>8</v>
      </c>
      <c r="B1017" s="2">
        <v>304</v>
      </c>
      <c r="C1017" s="2">
        <v>1</v>
      </c>
      <c r="D1017" t="s">
        <v>2219</v>
      </c>
      <c r="E1017" s="19" t="s">
        <v>4570</v>
      </c>
      <c r="F1017" s="87">
        <v>279</v>
      </c>
      <c r="G1017" s="10" t="s">
        <v>4571</v>
      </c>
      <c r="H1017" s="13">
        <v>42701</v>
      </c>
      <c r="I1017" s="2">
        <v>18</v>
      </c>
      <c r="J1017" s="13">
        <v>42707</v>
      </c>
      <c r="K1017" s="53">
        <v>597</v>
      </c>
      <c r="N1017" s="19" t="s">
        <v>4572</v>
      </c>
    </row>
    <row r="1018" spans="1:14" ht="12.75" customHeight="1" x14ac:dyDescent="0.2">
      <c r="A1018" s="2">
        <v>8</v>
      </c>
      <c r="B1018" s="2">
        <v>304</v>
      </c>
      <c r="C1018" s="2">
        <v>2</v>
      </c>
      <c r="E1018" s="19"/>
      <c r="F1018" s="87"/>
      <c r="K1018" s="53"/>
    </row>
    <row r="1019" spans="1:14" ht="12.75" customHeight="1" x14ac:dyDescent="0.2">
      <c r="A1019" s="2">
        <v>8</v>
      </c>
      <c r="B1019" s="2">
        <v>304</v>
      </c>
      <c r="C1019" s="2">
        <v>3</v>
      </c>
      <c r="D1019" t="s">
        <v>4573</v>
      </c>
      <c r="E1019" s="19" t="s">
        <v>4574</v>
      </c>
      <c r="F1019" s="87">
        <v>383</v>
      </c>
      <c r="G1019" s="10" t="s">
        <v>7482</v>
      </c>
      <c r="H1019" s="13">
        <v>45752</v>
      </c>
      <c r="I1019" s="2">
        <v>85</v>
      </c>
      <c r="J1019" s="13">
        <v>45752</v>
      </c>
      <c r="K1019" s="72">
        <v>768</v>
      </c>
      <c r="L1019" s="2" t="s">
        <v>236</v>
      </c>
      <c r="M1019" s="101"/>
      <c r="N1019" s="122" t="s">
        <v>4432</v>
      </c>
    </row>
    <row r="1020" spans="1:14" ht="12.75" customHeight="1" x14ac:dyDescent="0.2">
      <c r="A1020" s="2">
        <v>8</v>
      </c>
      <c r="B1020" s="2">
        <v>304</v>
      </c>
      <c r="C1020" s="2">
        <v>4</v>
      </c>
      <c r="D1020" t="s">
        <v>4573</v>
      </c>
      <c r="E1020" s="19" t="s">
        <v>4574</v>
      </c>
      <c r="F1020" s="87">
        <v>383</v>
      </c>
      <c r="M1020" s="101"/>
      <c r="N1020" s="122"/>
    </row>
    <row r="1021" spans="1:14" ht="12.75" customHeight="1" x14ac:dyDescent="0.2">
      <c r="A1021" s="2">
        <v>8</v>
      </c>
      <c r="B1021" s="2">
        <v>305</v>
      </c>
      <c r="C1021" s="2">
        <v>1</v>
      </c>
      <c r="D1021" t="s">
        <v>88</v>
      </c>
      <c r="E1021" t="s">
        <v>4575</v>
      </c>
      <c r="F1021" s="12" t="s">
        <v>4576</v>
      </c>
      <c r="G1021" s="10" t="s">
        <v>4577</v>
      </c>
      <c r="H1021" s="13">
        <v>42189</v>
      </c>
      <c r="I1021" s="2">
        <v>72</v>
      </c>
      <c r="J1021" s="13">
        <v>42201</v>
      </c>
      <c r="K1021" s="72">
        <v>444</v>
      </c>
      <c r="N1021" s="19" t="s">
        <v>4578</v>
      </c>
    </row>
    <row r="1022" spans="1:14" ht="12.75" customHeight="1" x14ac:dyDescent="0.2">
      <c r="A1022" s="2">
        <v>8</v>
      </c>
      <c r="B1022" s="2">
        <v>305</v>
      </c>
      <c r="C1022" s="2">
        <v>2</v>
      </c>
      <c r="D1022" t="s">
        <v>4579</v>
      </c>
      <c r="E1022" t="s">
        <v>137</v>
      </c>
      <c r="F1022" s="2">
        <v>125</v>
      </c>
      <c r="G1022" s="10" t="s">
        <v>137</v>
      </c>
      <c r="H1022" s="13">
        <v>44482</v>
      </c>
      <c r="I1022" s="2">
        <v>85</v>
      </c>
      <c r="J1022" s="13">
        <v>44509</v>
      </c>
      <c r="K1022" s="72">
        <v>672</v>
      </c>
      <c r="M1022" t="s">
        <v>244</v>
      </c>
      <c r="N1022" t="s">
        <v>4121</v>
      </c>
    </row>
    <row r="1023" spans="1:14" x14ac:dyDescent="0.2">
      <c r="A1023" s="2">
        <v>8</v>
      </c>
      <c r="B1023" s="2">
        <v>305</v>
      </c>
      <c r="C1023" s="2">
        <v>3</v>
      </c>
    </row>
    <row r="1024" spans="1:14" x14ac:dyDescent="0.2">
      <c r="A1024" s="2">
        <v>8</v>
      </c>
      <c r="B1024" s="2">
        <v>305</v>
      </c>
      <c r="C1024" s="2">
        <v>4</v>
      </c>
      <c r="D1024" t="s">
        <v>4580</v>
      </c>
      <c r="E1024" t="s">
        <v>2080</v>
      </c>
      <c r="F1024" s="2">
        <v>229</v>
      </c>
      <c r="G1024" s="10" t="s">
        <v>4581</v>
      </c>
      <c r="H1024" s="13">
        <v>25465</v>
      </c>
      <c r="I1024" s="2">
        <v>39</v>
      </c>
      <c r="J1024" s="13">
        <v>25469</v>
      </c>
      <c r="K1024" s="72">
        <v>160</v>
      </c>
      <c r="M1024" t="s">
        <v>4582</v>
      </c>
      <c r="N1024" t="s">
        <v>354</v>
      </c>
    </row>
    <row r="1025" spans="1:14" x14ac:dyDescent="0.2">
      <c r="A1025" s="2">
        <v>8</v>
      </c>
      <c r="B1025" s="2">
        <v>306</v>
      </c>
      <c r="C1025" s="2">
        <v>1</v>
      </c>
      <c r="D1025" t="s">
        <v>50</v>
      </c>
      <c r="E1025" t="s">
        <v>596</v>
      </c>
      <c r="F1025" s="2">
        <v>267</v>
      </c>
      <c r="G1025" s="10" t="s">
        <v>596</v>
      </c>
      <c r="H1025" s="13">
        <v>42423</v>
      </c>
      <c r="I1025" s="2">
        <v>80</v>
      </c>
      <c r="J1025" s="13">
        <v>42427</v>
      </c>
      <c r="K1025" s="72">
        <v>463</v>
      </c>
      <c r="L1025" s="2" t="s">
        <v>236</v>
      </c>
      <c r="N1025" s="122" t="s">
        <v>1088</v>
      </c>
    </row>
    <row r="1026" spans="1:14" x14ac:dyDescent="0.2">
      <c r="A1026" s="2">
        <v>8</v>
      </c>
      <c r="B1026" s="2">
        <v>306</v>
      </c>
      <c r="C1026" s="2">
        <v>2</v>
      </c>
      <c r="D1026" t="s">
        <v>50</v>
      </c>
      <c r="E1026" t="s">
        <v>596</v>
      </c>
      <c r="F1026" s="2">
        <v>267</v>
      </c>
      <c r="K1026" s="53"/>
      <c r="N1026" s="122"/>
    </row>
    <row r="1027" spans="1:14" x14ac:dyDescent="0.2">
      <c r="A1027" s="2">
        <v>8</v>
      </c>
      <c r="B1027" s="2">
        <v>306</v>
      </c>
      <c r="C1027" s="2">
        <v>3</v>
      </c>
      <c r="D1027" t="s">
        <v>50</v>
      </c>
      <c r="E1027" t="s">
        <v>596</v>
      </c>
      <c r="F1027" s="2">
        <v>267</v>
      </c>
    </row>
    <row r="1028" spans="1:14" x14ac:dyDescent="0.2">
      <c r="A1028" s="2">
        <v>8</v>
      </c>
      <c r="B1028" s="2">
        <v>306</v>
      </c>
      <c r="C1028" s="2">
        <v>4</v>
      </c>
      <c r="D1028" t="s">
        <v>50</v>
      </c>
      <c r="E1028" t="s">
        <v>596</v>
      </c>
      <c r="F1028" s="2">
        <v>267</v>
      </c>
    </row>
    <row r="1029" spans="1:14" x14ac:dyDescent="0.2">
      <c r="A1029" s="2">
        <v>8</v>
      </c>
      <c r="B1029" s="2">
        <v>307</v>
      </c>
      <c r="C1029" s="2">
        <v>1</v>
      </c>
      <c r="D1029" t="s">
        <v>2303</v>
      </c>
      <c r="E1029" t="s">
        <v>3002</v>
      </c>
      <c r="F1029" s="2">
        <v>239</v>
      </c>
      <c r="G1029" s="10" t="s">
        <v>47</v>
      </c>
      <c r="H1029" s="13">
        <v>30135</v>
      </c>
      <c r="I1029" s="2">
        <v>67</v>
      </c>
      <c r="J1029" s="13">
        <v>30139</v>
      </c>
      <c r="K1029" s="72">
        <v>439</v>
      </c>
      <c r="N1029" s="122" t="s">
        <v>4583</v>
      </c>
    </row>
    <row r="1030" spans="1:14" x14ac:dyDescent="0.2">
      <c r="A1030" s="2">
        <v>8</v>
      </c>
      <c r="B1030" s="2">
        <v>307</v>
      </c>
      <c r="C1030" s="2">
        <v>2</v>
      </c>
      <c r="D1030" t="s">
        <v>2303</v>
      </c>
      <c r="E1030" t="s">
        <v>3002</v>
      </c>
      <c r="F1030" s="2">
        <v>239</v>
      </c>
      <c r="G1030" s="10" t="s">
        <v>3002</v>
      </c>
      <c r="H1030" s="13">
        <v>39411</v>
      </c>
      <c r="I1030" s="2">
        <v>91</v>
      </c>
      <c r="J1030" s="13">
        <v>39413</v>
      </c>
      <c r="K1030" s="72">
        <v>224</v>
      </c>
      <c r="N1030" s="122"/>
    </row>
    <row r="1031" spans="1:14" x14ac:dyDescent="0.2">
      <c r="A1031" s="2">
        <v>8</v>
      </c>
      <c r="B1031" s="2">
        <v>307</v>
      </c>
      <c r="C1031" s="2">
        <v>3</v>
      </c>
      <c r="D1031" t="s">
        <v>2303</v>
      </c>
      <c r="E1031" t="s">
        <v>4584</v>
      </c>
      <c r="F1031" s="2">
        <v>109</v>
      </c>
      <c r="N1031" s="122" t="s">
        <v>3392</v>
      </c>
    </row>
    <row r="1032" spans="1:14" x14ac:dyDescent="0.2">
      <c r="A1032" s="2">
        <v>8</v>
      </c>
      <c r="B1032" s="2">
        <v>307</v>
      </c>
      <c r="C1032" s="2">
        <v>4</v>
      </c>
      <c r="D1032" t="s">
        <v>2303</v>
      </c>
      <c r="E1032" t="s">
        <v>4584</v>
      </c>
      <c r="F1032" s="2">
        <v>109</v>
      </c>
      <c r="K1032" s="53"/>
      <c r="N1032" s="122"/>
    </row>
    <row r="1033" spans="1:14" ht="12.75" customHeight="1" x14ac:dyDescent="0.2">
      <c r="A1033" s="2">
        <v>8</v>
      </c>
      <c r="B1033" s="2" t="s">
        <v>4585</v>
      </c>
      <c r="C1033" s="2">
        <v>1</v>
      </c>
      <c r="D1033" t="s">
        <v>50</v>
      </c>
      <c r="E1033" t="s">
        <v>596</v>
      </c>
      <c r="F1033" s="2">
        <v>267</v>
      </c>
      <c r="G1033" s="10" t="s">
        <v>4586</v>
      </c>
      <c r="H1033" s="13">
        <v>32025</v>
      </c>
      <c r="I1033" s="2">
        <v>78</v>
      </c>
      <c r="J1033" s="13">
        <v>32029</v>
      </c>
      <c r="K1033" s="53">
        <v>555</v>
      </c>
    </row>
    <row r="1034" spans="1:14" x14ac:dyDescent="0.2">
      <c r="A1034" s="2">
        <v>8</v>
      </c>
      <c r="B1034" s="2" t="s">
        <v>4585</v>
      </c>
      <c r="C1034" s="2">
        <v>2</v>
      </c>
      <c r="D1034" t="s">
        <v>50</v>
      </c>
      <c r="E1034" t="s">
        <v>596</v>
      </c>
      <c r="F1034" s="2">
        <v>267</v>
      </c>
      <c r="G1034" s="10" t="s">
        <v>4587</v>
      </c>
      <c r="H1034" s="13">
        <v>30435</v>
      </c>
      <c r="I1034" s="2">
        <v>70</v>
      </c>
      <c r="J1034" s="13">
        <v>30439</v>
      </c>
      <c r="K1034" s="72">
        <v>454</v>
      </c>
    </row>
    <row r="1035" spans="1:14" x14ac:dyDescent="0.2">
      <c r="A1035" s="2">
        <v>8</v>
      </c>
      <c r="B1035" s="2" t="s">
        <v>4585</v>
      </c>
      <c r="C1035" s="2">
        <v>3</v>
      </c>
      <c r="D1035" t="s">
        <v>50</v>
      </c>
      <c r="E1035" t="s">
        <v>596</v>
      </c>
      <c r="F1035" s="2">
        <v>267</v>
      </c>
      <c r="G1035" s="10" t="s">
        <v>4588</v>
      </c>
      <c r="H1035" s="13">
        <v>37774</v>
      </c>
      <c r="I1035" s="2">
        <v>69</v>
      </c>
      <c r="J1035" s="13">
        <v>37807</v>
      </c>
      <c r="K1035" s="72">
        <v>273</v>
      </c>
      <c r="M1035" t="s">
        <v>255</v>
      </c>
      <c r="N1035" t="s">
        <v>2370</v>
      </c>
    </row>
    <row r="1036" spans="1:14" x14ac:dyDescent="0.2">
      <c r="A1036" s="2">
        <v>8</v>
      </c>
      <c r="B1036" s="2" t="s">
        <v>4585</v>
      </c>
      <c r="C1036" s="2">
        <v>4</v>
      </c>
      <c r="D1036" t="s">
        <v>50</v>
      </c>
      <c r="E1036" t="s">
        <v>596</v>
      </c>
      <c r="F1036" s="2">
        <v>267</v>
      </c>
      <c r="K1036" s="53"/>
    </row>
    <row r="1037" spans="1:14" x14ac:dyDescent="0.2">
      <c r="A1037" s="2">
        <v>8</v>
      </c>
      <c r="B1037" s="2">
        <v>308</v>
      </c>
      <c r="C1037" s="2">
        <v>1</v>
      </c>
      <c r="D1037" t="s">
        <v>4589</v>
      </c>
      <c r="E1037" t="s">
        <v>4590</v>
      </c>
      <c r="F1037" s="12" t="s">
        <v>4591</v>
      </c>
      <c r="G1037" s="10" t="s">
        <v>4592</v>
      </c>
    </row>
    <row r="1038" spans="1:14" x14ac:dyDescent="0.2">
      <c r="A1038" s="2">
        <v>8</v>
      </c>
      <c r="B1038" s="2">
        <v>308</v>
      </c>
      <c r="C1038" s="2">
        <v>2</v>
      </c>
      <c r="D1038" t="s">
        <v>4589</v>
      </c>
      <c r="E1038" t="s">
        <v>4590</v>
      </c>
      <c r="F1038" s="12" t="s">
        <v>4591</v>
      </c>
      <c r="G1038" s="10" t="s">
        <v>4593</v>
      </c>
      <c r="H1038" s="13">
        <v>44762</v>
      </c>
      <c r="I1038" s="2">
        <v>73</v>
      </c>
      <c r="J1038" s="13">
        <v>44768</v>
      </c>
      <c r="K1038" s="53">
        <v>688</v>
      </c>
    </row>
    <row r="1039" spans="1:14" x14ac:dyDescent="0.2">
      <c r="A1039" s="2">
        <v>8</v>
      </c>
      <c r="B1039" s="2">
        <v>308</v>
      </c>
      <c r="C1039" s="2">
        <v>3</v>
      </c>
      <c r="D1039" t="s">
        <v>4589</v>
      </c>
      <c r="E1039" t="s">
        <v>4590</v>
      </c>
      <c r="F1039" s="12" t="s">
        <v>4591</v>
      </c>
      <c r="G1039" s="10" t="s">
        <v>4594</v>
      </c>
    </row>
    <row r="1040" spans="1:14" x14ac:dyDescent="0.2">
      <c r="A1040" s="2">
        <v>8</v>
      </c>
      <c r="B1040" s="2">
        <v>308</v>
      </c>
      <c r="C1040" s="2">
        <v>4</v>
      </c>
      <c r="D1040" t="s">
        <v>4589</v>
      </c>
      <c r="E1040" t="s">
        <v>4590</v>
      </c>
      <c r="F1040" s="12" t="s">
        <v>4591</v>
      </c>
      <c r="G1040" s="10" t="s">
        <v>4595</v>
      </c>
      <c r="H1040" s="13">
        <v>38894</v>
      </c>
      <c r="I1040" s="2">
        <v>71</v>
      </c>
      <c r="J1040" s="13">
        <v>38898</v>
      </c>
      <c r="K1040" s="53">
        <v>190</v>
      </c>
    </row>
    <row r="1041" spans="1:14" x14ac:dyDescent="0.2">
      <c r="A1041" s="2">
        <v>8</v>
      </c>
      <c r="B1041" s="2">
        <v>308</v>
      </c>
      <c r="C1041" s="2" t="s">
        <v>4596</v>
      </c>
      <c r="D1041" t="s">
        <v>53</v>
      </c>
      <c r="E1041" t="s">
        <v>1819</v>
      </c>
      <c r="F1041" s="12" t="s">
        <v>4597</v>
      </c>
      <c r="G1041" s="10" t="s">
        <v>453</v>
      </c>
      <c r="H1041" s="13">
        <v>37362</v>
      </c>
      <c r="I1041" s="2">
        <v>81</v>
      </c>
      <c r="J1041" s="13">
        <v>37384</v>
      </c>
      <c r="K1041" s="53" t="s">
        <v>4598</v>
      </c>
      <c r="M1041" t="s">
        <v>255</v>
      </c>
      <c r="N1041" s="122" t="s">
        <v>242</v>
      </c>
    </row>
    <row r="1042" spans="1:14" x14ac:dyDescent="0.2">
      <c r="A1042" s="2">
        <v>8</v>
      </c>
      <c r="B1042" s="2">
        <v>308</v>
      </c>
      <c r="C1042" s="2" t="s">
        <v>4596</v>
      </c>
      <c r="D1042" t="s">
        <v>53</v>
      </c>
      <c r="E1042" t="s">
        <v>1819</v>
      </c>
      <c r="F1042" s="12" t="s">
        <v>4597</v>
      </c>
      <c r="G1042" s="10" t="s">
        <v>1819</v>
      </c>
      <c r="H1042" s="13">
        <v>41514</v>
      </c>
      <c r="I1042" s="2">
        <v>92</v>
      </c>
      <c r="J1042" s="13">
        <v>41570</v>
      </c>
      <c r="K1042" s="72">
        <v>390</v>
      </c>
      <c r="M1042" t="s">
        <v>308</v>
      </c>
      <c r="N1042" s="122"/>
    </row>
    <row r="1043" spans="1:14" x14ac:dyDescent="0.2">
      <c r="A1043" s="2">
        <v>8</v>
      </c>
      <c r="B1043" s="2">
        <v>308</v>
      </c>
      <c r="C1043" s="2">
        <v>6</v>
      </c>
      <c r="D1043" t="s">
        <v>4589</v>
      </c>
      <c r="E1043" t="s">
        <v>4590</v>
      </c>
      <c r="F1043" s="12" t="s">
        <v>4591</v>
      </c>
      <c r="K1043" s="53"/>
    </row>
    <row r="1044" spans="1:14" x14ac:dyDescent="0.2">
      <c r="A1044" s="2">
        <v>8</v>
      </c>
      <c r="B1044" s="2">
        <v>308</v>
      </c>
      <c r="C1044" s="2">
        <v>7</v>
      </c>
      <c r="D1044" t="s">
        <v>4589</v>
      </c>
      <c r="E1044" t="s">
        <v>4590</v>
      </c>
      <c r="F1044" s="12" t="s">
        <v>4591</v>
      </c>
      <c r="G1044" s="10" t="s">
        <v>4599</v>
      </c>
      <c r="H1044" s="13">
        <v>44070</v>
      </c>
      <c r="I1044" s="2">
        <v>92</v>
      </c>
      <c r="J1044" s="13">
        <v>44075</v>
      </c>
      <c r="K1044" s="72">
        <v>628</v>
      </c>
      <c r="L1044" s="2" t="s">
        <v>236</v>
      </c>
    </row>
    <row r="1045" spans="1:14" x14ac:dyDescent="0.2">
      <c r="A1045" s="2">
        <v>8</v>
      </c>
      <c r="B1045" s="2">
        <v>308</v>
      </c>
      <c r="C1045" s="2">
        <v>8</v>
      </c>
      <c r="D1045" t="s">
        <v>4589</v>
      </c>
      <c r="E1045" t="s">
        <v>4590</v>
      </c>
      <c r="F1045" s="12" t="s">
        <v>4591</v>
      </c>
      <c r="G1045" s="10" t="s">
        <v>4600</v>
      </c>
      <c r="H1045" s="13">
        <v>43943</v>
      </c>
      <c r="I1045" s="2">
        <v>86</v>
      </c>
      <c r="J1045" s="13">
        <v>43948</v>
      </c>
      <c r="K1045" s="72">
        <v>596</v>
      </c>
    </row>
    <row r="1046" spans="1:14" x14ac:dyDescent="0.2">
      <c r="A1046" s="2">
        <v>8</v>
      </c>
      <c r="B1046" s="2">
        <v>308</v>
      </c>
      <c r="C1046" s="2">
        <v>9</v>
      </c>
      <c r="D1046" t="s">
        <v>4589</v>
      </c>
      <c r="E1046" t="s">
        <v>4590</v>
      </c>
      <c r="F1046" s="12" t="s">
        <v>4591</v>
      </c>
      <c r="G1046" s="10" t="s">
        <v>41</v>
      </c>
      <c r="H1046" s="13">
        <v>29808</v>
      </c>
      <c r="I1046" s="2">
        <v>25</v>
      </c>
      <c r="J1046" s="13">
        <v>29810</v>
      </c>
      <c r="K1046" s="72">
        <v>421</v>
      </c>
    </row>
    <row r="1047" spans="1:14" x14ac:dyDescent="0.2">
      <c r="A1047" s="2">
        <v>8</v>
      </c>
      <c r="B1047" s="2">
        <v>309</v>
      </c>
      <c r="C1047" s="2">
        <v>1</v>
      </c>
      <c r="D1047" t="s">
        <v>4601</v>
      </c>
      <c r="J1047" s="13"/>
      <c r="K1047" s="53"/>
    </row>
    <row r="1048" spans="1:14" x14ac:dyDescent="0.2">
      <c r="A1048" s="2">
        <v>8</v>
      </c>
      <c r="B1048" s="2">
        <v>309</v>
      </c>
      <c r="C1048" s="2">
        <v>2</v>
      </c>
      <c r="D1048" t="s">
        <v>4601</v>
      </c>
      <c r="J1048" s="13"/>
    </row>
    <row r="1049" spans="1:14" x14ac:dyDescent="0.2">
      <c r="A1049" s="2">
        <v>8</v>
      </c>
      <c r="B1049" s="2">
        <v>309</v>
      </c>
      <c r="C1049" s="2">
        <v>3</v>
      </c>
      <c r="D1049" t="s">
        <v>2605</v>
      </c>
      <c r="E1049" t="s">
        <v>4602</v>
      </c>
      <c r="F1049" s="2">
        <v>203</v>
      </c>
      <c r="G1049" s="10" t="s">
        <v>4603</v>
      </c>
      <c r="H1049" s="13">
        <v>35218</v>
      </c>
      <c r="I1049" s="2">
        <v>72</v>
      </c>
      <c r="J1049" s="13">
        <v>35223</v>
      </c>
      <c r="K1049" s="53">
        <v>761</v>
      </c>
    </row>
    <row r="1050" spans="1:14" x14ac:dyDescent="0.2">
      <c r="A1050" s="2">
        <v>8</v>
      </c>
      <c r="B1050" s="2">
        <v>309</v>
      </c>
      <c r="C1050" s="2">
        <v>4</v>
      </c>
      <c r="D1050" t="s">
        <v>2605</v>
      </c>
      <c r="E1050" t="s">
        <v>4602</v>
      </c>
      <c r="F1050" s="2">
        <v>203</v>
      </c>
      <c r="G1050" s="10" t="s">
        <v>4604</v>
      </c>
      <c r="H1050" s="13">
        <v>37170</v>
      </c>
      <c r="I1050" s="2">
        <v>79</v>
      </c>
      <c r="J1050" s="13">
        <v>37175</v>
      </c>
      <c r="K1050" s="82" t="s">
        <v>4605</v>
      </c>
    </row>
    <row r="1051" spans="1:14" x14ac:dyDescent="0.2">
      <c r="A1051" s="2">
        <v>8</v>
      </c>
      <c r="B1051" s="2">
        <v>310</v>
      </c>
      <c r="C1051" s="2">
        <v>1</v>
      </c>
      <c r="D1051" t="s">
        <v>67</v>
      </c>
      <c r="E1051" t="s">
        <v>4606</v>
      </c>
      <c r="F1051" s="2">
        <v>241</v>
      </c>
      <c r="K1051" s="53"/>
    </row>
    <row r="1052" spans="1:14" x14ac:dyDescent="0.2">
      <c r="A1052" s="2">
        <v>8</v>
      </c>
      <c r="B1052" s="2">
        <v>310</v>
      </c>
      <c r="C1052" s="2">
        <v>2</v>
      </c>
      <c r="D1052" t="s">
        <v>67</v>
      </c>
      <c r="E1052" t="s">
        <v>4606</v>
      </c>
      <c r="F1052" s="2">
        <v>241</v>
      </c>
      <c r="G1052" s="10" t="s">
        <v>4181</v>
      </c>
      <c r="H1052" s="13">
        <v>36648</v>
      </c>
      <c r="I1052" s="2">
        <v>99</v>
      </c>
      <c r="J1052" s="13">
        <v>36651</v>
      </c>
      <c r="K1052" s="53" t="s">
        <v>4607</v>
      </c>
    </row>
    <row r="1053" spans="1:14" x14ac:dyDescent="0.2">
      <c r="A1053" s="2">
        <v>8</v>
      </c>
      <c r="B1053" s="2">
        <v>310</v>
      </c>
      <c r="C1053" s="2">
        <v>3</v>
      </c>
      <c r="D1053" t="s">
        <v>67</v>
      </c>
      <c r="E1053" t="s">
        <v>4606</v>
      </c>
      <c r="F1053" s="2">
        <v>241</v>
      </c>
      <c r="G1053" s="10" t="s">
        <v>80</v>
      </c>
      <c r="H1053" s="13">
        <v>37326</v>
      </c>
      <c r="I1053" s="2">
        <v>95</v>
      </c>
      <c r="J1053" s="13">
        <v>37331</v>
      </c>
      <c r="K1053" s="53" t="s">
        <v>4608</v>
      </c>
    </row>
    <row r="1054" spans="1:14" x14ac:dyDescent="0.2">
      <c r="A1054" s="2">
        <v>8</v>
      </c>
      <c r="B1054" s="2">
        <v>310</v>
      </c>
      <c r="C1054" s="2">
        <v>4</v>
      </c>
      <c r="D1054" t="s">
        <v>67</v>
      </c>
      <c r="E1054" t="s">
        <v>4606</v>
      </c>
      <c r="F1054" s="2">
        <v>241</v>
      </c>
    </row>
    <row r="1055" spans="1:14" x14ac:dyDescent="0.2">
      <c r="A1055" s="2">
        <v>8</v>
      </c>
      <c r="B1055" s="2" t="s">
        <v>4609</v>
      </c>
      <c r="C1055" s="2">
        <v>1</v>
      </c>
      <c r="D1055" t="s">
        <v>4610</v>
      </c>
      <c r="E1055" t="s">
        <v>4195</v>
      </c>
      <c r="F1055" s="2">
        <v>216</v>
      </c>
      <c r="G1055" s="10" t="s">
        <v>478</v>
      </c>
      <c r="H1055" s="13">
        <v>28685</v>
      </c>
      <c r="I1055" s="2">
        <v>69</v>
      </c>
      <c r="J1055" s="13">
        <v>28688</v>
      </c>
      <c r="K1055" s="72">
        <v>341</v>
      </c>
    </row>
    <row r="1056" spans="1:14" x14ac:dyDescent="0.2">
      <c r="A1056" s="2">
        <v>8</v>
      </c>
      <c r="B1056" s="2" t="s">
        <v>4609</v>
      </c>
      <c r="C1056" s="2">
        <v>2</v>
      </c>
      <c r="D1056" t="s">
        <v>4610</v>
      </c>
      <c r="E1056" t="s">
        <v>4195</v>
      </c>
      <c r="F1056" s="2">
        <v>216</v>
      </c>
      <c r="G1056" s="10" t="s">
        <v>4611</v>
      </c>
      <c r="H1056" s="13">
        <v>34307</v>
      </c>
      <c r="I1056" s="2">
        <v>88</v>
      </c>
      <c r="J1056" s="13">
        <v>34309</v>
      </c>
      <c r="K1056" s="53">
        <v>697</v>
      </c>
    </row>
    <row r="1057" spans="1:14" x14ac:dyDescent="0.2">
      <c r="A1057" s="2">
        <v>8</v>
      </c>
      <c r="B1057" s="2" t="s">
        <v>4612</v>
      </c>
      <c r="C1057" s="2">
        <v>1</v>
      </c>
      <c r="D1057" t="s">
        <v>2408</v>
      </c>
      <c r="E1057" t="s">
        <v>4613</v>
      </c>
      <c r="F1057" s="2">
        <v>234</v>
      </c>
      <c r="G1057" s="10" t="s">
        <v>4614</v>
      </c>
      <c r="H1057" s="13">
        <v>29903</v>
      </c>
      <c r="I1057" s="2">
        <v>20</v>
      </c>
      <c r="J1057" s="13">
        <v>29906</v>
      </c>
      <c r="K1057" s="72">
        <v>425</v>
      </c>
    </row>
    <row r="1058" spans="1:14" x14ac:dyDescent="0.2">
      <c r="A1058" s="2">
        <v>8</v>
      </c>
      <c r="B1058" s="2" t="s">
        <v>4615</v>
      </c>
      <c r="C1058" s="2">
        <v>1</v>
      </c>
      <c r="D1058" t="s">
        <v>4616</v>
      </c>
      <c r="E1058" s="19" t="s">
        <v>4617</v>
      </c>
      <c r="F1058" s="87">
        <v>354</v>
      </c>
      <c r="G1058" s="29" t="s">
        <v>4618</v>
      </c>
      <c r="H1058" s="13">
        <v>39941</v>
      </c>
      <c r="I1058" s="2">
        <v>85</v>
      </c>
      <c r="J1058" s="13">
        <v>39946</v>
      </c>
      <c r="K1058" s="72">
        <v>247</v>
      </c>
      <c r="N1058" s="122" t="s">
        <v>1884</v>
      </c>
    </row>
    <row r="1059" spans="1:14" x14ac:dyDescent="0.2">
      <c r="A1059" s="2">
        <v>8</v>
      </c>
      <c r="B1059" s="2" t="s">
        <v>4615</v>
      </c>
      <c r="C1059" s="2">
        <v>2</v>
      </c>
      <c r="D1059" t="s">
        <v>4616</v>
      </c>
      <c r="E1059" s="19" t="s">
        <v>4617</v>
      </c>
      <c r="F1059" s="87">
        <v>354</v>
      </c>
      <c r="G1059" s="10" t="s">
        <v>499</v>
      </c>
      <c r="H1059" s="13">
        <v>42296</v>
      </c>
      <c r="I1059" s="2">
        <v>91</v>
      </c>
      <c r="J1059" s="13">
        <v>42300</v>
      </c>
      <c r="K1059" s="53">
        <v>440</v>
      </c>
      <c r="N1059" s="122"/>
    </row>
    <row r="1060" spans="1:14" x14ac:dyDescent="0.2">
      <c r="A1060" s="2">
        <v>8</v>
      </c>
      <c r="B1060" s="2">
        <v>311</v>
      </c>
      <c r="C1060" s="2">
        <v>1</v>
      </c>
      <c r="D1060" t="s">
        <v>4619</v>
      </c>
      <c r="E1060" s="19" t="s">
        <v>4620</v>
      </c>
      <c r="F1060" s="87">
        <v>356</v>
      </c>
    </row>
    <row r="1061" spans="1:14" x14ac:dyDescent="0.2">
      <c r="A1061" s="2">
        <v>8</v>
      </c>
      <c r="B1061" s="2">
        <v>311</v>
      </c>
      <c r="C1061" s="2">
        <v>2</v>
      </c>
      <c r="D1061" t="s">
        <v>4619</v>
      </c>
      <c r="E1061" s="19" t="s">
        <v>4620</v>
      </c>
      <c r="F1061" s="87">
        <v>356</v>
      </c>
    </row>
    <row r="1062" spans="1:14" x14ac:dyDescent="0.2">
      <c r="A1062" s="2">
        <v>8</v>
      </c>
      <c r="B1062" s="2">
        <v>311</v>
      </c>
      <c r="C1062" s="2">
        <v>3</v>
      </c>
      <c r="D1062" t="s">
        <v>4619</v>
      </c>
      <c r="E1062" s="19" t="s">
        <v>4620</v>
      </c>
      <c r="F1062" s="87">
        <v>356</v>
      </c>
      <c r="G1062" s="10" t="s">
        <v>4621</v>
      </c>
      <c r="H1062" s="13">
        <v>30488</v>
      </c>
      <c r="I1062" s="2">
        <v>6</v>
      </c>
      <c r="J1062" s="13">
        <v>30492</v>
      </c>
      <c r="K1062" s="72">
        <v>458</v>
      </c>
    </row>
    <row r="1063" spans="1:14" x14ac:dyDescent="0.2">
      <c r="A1063" s="2">
        <v>8</v>
      </c>
      <c r="B1063" s="2">
        <v>311</v>
      </c>
      <c r="C1063" s="2">
        <v>3</v>
      </c>
      <c r="D1063" s="3" t="s">
        <v>4619</v>
      </c>
      <c r="E1063" s="20" t="s">
        <v>4620</v>
      </c>
      <c r="F1063" s="87">
        <v>355</v>
      </c>
      <c r="G1063" s="29" t="s">
        <v>4622</v>
      </c>
      <c r="H1063" s="13">
        <v>42569</v>
      </c>
      <c r="I1063" s="2">
        <v>71</v>
      </c>
      <c r="J1063" s="13">
        <v>42595</v>
      </c>
      <c r="K1063" s="53">
        <v>474</v>
      </c>
      <c r="M1063" t="s">
        <v>244</v>
      </c>
    </row>
    <row r="1064" spans="1:14" x14ac:dyDescent="0.2">
      <c r="A1064" s="2">
        <v>8</v>
      </c>
      <c r="B1064" s="2">
        <v>311</v>
      </c>
      <c r="C1064" s="2">
        <v>4</v>
      </c>
      <c r="D1064" t="s">
        <v>4623</v>
      </c>
      <c r="E1064" t="s">
        <v>1644</v>
      </c>
      <c r="F1064" s="2">
        <v>200</v>
      </c>
      <c r="G1064" s="10" t="s">
        <v>581</v>
      </c>
      <c r="H1064" s="13">
        <v>28629</v>
      </c>
      <c r="I1064" s="2">
        <v>55</v>
      </c>
      <c r="J1064" s="13">
        <v>28632</v>
      </c>
      <c r="K1064" s="72">
        <v>340</v>
      </c>
    </row>
    <row r="1065" spans="1:14" x14ac:dyDescent="0.2">
      <c r="A1065" s="2">
        <v>8</v>
      </c>
      <c r="B1065" s="2">
        <v>312</v>
      </c>
      <c r="C1065" s="2">
        <v>1</v>
      </c>
      <c r="D1065" t="s">
        <v>4624</v>
      </c>
      <c r="E1065" s="19" t="s">
        <v>2414</v>
      </c>
      <c r="F1065" s="87">
        <v>320</v>
      </c>
      <c r="G1065" s="10" t="s">
        <v>3089</v>
      </c>
      <c r="H1065" s="13">
        <v>33497</v>
      </c>
      <c r="I1065" s="2">
        <v>70</v>
      </c>
      <c r="J1065" s="14">
        <v>33500</v>
      </c>
      <c r="K1065" s="72">
        <v>643</v>
      </c>
    </row>
    <row r="1066" spans="1:14" x14ac:dyDescent="0.2">
      <c r="A1066" s="2">
        <v>8</v>
      </c>
      <c r="B1066" s="2">
        <v>312</v>
      </c>
      <c r="C1066" s="2">
        <v>2</v>
      </c>
      <c r="D1066" t="s">
        <v>4624</v>
      </c>
      <c r="E1066" s="19" t="s">
        <v>2414</v>
      </c>
      <c r="F1066" s="87">
        <v>320</v>
      </c>
      <c r="G1066" s="10" t="s">
        <v>2414</v>
      </c>
      <c r="H1066" s="13">
        <v>38397</v>
      </c>
      <c r="I1066" s="2">
        <v>82</v>
      </c>
      <c r="J1066" s="13">
        <v>38401</v>
      </c>
      <c r="K1066" s="72">
        <v>167</v>
      </c>
    </row>
    <row r="1067" spans="1:14" x14ac:dyDescent="0.2">
      <c r="A1067" s="2">
        <v>8</v>
      </c>
      <c r="B1067" s="2">
        <v>312</v>
      </c>
      <c r="C1067" s="2">
        <v>3</v>
      </c>
      <c r="D1067" t="s">
        <v>4625</v>
      </c>
      <c r="E1067" s="19" t="s">
        <v>372</v>
      </c>
      <c r="F1067" s="87">
        <v>319</v>
      </c>
      <c r="G1067" s="29" t="s">
        <v>4626</v>
      </c>
      <c r="H1067" s="13">
        <v>33398</v>
      </c>
      <c r="I1067" s="2">
        <v>46</v>
      </c>
      <c r="J1067" s="14">
        <v>33401</v>
      </c>
      <c r="K1067" s="72">
        <v>636</v>
      </c>
    </row>
    <row r="1068" spans="1:14" x14ac:dyDescent="0.2">
      <c r="B1068" s="2">
        <v>313</v>
      </c>
      <c r="C1068" s="2">
        <v>1</v>
      </c>
      <c r="D1068" t="s">
        <v>4627</v>
      </c>
      <c r="E1068" s="19"/>
      <c r="F1068" s="87"/>
      <c r="G1068" s="29"/>
      <c r="H1068" s="13"/>
      <c r="J1068" s="14"/>
    </row>
    <row r="1069" spans="1:14" x14ac:dyDescent="0.2">
      <c r="A1069" s="2">
        <v>8</v>
      </c>
      <c r="B1069" s="2">
        <v>313</v>
      </c>
      <c r="C1069" s="2">
        <v>2</v>
      </c>
      <c r="D1069" t="s">
        <v>4628</v>
      </c>
      <c r="E1069" s="19" t="s">
        <v>4629</v>
      </c>
      <c r="F1069" s="95" t="s">
        <v>4630</v>
      </c>
      <c r="G1069" s="10" t="s">
        <v>4631</v>
      </c>
      <c r="H1069" s="13">
        <v>44696</v>
      </c>
      <c r="I1069" s="2">
        <v>77</v>
      </c>
      <c r="J1069" s="13">
        <v>44732</v>
      </c>
      <c r="K1069" s="72">
        <v>686</v>
      </c>
      <c r="M1069" t="s">
        <v>244</v>
      </c>
      <c r="N1069" t="s">
        <v>1580</v>
      </c>
    </row>
    <row r="1070" spans="1:14" x14ac:dyDescent="0.2">
      <c r="A1070" s="2">
        <v>8</v>
      </c>
      <c r="B1070" s="2">
        <v>400</v>
      </c>
      <c r="C1070" s="2">
        <v>1</v>
      </c>
      <c r="D1070" t="s">
        <v>118</v>
      </c>
      <c r="E1070" s="19" t="s">
        <v>4632</v>
      </c>
      <c r="F1070" s="95" t="s">
        <v>4633</v>
      </c>
      <c r="G1070"/>
    </row>
    <row r="1071" spans="1:14" x14ac:dyDescent="0.2">
      <c r="A1071" s="2">
        <v>8</v>
      </c>
      <c r="B1071" s="2">
        <v>400</v>
      </c>
      <c r="C1071" s="2">
        <v>2</v>
      </c>
      <c r="D1071" t="s">
        <v>118</v>
      </c>
      <c r="E1071" s="19" t="s">
        <v>4632</v>
      </c>
      <c r="F1071" s="95" t="s">
        <v>4633</v>
      </c>
      <c r="G1071"/>
    </row>
    <row r="1072" spans="1:14" x14ac:dyDescent="0.2">
      <c r="A1072" s="2">
        <v>8</v>
      </c>
      <c r="B1072" s="2">
        <v>400</v>
      </c>
      <c r="C1072" s="2">
        <v>3</v>
      </c>
      <c r="D1072" t="s">
        <v>118</v>
      </c>
      <c r="E1072" s="19" t="s">
        <v>4632</v>
      </c>
      <c r="F1072" s="95" t="s">
        <v>4633</v>
      </c>
      <c r="G1072"/>
      <c r="K1072" s="53"/>
    </row>
    <row r="1073" spans="1:14" x14ac:dyDescent="0.2">
      <c r="A1073" s="2">
        <v>8</v>
      </c>
      <c r="B1073" s="2">
        <v>400</v>
      </c>
      <c r="C1073" s="2">
        <v>4</v>
      </c>
      <c r="D1073" t="s">
        <v>118</v>
      </c>
      <c r="E1073" s="19" t="s">
        <v>4632</v>
      </c>
      <c r="F1073" s="95" t="s">
        <v>4633</v>
      </c>
      <c r="G1073"/>
      <c r="K1073" s="53"/>
    </row>
    <row r="1074" spans="1:14" x14ac:dyDescent="0.2">
      <c r="A1074" s="2">
        <v>8</v>
      </c>
      <c r="B1074" s="2">
        <v>401</v>
      </c>
      <c r="C1074" s="2">
        <v>1</v>
      </c>
      <c r="D1074" t="s">
        <v>4634</v>
      </c>
      <c r="E1074" s="19" t="s">
        <v>4635</v>
      </c>
      <c r="F1074" s="95" t="s">
        <v>4636</v>
      </c>
      <c r="G1074" t="s">
        <v>2581</v>
      </c>
      <c r="H1074" s="13">
        <v>39588</v>
      </c>
      <c r="I1074" s="2">
        <v>90</v>
      </c>
      <c r="J1074" s="13">
        <v>39592</v>
      </c>
      <c r="K1074" s="72">
        <v>234</v>
      </c>
      <c r="N1074" s="122" t="s">
        <v>2024</v>
      </c>
    </row>
    <row r="1075" spans="1:14" x14ac:dyDescent="0.2">
      <c r="A1075" s="2">
        <v>8</v>
      </c>
      <c r="B1075" s="2">
        <v>401</v>
      </c>
      <c r="C1075" s="2">
        <v>2</v>
      </c>
      <c r="D1075" t="s">
        <v>4634</v>
      </c>
      <c r="E1075" s="19" t="s">
        <v>4635</v>
      </c>
      <c r="F1075" s="95" t="s">
        <v>4636</v>
      </c>
      <c r="G1075" t="s">
        <v>4637</v>
      </c>
      <c r="H1075" s="13">
        <v>38663</v>
      </c>
      <c r="I1075" s="2">
        <v>84</v>
      </c>
      <c r="J1075" s="14">
        <v>38667</v>
      </c>
      <c r="K1075" s="72">
        <v>182</v>
      </c>
      <c r="N1075" s="122"/>
    </row>
    <row r="1076" spans="1:14" x14ac:dyDescent="0.2">
      <c r="A1076" s="2">
        <v>8</v>
      </c>
      <c r="B1076" s="2">
        <v>402</v>
      </c>
      <c r="C1076" s="2">
        <v>1</v>
      </c>
      <c r="D1076" t="s">
        <v>4638</v>
      </c>
      <c r="E1076" s="19" t="s">
        <v>4639</v>
      </c>
      <c r="F1076" s="87">
        <v>138</v>
      </c>
      <c r="G1076" t="s">
        <v>4640</v>
      </c>
      <c r="H1076" s="13">
        <v>39330</v>
      </c>
      <c r="I1076" s="2">
        <v>62</v>
      </c>
      <c r="J1076" s="13">
        <v>39335</v>
      </c>
      <c r="K1076" s="72">
        <v>238</v>
      </c>
      <c r="L1076" s="2" t="s">
        <v>236</v>
      </c>
      <c r="N1076" t="s">
        <v>2744</v>
      </c>
    </row>
    <row r="1077" spans="1:14" x14ac:dyDescent="0.2">
      <c r="A1077" s="2">
        <v>8</v>
      </c>
      <c r="B1077" s="2">
        <v>402</v>
      </c>
      <c r="C1077" s="2">
        <v>2</v>
      </c>
      <c r="D1077" t="s">
        <v>4638</v>
      </c>
      <c r="E1077" s="19" t="s">
        <v>4639</v>
      </c>
      <c r="F1077" s="87">
        <v>138</v>
      </c>
      <c r="G1077"/>
    </row>
    <row r="1078" spans="1:14" x14ac:dyDescent="0.2">
      <c r="A1078" s="2">
        <v>8</v>
      </c>
      <c r="B1078" s="2">
        <v>402</v>
      </c>
      <c r="C1078" s="2">
        <v>3</v>
      </c>
      <c r="D1078" t="s">
        <v>4641</v>
      </c>
      <c r="E1078" s="19" t="s">
        <v>481</v>
      </c>
      <c r="F1078" s="87">
        <v>120</v>
      </c>
      <c r="G1078" t="s">
        <v>4642</v>
      </c>
      <c r="H1078" s="13">
        <v>38803</v>
      </c>
      <c r="I1078" s="2">
        <v>46</v>
      </c>
      <c r="J1078" s="13">
        <v>38806</v>
      </c>
      <c r="K1078" s="72">
        <v>186</v>
      </c>
      <c r="N1078" t="s">
        <v>306</v>
      </c>
    </row>
    <row r="1079" spans="1:14" x14ac:dyDescent="0.2">
      <c r="A1079" s="2">
        <v>8</v>
      </c>
      <c r="B1079" s="2">
        <v>402</v>
      </c>
      <c r="C1079" s="2">
        <v>4</v>
      </c>
      <c r="D1079" t="s">
        <v>3812</v>
      </c>
      <c r="E1079" s="19" t="s">
        <v>4088</v>
      </c>
      <c r="F1079" s="87">
        <v>137</v>
      </c>
      <c r="G1079" t="s">
        <v>955</v>
      </c>
      <c r="H1079" s="13">
        <v>39417</v>
      </c>
      <c r="I1079" s="2">
        <v>49</v>
      </c>
      <c r="J1079" s="13">
        <v>39422</v>
      </c>
      <c r="K1079" s="72">
        <v>239</v>
      </c>
      <c r="N1079" t="s">
        <v>577</v>
      </c>
    </row>
    <row r="1080" spans="1:14" x14ac:dyDescent="0.2">
      <c r="A1080" s="2">
        <v>8</v>
      </c>
      <c r="B1080" s="2">
        <v>403</v>
      </c>
      <c r="C1080" s="2">
        <v>1</v>
      </c>
      <c r="D1080" t="s">
        <v>4643</v>
      </c>
      <c r="E1080" s="19" t="s">
        <v>4644</v>
      </c>
      <c r="F1080" s="87">
        <v>284</v>
      </c>
      <c r="G1080" t="s">
        <v>4645</v>
      </c>
      <c r="H1080" s="13">
        <v>43594</v>
      </c>
      <c r="I1080" s="2">
        <v>70</v>
      </c>
      <c r="J1080" s="13">
        <v>43598</v>
      </c>
      <c r="K1080" s="53">
        <v>614</v>
      </c>
      <c r="N1080" s="122" t="s">
        <v>388</v>
      </c>
    </row>
    <row r="1081" spans="1:14" x14ac:dyDescent="0.2">
      <c r="A1081" s="2">
        <v>8</v>
      </c>
      <c r="B1081" s="2">
        <v>403</v>
      </c>
      <c r="C1081" s="2">
        <v>2</v>
      </c>
      <c r="D1081" t="s">
        <v>4643</v>
      </c>
      <c r="E1081" s="19" t="s">
        <v>4644</v>
      </c>
      <c r="F1081" s="87">
        <v>284</v>
      </c>
      <c r="G1081"/>
      <c r="K1081" s="53"/>
      <c r="N1081" s="122"/>
    </row>
    <row r="1082" spans="1:14" x14ac:dyDescent="0.2">
      <c r="A1082" s="2">
        <v>8</v>
      </c>
      <c r="B1082" s="2">
        <v>403</v>
      </c>
      <c r="C1082" s="2">
        <v>3</v>
      </c>
      <c r="D1082" t="s">
        <v>4254</v>
      </c>
      <c r="E1082" s="19" t="s">
        <v>481</v>
      </c>
      <c r="F1082" s="87">
        <v>297</v>
      </c>
      <c r="G1082"/>
      <c r="K1082" s="53"/>
    </row>
    <row r="1083" spans="1:14" x14ac:dyDescent="0.2">
      <c r="A1083" s="2">
        <v>8</v>
      </c>
      <c r="B1083" s="2">
        <v>403</v>
      </c>
      <c r="C1083" s="2">
        <v>4</v>
      </c>
      <c r="E1083" s="19"/>
      <c r="F1083" s="87"/>
      <c r="G1083"/>
      <c r="K1083" s="53"/>
    </row>
    <row r="1084" spans="1:14" x14ac:dyDescent="0.2">
      <c r="A1084" s="2">
        <v>7</v>
      </c>
      <c r="B1084" s="2">
        <v>404</v>
      </c>
      <c r="C1084" s="2">
        <v>1</v>
      </c>
      <c r="D1084" t="s">
        <v>4646</v>
      </c>
      <c r="E1084" s="19" t="s">
        <v>4647</v>
      </c>
      <c r="F1084" s="95" t="s">
        <v>4648</v>
      </c>
      <c r="G1084"/>
      <c r="K1084" s="53"/>
    </row>
    <row r="1085" spans="1:14" x14ac:dyDescent="0.2">
      <c r="A1085" s="2">
        <v>7</v>
      </c>
      <c r="B1085" s="2">
        <v>404</v>
      </c>
      <c r="C1085" s="2">
        <v>2</v>
      </c>
      <c r="D1085" t="s">
        <v>4646</v>
      </c>
      <c r="E1085" s="19" t="s">
        <v>4647</v>
      </c>
      <c r="F1085" s="95" t="s">
        <v>4648</v>
      </c>
      <c r="G1085"/>
      <c r="K1085" s="53"/>
    </row>
    <row r="1086" spans="1:14" x14ac:dyDescent="0.2">
      <c r="A1086" s="2">
        <v>7</v>
      </c>
      <c r="B1086" s="2">
        <v>404</v>
      </c>
      <c r="C1086" s="2">
        <v>3</v>
      </c>
      <c r="D1086" t="s">
        <v>4646</v>
      </c>
      <c r="E1086" s="19" t="s">
        <v>4647</v>
      </c>
      <c r="F1086" s="95" t="s">
        <v>4648</v>
      </c>
      <c r="G1086"/>
      <c r="K1086" s="53"/>
    </row>
    <row r="1087" spans="1:14" x14ac:dyDescent="0.2">
      <c r="A1087" s="2">
        <v>7</v>
      </c>
      <c r="B1087" s="2">
        <v>404</v>
      </c>
      <c r="C1087" s="2">
        <v>4</v>
      </c>
      <c r="D1087" t="s">
        <v>4548</v>
      </c>
      <c r="E1087" s="19" t="s">
        <v>3513</v>
      </c>
      <c r="F1087" s="87">
        <v>248</v>
      </c>
      <c r="G1087" t="s">
        <v>4649</v>
      </c>
      <c r="H1087" s="13">
        <v>43159</v>
      </c>
      <c r="I1087" s="2">
        <v>53</v>
      </c>
      <c r="J1087" s="13">
        <v>43164</v>
      </c>
      <c r="K1087" s="53">
        <v>518</v>
      </c>
      <c r="N1087" t="s">
        <v>2140</v>
      </c>
    </row>
    <row r="1088" spans="1:14" x14ac:dyDescent="0.2">
      <c r="A1088" s="2">
        <v>7</v>
      </c>
      <c r="B1088" s="2">
        <v>405</v>
      </c>
      <c r="C1088" s="2">
        <v>1</v>
      </c>
      <c r="D1088" t="s">
        <v>2605</v>
      </c>
      <c r="E1088" s="19" t="s">
        <v>4650</v>
      </c>
      <c r="F1088" s="87" t="s">
        <v>4651</v>
      </c>
      <c r="G1088"/>
      <c r="N1088" s="122" t="s">
        <v>4390</v>
      </c>
    </row>
    <row r="1089" spans="1:14" x14ac:dyDescent="0.2">
      <c r="A1089" s="2">
        <v>7</v>
      </c>
      <c r="B1089" s="2">
        <v>405</v>
      </c>
      <c r="C1089" s="2">
        <v>2</v>
      </c>
      <c r="D1089" t="s">
        <v>2605</v>
      </c>
      <c r="E1089" s="19" t="s">
        <v>4650</v>
      </c>
      <c r="F1089" s="87" t="s">
        <v>4651</v>
      </c>
      <c r="G1089" t="s">
        <v>4652</v>
      </c>
      <c r="H1089" s="13">
        <v>43193</v>
      </c>
      <c r="I1089" s="2">
        <v>66</v>
      </c>
      <c r="J1089" s="13">
        <v>43200</v>
      </c>
      <c r="K1089" s="72">
        <v>520</v>
      </c>
      <c r="N1089" s="122"/>
    </row>
    <row r="1090" spans="1:14" x14ac:dyDescent="0.2">
      <c r="A1090" s="2">
        <v>7</v>
      </c>
      <c r="B1090" s="2">
        <v>405</v>
      </c>
      <c r="C1090" s="2">
        <v>3</v>
      </c>
      <c r="D1090" t="s">
        <v>4653</v>
      </c>
      <c r="E1090" s="19" t="s">
        <v>4654</v>
      </c>
      <c r="F1090" s="87">
        <v>241</v>
      </c>
      <c r="G1090"/>
      <c r="N1090" t="s">
        <v>4655</v>
      </c>
    </row>
    <row r="1091" spans="1:14" x14ac:dyDescent="0.2">
      <c r="A1091" s="2">
        <v>7</v>
      </c>
      <c r="B1091" s="2">
        <v>405</v>
      </c>
      <c r="C1091" s="2">
        <v>4</v>
      </c>
      <c r="E1091" s="19"/>
      <c r="F1091" s="87"/>
      <c r="G1091"/>
    </row>
    <row r="1092" spans="1:14" x14ac:dyDescent="0.2">
      <c r="A1092" s="2">
        <v>7</v>
      </c>
      <c r="B1092" s="2">
        <v>406</v>
      </c>
      <c r="C1092" s="2">
        <v>1</v>
      </c>
      <c r="D1092" t="s">
        <v>4656</v>
      </c>
      <c r="E1092" s="19" t="s">
        <v>337</v>
      </c>
      <c r="F1092" s="87">
        <v>196</v>
      </c>
      <c r="G1092" t="s">
        <v>1550</v>
      </c>
      <c r="H1092" s="13">
        <v>44443</v>
      </c>
      <c r="I1092" s="2">
        <v>77</v>
      </c>
      <c r="J1092" s="13">
        <v>44448</v>
      </c>
      <c r="K1092" s="53">
        <v>661</v>
      </c>
      <c r="N1092" s="122" t="s">
        <v>2129</v>
      </c>
    </row>
    <row r="1093" spans="1:14" x14ac:dyDescent="0.2">
      <c r="A1093" s="2">
        <v>7</v>
      </c>
      <c r="B1093" s="2">
        <v>406</v>
      </c>
      <c r="C1093" s="2">
        <v>2</v>
      </c>
      <c r="D1093" t="s">
        <v>4656</v>
      </c>
      <c r="E1093" s="19" t="s">
        <v>337</v>
      </c>
      <c r="F1093" s="87">
        <v>196</v>
      </c>
      <c r="G1093" t="s">
        <v>121</v>
      </c>
      <c r="H1093" s="13">
        <v>41222</v>
      </c>
      <c r="I1093" s="2">
        <v>87</v>
      </c>
      <c r="J1093" s="13">
        <v>41226</v>
      </c>
      <c r="K1093" s="72">
        <v>373</v>
      </c>
      <c r="L1093" s="2" t="s">
        <v>236</v>
      </c>
      <c r="N1093" s="122"/>
    </row>
    <row r="1094" spans="1:14" x14ac:dyDescent="0.2">
      <c r="A1094" s="2">
        <v>7</v>
      </c>
      <c r="B1094" s="2">
        <v>406</v>
      </c>
      <c r="C1094" s="2">
        <v>3</v>
      </c>
      <c r="D1094" t="s">
        <v>877</v>
      </c>
      <c r="E1094" s="19" t="s">
        <v>4657</v>
      </c>
      <c r="F1094" s="87">
        <v>240</v>
      </c>
      <c r="G1094"/>
      <c r="K1094" s="53"/>
    </row>
    <row r="1095" spans="1:14" x14ac:dyDescent="0.2">
      <c r="A1095" s="2">
        <v>7</v>
      </c>
      <c r="B1095" s="2">
        <v>406</v>
      </c>
      <c r="C1095" s="2">
        <v>4</v>
      </c>
      <c r="D1095" t="s">
        <v>4658</v>
      </c>
      <c r="E1095" s="19" t="s">
        <v>4659</v>
      </c>
      <c r="F1095" s="87">
        <v>239</v>
      </c>
      <c r="G1095"/>
    </row>
    <row r="1096" spans="1:14" x14ac:dyDescent="0.2">
      <c r="A1096" s="2">
        <v>6</v>
      </c>
      <c r="B1096" s="2">
        <v>407</v>
      </c>
      <c r="C1096" s="2">
        <v>1</v>
      </c>
      <c r="D1096" t="s">
        <v>2534</v>
      </c>
      <c r="E1096" s="19" t="s">
        <v>337</v>
      </c>
      <c r="F1096" s="87">
        <v>207</v>
      </c>
      <c r="G1096" t="s">
        <v>1509</v>
      </c>
      <c r="H1096" s="13">
        <v>45794</v>
      </c>
      <c r="I1096" s="2">
        <v>89</v>
      </c>
      <c r="J1096" s="13">
        <v>45824</v>
      </c>
      <c r="K1096" s="53">
        <v>773</v>
      </c>
      <c r="N1096" s="122" t="s">
        <v>1088</v>
      </c>
    </row>
    <row r="1097" spans="1:14" x14ac:dyDescent="0.2">
      <c r="A1097" s="2">
        <v>6</v>
      </c>
      <c r="B1097" s="2">
        <v>407</v>
      </c>
      <c r="C1097" s="2">
        <v>2</v>
      </c>
      <c r="D1097" t="s">
        <v>2534</v>
      </c>
      <c r="E1097" s="19" t="s">
        <v>337</v>
      </c>
      <c r="F1097" s="87">
        <v>207</v>
      </c>
      <c r="G1097" t="s">
        <v>1320</v>
      </c>
      <c r="H1097" s="13">
        <v>41637</v>
      </c>
      <c r="I1097" s="2">
        <v>91</v>
      </c>
      <c r="J1097" s="13">
        <v>41643</v>
      </c>
      <c r="K1097" s="53">
        <v>418</v>
      </c>
      <c r="L1097" s="2" t="s">
        <v>236</v>
      </c>
      <c r="N1097" s="122"/>
    </row>
    <row r="1098" spans="1:14" x14ac:dyDescent="0.2">
      <c r="A1098" s="2">
        <v>6</v>
      </c>
      <c r="B1098" s="2">
        <v>407</v>
      </c>
      <c r="C1098" s="2">
        <v>3</v>
      </c>
      <c r="D1098" t="s">
        <v>4660</v>
      </c>
      <c r="E1098" s="19" t="s">
        <v>320</v>
      </c>
      <c r="F1098" s="87">
        <v>161</v>
      </c>
      <c r="G1098" t="s">
        <v>4661</v>
      </c>
      <c r="H1098" s="13">
        <v>40049</v>
      </c>
      <c r="I1098" s="2">
        <v>76</v>
      </c>
      <c r="J1098" s="13">
        <v>40054</v>
      </c>
      <c r="K1098" s="53">
        <v>289</v>
      </c>
      <c r="N1098" s="121" t="s">
        <v>4662</v>
      </c>
    </row>
    <row r="1099" spans="1:14" x14ac:dyDescent="0.2">
      <c r="A1099" s="2">
        <v>6</v>
      </c>
      <c r="B1099" s="2">
        <v>407</v>
      </c>
      <c r="C1099" s="2">
        <v>3</v>
      </c>
      <c r="D1099" t="s">
        <v>4660</v>
      </c>
      <c r="E1099" s="19" t="s">
        <v>320</v>
      </c>
      <c r="F1099" s="87">
        <v>161</v>
      </c>
      <c r="G1099" t="s">
        <v>320</v>
      </c>
      <c r="H1099" s="13">
        <v>44312</v>
      </c>
      <c r="I1099" s="2">
        <v>93</v>
      </c>
      <c r="J1099" s="13">
        <v>44319</v>
      </c>
      <c r="K1099" s="53">
        <v>646</v>
      </c>
      <c r="M1099" t="s">
        <v>3999</v>
      </c>
      <c r="N1099" s="121"/>
    </row>
    <row r="1100" spans="1:14" x14ac:dyDescent="0.2">
      <c r="A1100" s="2">
        <v>6</v>
      </c>
      <c r="B1100" s="2">
        <v>407</v>
      </c>
      <c r="C1100" s="2">
        <v>3</v>
      </c>
      <c r="D1100" t="s">
        <v>4660</v>
      </c>
      <c r="E1100" s="19" t="s">
        <v>320</v>
      </c>
      <c r="F1100" s="87">
        <v>161</v>
      </c>
      <c r="G1100" t="s">
        <v>4663</v>
      </c>
      <c r="H1100" s="13">
        <v>44237</v>
      </c>
      <c r="I1100" s="2">
        <v>65</v>
      </c>
      <c r="J1100" s="13">
        <v>44319</v>
      </c>
      <c r="K1100" s="53">
        <v>646</v>
      </c>
      <c r="M1100" t="s">
        <v>4664</v>
      </c>
      <c r="N1100" s="121"/>
    </row>
    <row r="1101" spans="1:14" x14ac:dyDescent="0.2">
      <c r="A1101" s="2">
        <v>6</v>
      </c>
      <c r="B1101" s="2">
        <v>407</v>
      </c>
      <c r="C1101" s="2">
        <v>4</v>
      </c>
      <c r="D1101" t="s">
        <v>4660</v>
      </c>
      <c r="E1101" s="19" t="s">
        <v>4665</v>
      </c>
      <c r="F1101" s="87">
        <v>315</v>
      </c>
      <c r="G1101"/>
    </row>
    <row r="1102" spans="1:14" x14ac:dyDescent="0.2">
      <c r="A1102" s="2">
        <v>6</v>
      </c>
      <c r="B1102" s="2">
        <v>408</v>
      </c>
      <c r="C1102" s="2">
        <v>1</v>
      </c>
      <c r="D1102" t="s">
        <v>4666</v>
      </c>
      <c r="E1102" s="19" t="s">
        <v>4667</v>
      </c>
      <c r="F1102" s="87">
        <v>162</v>
      </c>
      <c r="G1102"/>
    </row>
    <row r="1103" spans="1:14" x14ac:dyDescent="0.2">
      <c r="A1103" s="2">
        <v>6</v>
      </c>
      <c r="B1103" s="2">
        <v>408</v>
      </c>
      <c r="C1103" s="2">
        <v>2</v>
      </c>
      <c r="D1103" t="s">
        <v>4666</v>
      </c>
      <c r="E1103" s="19" t="s">
        <v>4667</v>
      </c>
      <c r="F1103" s="87">
        <v>162</v>
      </c>
      <c r="G1103"/>
    </row>
    <row r="1104" spans="1:14" x14ac:dyDescent="0.2">
      <c r="A1104" s="2">
        <v>6</v>
      </c>
      <c r="B1104" s="2">
        <v>408</v>
      </c>
      <c r="C1104" s="2">
        <v>3</v>
      </c>
      <c r="D1104" t="s">
        <v>4668</v>
      </c>
      <c r="E1104" s="19" t="s">
        <v>4669</v>
      </c>
      <c r="F1104" s="87">
        <v>223</v>
      </c>
      <c r="G1104" t="s">
        <v>4670</v>
      </c>
      <c r="H1104" s="13">
        <v>42395</v>
      </c>
      <c r="I1104" s="2">
        <v>49</v>
      </c>
      <c r="J1104" s="13">
        <v>42401</v>
      </c>
      <c r="K1104" s="72">
        <v>469</v>
      </c>
      <c r="N1104" s="122" t="s">
        <v>3553</v>
      </c>
    </row>
    <row r="1105" spans="1:14" x14ac:dyDescent="0.2">
      <c r="A1105" s="2">
        <v>6</v>
      </c>
      <c r="B1105" s="2">
        <v>408</v>
      </c>
      <c r="C1105" s="2">
        <v>4</v>
      </c>
      <c r="D1105" t="s">
        <v>4668</v>
      </c>
      <c r="E1105" s="19" t="s">
        <v>539</v>
      </c>
      <c r="F1105" s="87">
        <v>223</v>
      </c>
      <c r="G1105"/>
      <c r="N1105" s="122"/>
    </row>
    <row r="1106" spans="1:14" x14ac:dyDescent="0.2">
      <c r="A1106" s="2">
        <v>6</v>
      </c>
      <c r="B1106" s="2">
        <v>409</v>
      </c>
      <c r="C1106" s="2">
        <v>1</v>
      </c>
      <c r="D1106" t="s">
        <v>3311</v>
      </c>
      <c r="E1106" s="19" t="s">
        <v>4173</v>
      </c>
      <c r="F1106" s="87">
        <v>326</v>
      </c>
      <c r="G1106"/>
    </row>
    <row r="1107" spans="1:14" x14ac:dyDescent="0.2">
      <c r="A1107" s="2">
        <v>6</v>
      </c>
      <c r="B1107" s="2">
        <v>409</v>
      </c>
      <c r="C1107" s="2">
        <v>2</v>
      </c>
      <c r="D1107" t="s">
        <v>4671</v>
      </c>
      <c r="E1107" s="19" t="s">
        <v>3946</v>
      </c>
      <c r="F1107" s="87">
        <v>234</v>
      </c>
      <c r="G1107" t="s">
        <v>4672</v>
      </c>
      <c r="H1107" s="13">
        <v>42796</v>
      </c>
      <c r="I1107" s="2">
        <v>60</v>
      </c>
      <c r="J1107" s="13">
        <v>42802</v>
      </c>
      <c r="K1107" s="72">
        <v>505</v>
      </c>
      <c r="N1107" t="s">
        <v>577</v>
      </c>
    </row>
    <row r="1108" spans="1:14" x14ac:dyDescent="0.2">
      <c r="A1108" s="2">
        <v>6</v>
      </c>
      <c r="B1108" s="2">
        <v>409</v>
      </c>
      <c r="C1108" s="2">
        <v>3</v>
      </c>
      <c r="D1108" t="s">
        <v>4673</v>
      </c>
      <c r="E1108" s="19" t="s">
        <v>4674</v>
      </c>
      <c r="F1108" s="87">
        <v>251</v>
      </c>
      <c r="G1108" t="s">
        <v>4675</v>
      </c>
      <c r="H1108" s="13">
        <v>43183</v>
      </c>
      <c r="I1108" s="2">
        <v>64</v>
      </c>
      <c r="J1108" s="13">
        <v>43188</v>
      </c>
      <c r="K1108" s="53">
        <v>531</v>
      </c>
      <c r="N1108" t="s">
        <v>306</v>
      </c>
    </row>
    <row r="1109" spans="1:14" x14ac:dyDescent="0.2">
      <c r="A1109" s="2">
        <v>6</v>
      </c>
      <c r="B1109" s="2">
        <v>409</v>
      </c>
      <c r="C1109" s="2">
        <v>4</v>
      </c>
      <c r="D1109" t="s">
        <v>4676</v>
      </c>
      <c r="E1109" s="19" t="s">
        <v>481</v>
      </c>
      <c r="F1109" s="87">
        <v>118</v>
      </c>
      <c r="G1109" t="s">
        <v>4677</v>
      </c>
      <c r="H1109" s="13">
        <v>39883</v>
      </c>
      <c r="I1109" s="2">
        <v>86</v>
      </c>
      <c r="J1109" s="13">
        <v>39886</v>
      </c>
      <c r="K1109" s="53">
        <v>295</v>
      </c>
      <c r="L1109" s="2" t="s">
        <v>236</v>
      </c>
      <c r="N1109" s="122" t="s">
        <v>4678</v>
      </c>
    </row>
    <row r="1110" spans="1:14" x14ac:dyDescent="0.2">
      <c r="A1110" s="2">
        <v>5</v>
      </c>
      <c r="B1110" s="2">
        <v>410</v>
      </c>
      <c r="C1110" s="2">
        <v>1</v>
      </c>
      <c r="D1110" t="s">
        <v>4676</v>
      </c>
      <c r="E1110" s="19" t="s">
        <v>481</v>
      </c>
      <c r="F1110" s="87">
        <v>118</v>
      </c>
      <c r="G1110" t="s">
        <v>4679</v>
      </c>
      <c r="H1110" s="13">
        <v>41369</v>
      </c>
      <c r="I1110" s="2">
        <v>89</v>
      </c>
      <c r="J1110" s="13">
        <v>41375</v>
      </c>
      <c r="K1110" s="72">
        <v>379</v>
      </c>
      <c r="N1110" s="122"/>
    </row>
    <row r="1111" spans="1:14" x14ac:dyDescent="0.2">
      <c r="A1111" s="2">
        <v>5</v>
      </c>
      <c r="B1111" s="2">
        <v>410</v>
      </c>
      <c r="C1111" s="2">
        <v>2</v>
      </c>
      <c r="D1111" t="s">
        <v>4676</v>
      </c>
      <c r="E1111" s="19" t="s">
        <v>481</v>
      </c>
      <c r="F1111" s="87">
        <v>118</v>
      </c>
      <c r="G1111"/>
      <c r="N1111" s="122"/>
    </row>
    <row r="1112" spans="1:14" x14ac:dyDescent="0.2">
      <c r="A1112" s="2">
        <v>5</v>
      </c>
      <c r="B1112" s="2">
        <v>410</v>
      </c>
      <c r="C1112" s="2">
        <v>3</v>
      </c>
      <c r="D1112" t="s">
        <v>3683</v>
      </c>
      <c r="E1112" t="s">
        <v>4680</v>
      </c>
      <c r="F1112" s="2">
        <v>296</v>
      </c>
      <c r="K1112" s="53"/>
    </row>
    <row r="1113" spans="1:14" x14ac:dyDescent="0.2">
      <c r="A1113" s="2">
        <v>5</v>
      </c>
      <c r="B1113" s="2">
        <v>410</v>
      </c>
      <c r="C1113" s="2">
        <v>4</v>
      </c>
      <c r="D1113" t="s">
        <v>3683</v>
      </c>
      <c r="E1113" t="s">
        <v>4680</v>
      </c>
      <c r="F1113" s="2">
        <v>296</v>
      </c>
    </row>
    <row r="1114" spans="1:14" x14ac:dyDescent="0.2">
      <c r="A1114" s="2">
        <v>5</v>
      </c>
      <c r="B1114" s="2">
        <v>411</v>
      </c>
      <c r="C1114" s="2">
        <v>1</v>
      </c>
      <c r="D1114" t="s">
        <v>4122</v>
      </c>
      <c r="E1114" s="19" t="s">
        <v>41</v>
      </c>
      <c r="F1114" s="87">
        <v>173</v>
      </c>
      <c r="G1114" t="s">
        <v>4681</v>
      </c>
      <c r="H1114" s="13">
        <v>40440</v>
      </c>
      <c r="I1114" s="2">
        <v>56</v>
      </c>
      <c r="J1114" s="13">
        <v>40444</v>
      </c>
      <c r="K1114" s="72">
        <v>317</v>
      </c>
      <c r="N1114" t="s">
        <v>4682</v>
      </c>
    </row>
    <row r="1115" spans="1:14" x14ac:dyDescent="0.2">
      <c r="A1115" s="2">
        <v>5</v>
      </c>
      <c r="B1115" s="2">
        <v>411</v>
      </c>
      <c r="C1115" s="2">
        <v>2</v>
      </c>
      <c r="D1115" t="s">
        <v>4683</v>
      </c>
      <c r="E1115" s="19" t="s">
        <v>499</v>
      </c>
      <c r="F1115" s="87">
        <v>386</v>
      </c>
      <c r="G1115"/>
    </row>
    <row r="1116" spans="1:14" x14ac:dyDescent="0.2">
      <c r="A1116" s="2">
        <v>5</v>
      </c>
      <c r="B1116" s="2">
        <v>411</v>
      </c>
      <c r="C1116" s="2">
        <v>3</v>
      </c>
      <c r="D1116" t="s">
        <v>4684</v>
      </c>
      <c r="E1116" s="19" t="s">
        <v>4685</v>
      </c>
      <c r="F1116" s="87" t="s">
        <v>4686</v>
      </c>
      <c r="G1116" t="s">
        <v>4687</v>
      </c>
      <c r="H1116" s="13">
        <v>43974</v>
      </c>
      <c r="I1116" s="2">
        <v>88</v>
      </c>
      <c r="J1116" s="13">
        <v>43979</v>
      </c>
      <c r="K1116" s="72">
        <v>611</v>
      </c>
      <c r="N1116" t="s">
        <v>4688</v>
      </c>
    </row>
    <row r="1117" spans="1:14" x14ac:dyDescent="0.2">
      <c r="A1117" s="2">
        <v>5</v>
      </c>
      <c r="B1117" s="2">
        <v>411</v>
      </c>
      <c r="C1117" s="2">
        <v>4</v>
      </c>
      <c r="D1117" t="s">
        <v>4684</v>
      </c>
      <c r="E1117" s="19" t="s">
        <v>4685</v>
      </c>
      <c r="F1117" s="87" t="s">
        <v>4686</v>
      </c>
      <c r="G1117" t="s">
        <v>4488</v>
      </c>
      <c r="H1117" s="13">
        <v>43206</v>
      </c>
      <c r="I1117" s="2">
        <v>80</v>
      </c>
      <c r="J1117" s="13">
        <v>43214</v>
      </c>
      <c r="K1117" s="53">
        <v>524</v>
      </c>
      <c r="L1117" s="2" t="s">
        <v>236</v>
      </c>
      <c r="M1117" t="s">
        <v>244</v>
      </c>
      <c r="N1117" t="s">
        <v>2744</v>
      </c>
    </row>
    <row r="1118" spans="1:14" x14ac:dyDescent="0.2">
      <c r="A1118" s="2">
        <v>5</v>
      </c>
      <c r="B1118" s="2">
        <v>412</v>
      </c>
      <c r="C1118" s="2">
        <v>1</v>
      </c>
      <c r="D1118" t="s">
        <v>4689</v>
      </c>
      <c r="E1118" s="19" t="s">
        <v>4690</v>
      </c>
      <c r="F1118" s="87">
        <v>146</v>
      </c>
      <c r="G1118"/>
      <c r="K1118" s="53"/>
      <c r="N1118" s="122" t="s">
        <v>1088</v>
      </c>
    </row>
    <row r="1119" spans="1:14" x14ac:dyDescent="0.2">
      <c r="A1119" s="2">
        <v>5</v>
      </c>
      <c r="B1119" s="2">
        <v>412</v>
      </c>
      <c r="C1119" s="2">
        <v>2</v>
      </c>
      <c r="D1119" t="s">
        <v>4689</v>
      </c>
      <c r="E1119" s="19" t="s">
        <v>4690</v>
      </c>
      <c r="F1119" s="87">
        <v>146</v>
      </c>
      <c r="G1119" t="s">
        <v>4691</v>
      </c>
      <c r="H1119" s="13">
        <v>42955</v>
      </c>
      <c r="I1119" s="2">
        <v>89</v>
      </c>
      <c r="J1119" s="13">
        <v>42959</v>
      </c>
      <c r="K1119" s="72">
        <v>506</v>
      </c>
      <c r="N1119" s="122"/>
    </row>
    <row r="1120" spans="1:14" x14ac:dyDescent="0.2">
      <c r="A1120" s="2">
        <v>5</v>
      </c>
      <c r="B1120" s="2">
        <v>412</v>
      </c>
      <c r="C1120" s="2">
        <v>3</v>
      </c>
      <c r="D1120" t="s">
        <v>1754</v>
      </c>
      <c r="E1120" s="19" t="s">
        <v>2266</v>
      </c>
      <c r="F1120" s="87">
        <v>143</v>
      </c>
      <c r="G1120"/>
    </row>
    <row r="1121" spans="1:14" x14ac:dyDescent="0.2">
      <c r="A1121" s="2">
        <v>5</v>
      </c>
      <c r="B1121" s="2">
        <v>412</v>
      </c>
      <c r="C1121" s="2">
        <v>4</v>
      </c>
      <c r="D1121" t="s">
        <v>7455</v>
      </c>
      <c r="E1121" s="19" t="s">
        <v>7456</v>
      </c>
      <c r="F1121" s="87">
        <v>143</v>
      </c>
      <c r="G1121"/>
      <c r="K1121" s="53"/>
    </row>
    <row r="1122" spans="1:14" x14ac:dyDescent="0.2">
      <c r="A1122" s="2">
        <v>4</v>
      </c>
      <c r="B1122" s="2">
        <v>413</v>
      </c>
      <c r="C1122" s="2">
        <v>1</v>
      </c>
      <c r="D1122" t="s">
        <v>4692</v>
      </c>
      <c r="E1122" s="19" t="s">
        <v>4693</v>
      </c>
      <c r="F1122" s="87">
        <v>142</v>
      </c>
      <c r="G1122"/>
      <c r="N1122" s="122" t="s">
        <v>2140</v>
      </c>
    </row>
    <row r="1123" spans="1:14" x14ac:dyDescent="0.2">
      <c r="A1123" s="2">
        <v>4</v>
      </c>
      <c r="B1123" s="2">
        <v>413</v>
      </c>
      <c r="C1123" s="2">
        <v>2</v>
      </c>
      <c r="D1123" t="s">
        <v>4692</v>
      </c>
      <c r="E1123" s="19" t="s">
        <v>4693</v>
      </c>
      <c r="F1123" s="87">
        <v>142</v>
      </c>
      <c r="G1123" t="s">
        <v>2476</v>
      </c>
      <c r="H1123" s="13">
        <v>43296</v>
      </c>
      <c r="I1123" s="2">
        <v>79</v>
      </c>
      <c r="J1123" s="13">
        <v>43300</v>
      </c>
      <c r="K1123" s="72">
        <v>536</v>
      </c>
      <c r="N1123" s="122"/>
    </row>
    <row r="1124" spans="1:14" x14ac:dyDescent="0.2">
      <c r="A1124" s="2">
        <v>4</v>
      </c>
      <c r="B1124" s="2">
        <v>413</v>
      </c>
      <c r="C1124" s="2">
        <v>3</v>
      </c>
      <c r="D1124" t="s">
        <v>4694</v>
      </c>
      <c r="E1124" s="19" t="s">
        <v>4695</v>
      </c>
      <c r="F1124" s="87">
        <v>282</v>
      </c>
      <c r="G1124"/>
      <c r="K1124" s="53"/>
    </row>
    <row r="1125" spans="1:14" x14ac:dyDescent="0.2">
      <c r="A1125" s="2">
        <v>4</v>
      </c>
      <c r="B1125" s="2">
        <v>413</v>
      </c>
      <c r="C1125" s="2">
        <v>4</v>
      </c>
      <c r="D1125" t="s">
        <v>53</v>
      </c>
      <c r="E1125" s="19" t="s">
        <v>4696</v>
      </c>
      <c r="F1125" s="87">
        <v>139</v>
      </c>
      <c r="G1125" t="s">
        <v>4697</v>
      </c>
      <c r="H1125" s="13">
        <v>43649</v>
      </c>
      <c r="I1125" s="2">
        <v>75</v>
      </c>
      <c r="J1125" s="13">
        <v>43655</v>
      </c>
      <c r="K1125" s="53">
        <v>565</v>
      </c>
      <c r="M1125" t="s">
        <v>244</v>
      </c>
      <c r="N1125" s="122" t="s">
        <v>242</v>
      </c>
    </row>
    <row r="1126" spans="1:14" x14ac:dyDescent="0.2">
      <c r="A1126" s="2">
        <v>4</v>
      </c>
      <c r="B1126" s="2">
        <v>413</v>
      </c>
      <c r="C1126" s="2">
        <v>4</v>
      </c>
      <c r="D1126" t="s">
        <v>53</v>
      </c>
      <c r="E1126" s="19" t="s">
        <v>4696</v>
      </c>
      <c r="F1126" s="87">
        <v>139</v>
      </c>
      <c r="G1126" t="s">
        <v>4698</v>
      </c>
      <c r="H1126" s="13">
        <v>44318</v>
      </c>
      <c r="I1126" s="2">
        <v>76</v>
      </c>
      <c r="J1126" s="13">
        <v>44323</v>
      </c>
      <c r="K1126" s="53">
        <v>648</v>
      </c>
      <c r="M1126" t="s">
        <v>308</v>
      </c>
      <c r="N1126" s="122"/>
    </row>
    <row r="1127" spans="1:14" x14ac:dyDescent="0.2">
      <c r="A1127" s="2">
        <v>4</v>
      </c>
      <c r="B1127" s="2">
        <v>414</v>
      </c>
      <c r="C1127" s="2">
        <v>1</v>
      </c>
      <c r="D1127" t="s">
        <v>4699</v>
      </c>
      <c r="E1127" s="19" t="s">
        <v>1100</v>
      </c>
      <c r="F1127" s="87">
        <v>208</v>
      </c>
      <c r="G1127" t="s">
        <v>4700</v>
      </c>
      <c r="H1127" s="13">
        <v>42003</v>
      </c>
      <c r="I1127" s="2">
        <v>65</v>
      </c>
      <c r="J1127" s="13">
        <v>42142</v>
      </c>
      <c r="K1127" s="53">
        <v>431</v>
      </c>
      <c r="M1127" t="s">
        <v>244</v>
      </c>
      <c r="N1127" t="s">
        <v>4701</v>
      </c>
    </row>
    <row r="1128" spans="1:14" x14ac:dyDescent="0.2">
      <c r="A1128" s="2">
        <v>4</v>
      </c>
      <c r="B1128" s="2">
        <v>414</v>
      </c>
      <c r="C1128" s="2">
        <v>2</v>
      </c>
      <c r="D1128" t="s">
        <v>4702</v>
      </c>
      <c r="E1128" s="19" t="s">
        <v>431</v>
      </c>
      <c r="F1128" s="87">
        <v>218</v>
      </c>
      <c r="G1128" t="s">
        <v>4703</v>
      </c>
      <c r="H1128" s="13">
        <v>45117</v>
      </c>
      <c r="I1128" s="2">
        <v>86</v>
      </c>
      <c r="J1128" s="13">
        <v>45134</v>
      </c>
      <c r="K1128" s="72">
        <v>718</v>
      </c>
      <c r="M1128" t="s">
        <v>244</v>
      </c>
      <c r="N1128" t="s">
        <v>4704</v>
      </c>
    </row>
    <row r="1129" spans="1:14" x14ac:dyDescent="0.2">
      <c r="A1129" s="2">
        <v>4</v>
      </c>
      <c r="B1129" s="2">
        <v>414</v>
      </c>
      <c r="C1129" s="2">
        <v>3</v>
      </c>
      <c r="D1129" t="s">
        <v>4705</v>
      </c>
      <c r="E1129" s="19" t="s">
        <v>267</v>
      </c>
      <c r="F1129" s="87">
        <v>140</v>
      </c>
      <c r="G1129" t="s">
        <v>267</v>
      </c>
      <c r="H1129" s="13">
        <v>45475</v>
      </c>
      <c r="I1129" s="2">
        <v>95</v>
      </c>
      <c r="J1129" s="13">
        <v>45570</v>
      </c>
      <c r="K1129" s="72">
        <v>754</v>
      </c>
      <c r="M1129" t="s">
        <v>308</v>
      </c>
    </row>
    <row r="1130" spans="1:14" x14ac:dyDescent="0.2">
      <c r="A1130" s="2">
        <v>4</v>
      </c>
      <c r="B1130" s="2">
        <v>414</v>
      </c>
      <c r="C1130" s="2">
        <v>3</v>
      </c>
      <c r="D1130" t="s">
        <v>4705</v>
      </c>
      <c r="E1130" s="19" t="s">
        <v>300</v>
      </c>
      <c r="F1130" s="87">
        <v>140</v>
      </c>
      <c r="G1130" t="s">
        <v>300</v>
      </c>
      <c r="H1130" s="13">
        <v>43222</v>
      </c>
      <c r="I1130" s="2">
        <v>87</v>
      </c>
      <c r="J1130" s="13">
        <v>43257</v>
      </c>
      <c r="K1130" s="72">
        <v>521</v>
      </c>
      <c r="M1130" t="s">
        <v>244</v>
      </c>
      <c r="N1130" t="s">
        <v>577</v>
      </c>
    </row>
    <row r="1131" spans="1:14" x14ac:dyDescent="0.2">
      <c r="A1131" s="2">
        <v>4</v>
      </c>
      <c r="B1131" s="2">
        <v>414</v>
      </c>
      <c r="C1131" s="2">
        <v>4</v>
      </c>
      <c r="D1131" t="s">
        <v>4706</v>
      </c>
      <c r="E1131" t="s">
        <v>4003</v>
      </c>
      <c r="F1131" s="2">
        <v>220</v>
      </c>
      <c r="G1131" s="10" t="s">
        <v>4003</v>
      </c>
      <c r="H1131" s="13">
        <v>42666</v>
      </c>
      <c r="I1131" s="2">
        <v>82</v>
      </c>
      <c r="J1131" s="13">
        <v>42679</v>
      </c>
      <c r="K1131" s="53">
        <v>478</v>
      </c>
      <c r="M1131" t="s">
        <v>308</v>
      </c>
      <c r="N1131" s="122" t="s">
        <v>4707</v>
      </c>
    </row>
    <row r="1132" spans="1:14" x14ac:dyDescent="0.2">
      <c r="A1132" s="2">
        <v>4</v>
      </c>
      <c r="B1132" s="2">
        <v>414</v>
      </c>
      <c r="C1132" s="2">
        <v>4</v>
      </c>
      <c r="D1132" t="s">
        <v>4706</v>
      </c>
      <c r="E1132" t="s">
        <v>4003</v>
      </c>
      <c r="F1132" s="2">
        <v>220</v>
      </c>
      <c r="G1132" s="10" t="s">
        <v>3527</v>
      </c>
      <c r="H1132" s="13">
        <v>40758</v>
      </c>
      <c r="I1132" s="2">
        <v>81</v>
      </c>
      <c r="J1132" s="13">
        <v>42585</v>
      </c>
      <c r="K1132" s="72">
        <v>472</v>
      </c>
      <c r="M1132" t="s">
        <v>244</v>
      </c>
      <c r="N1132" s="122"/>
    </row>
    <row r="1133" spans="1:14" x14ac:dyDescent="0.2">
      <c r="A1133" s="2">
        <v>4</v>
      </c>
      <c r="B1133" s="2">
        <v>415</v>
      </c>
      <c r="C1133" s="2">
        <v>1</v>
      </c>
      <c r="D1133" t="s">
        <v>4708</v>
      </c>
      <c r="E1133" s="19" t="s">
        <v>4709</v>
      </c>
      <c r="F1133" s="87">
        <v>179</v>
      </c>
      <c r="G1133"/>
      <c r="K1133" s="53"/>
      <c r="N1133" s="122" t="s">
        <v>1088</v>
      </c>
    </row>
    <row r="1134" spans="1:14" x14ac:dyDescent="0.2">
      <c r="A1134" s="2">
        <v>4</v>
      </c>
      <c r="B1134" s="2">
        <v>415</v>
      </c>
      <c r="C1134" s="2">
        <v>2</v>
      </c>
      <c r="D1134" t="s">
        <v>4708</v>
      </c>
      <c r="E1134" s="19" t="s">
        <v>4709</v>
      </c>
      <c r="F1134" s="87">
        <v>179</v>
      </c>
      <c r="G1134"/>
      <c r="N1134" s="122"/>
    </row>
    <row r="1135" spans="1:14" x14ac:dyDescent="0.2">
      <c r="A1135" s="2">
        <v>4</v>
      </c>
      <c r="B1135" s="2">
        <v>415</v>
      </c>
      <c r="C1135" s="2">
        <v>3</v>
      </c>
      <c r="D1135" t="s">
        <v>4708</v>
      </c>
      <c r="E1135" s="19" t="s">
        <v>4709</v>
      </c>
      <c r="F1135" s="87">
        <v>179</v>
      </c>
      <c r="G1135"/>
    </row>
    <row r="1136" spans="1:14" x14ac:dyDescent="0.2">
      <c r="A1136" s="2">
        <v>4</v>
      </c>
      <c r="B1136" s="2">
        <v>415</v>
      </c>
      <c r="C1136" s="2">
        <v>4</v>
      </c>
      <c r="D1136" t="s">
        <v>1980</v>
      </c>
      <c r="E1136" s="19" t="s">
        <v>4710</v>
      </c>
      <c r="F1136" s="87">
        <v>231</v>
      </c>
      <c r="G1136" t="s">
        <v>4542</v>
      </c>
      <c r="H1136" s="13">
        <v>42771</v>
      </c>
      <c r="I1136" s="2">
        <v>73</v>
      </c>
      <c r="J1136" s="13">
        <v>42777</v>
      </c>
      <c r="K1136" s="53">
        <v>494</v>
      </c>
      <c r="L1136" s="2" t="s">
        <v>236</v>
      </c>
      <c r="N1136" t="s">
        <v>4711</v>
      </c>
    </row>
    <row r="1137" spans="1:14" x14ac:dyDescent="0.2">
      <c r="A1137" s="2">
        <v>4</v>
      </c>
      <c r="B1137" s="2">
        <v>416</v>
      </c>
      <c r="C1137" s="2">
        <v>1</v>
      </c>
      <c r="D1137" t="s">
        <v>3794</v>
      </c>
      <c r="E1137" s="19" t="s">
        <v>4712</v>
      </c>
      <c r="F1137" s="87">
        <v>200</v>
      </c>
      <c r="G1137"/>
      <c r="K1137" s="53"/>
    </row>
    <row r="1138" spans="1:14" x14ac:dyDescent="0.2">
      <c r="A1138" s="2">
        <v>4</v>
      </c>
      <c r="B1138" s="2">
        <v>416</v>
      </c>
      <c r="C1138" s="2">
        <v>2</v>
      </c>
      <c r="D1138" t="s">
        <v>3794</v>
      </c>
      <c r="E1138" s="19" t="s">
        <v>4712</v>
      </c>
      <c r="F1138" s="87">
        <v>200</v>
      </c>
      <c r="G1138" t="s">
        <v>4713</v>
      </c>
      <c r="H1138" s="13">
        <v>40790</v>
      </c>
      <c r="I1138" s="2">
        <v>68</v>
      </c>
      <c r="J1138" s="13">
        <v>40794</v>
      </c>
      <c r="K1138" s="72">
        <v>496</v>
      </c>
      <c r="N1138" t="s">
        <v>354</v>
      </c>
    </row>
    <row r="1139" spans="1:14" x14ac:dyDescent="0.2">
      <c r="A1139" s="2">
        <v>4</v>
      </c>
      <c r="B1139" s="2">
        <v>416</v>
      </c>
      <c r="C1139" s="2">
        <v>3</v>
      </c>
      <c r="D1139" t="s">
        <v>2162</v>
      </c>
      <c r="E1139" s="19" t="s">
        <v>4714</v>
      </c>
      <c r="F1139" s="87">
        <v>232</v>
      </c>
      <c r="G1139" t="s">
        <v>4715</v>
      </c>
      <c r="N1139" s="122" t="s">
        <v>4716</v>
      </c>
    </row>
    <row r="1140" spans="1:14" x14ac:dyDescent="0.2">
      <c r="A1140" s="2">
        <v>4</v>
      </c>
      <c r="B1140" s="2">
        <v>416</v>
      </c>
      <c r="C1140" s="2">
        <v>4</v>
      </c>
      <c r="D1140" t="s">
        <v>2162</v>
      </c>
      <c r="E1140" s="19" t="s">
        <v>4714</v>
      </c>
      <c r="F1140" s="87">
        <v>232</v>
      </c>
      <c r="G1140" t="s">
        <v>4717</v>
      </c>
      <c r="N1140" s="122"/>
    </row>
    <row r="1141" spans="1:14" x14ac:dyDescent="0.2">
      <c r="A1141" s="2">
        <v>4</v>
      </c>
      <c r="B1141" s="2">
        <v>416</v>
      </c>
      <c r="C1141" s="2">
        <v>4</v>
      </c>
      <c r="D1141" t="s">
        <v>2162</v>
      </c>
      <c r="E1141" s="19" t="s">
        <v>4714</v>
      </c>
      <c r="F1141" s="87">
        <v>232</v>
      </c>
      <c r="G1141" t="s">
        <v>4718</v>
      </c>
      <c r="H1141" s="13">
        <v>43080</v>
      </c>
      <c r="I1141" s="2">
        <v>24</v>
      </c>
      <c r="J1141" s="13">
        <v>43743</v>
      </c>
      <c r="K1141" s="72">
        <v>560</v>
      </c>
      <c r="M1141" t="s">
        <v>3999</v>
      </c>
      <c r="N1141" s="122"/>
    </row>
    <row r="1142" spans="1:14" x14ac:dyDescent="0.2">
      <c r="A1142" s="2">
        <v>4</v>
      </c>
      <c r="B1142" s="2">
        <v>417</v>
      </c>
      <c r="C1142" s="2">
        <v>1</v>
      </c>
      <c r="D1142" t="s">
        <v>4719</v>
      </c>
      <c r="E1142" s="19" t="s">
        <v>520</v>
      </c>
      <c r="F1142" s="87">
        <v>247</v>
      </c>
      <c r="G1142"/>
      <c r="K1142" s="53"/>
    </row>
    <row r="1143" spans="1:14" x14ac:dyDescent="0.2">
      <c r="A1143" s="2">
        <v>4</v>
      </c>
      <c r="B1143" s="2">
        <v>417</v>
      </c>
      <c r="C1143" s="2">
        <v>2</v>
      </c>
      <c r="D1143" t="s">
        <v>4719</v>
      </c>
      <c r="E1143" s="19" t="s">
        <v>520</v>
      </c>
      <c r="F1143" s="87">
        <v>247</v>
      </c>
      <c r="G1143" t="s">
        <v>4275</v>
      </c>
      <c r="H1143" s="13">
        <v>44603</v>
      </c>
      <c r="I1143" s="2">
        <v>90</v>
      </c>
      <c r="J1143" s="13">
        <v>44610</v>
      </c>
      <c r="K1143" s="53">
        <v>681</v>
      </c>
      <c r="L1143" s="2" t="s">
        <v>236</v>
      </c>
    </row>
    <row r="1144" spans="1:14" x14ac:dyDescent="0.2">
      <c r="A1144" s="2">
        <v>4</v>
      </c>
      <c r="B1144" s="2">
        <v>417</v>
      </c>
      <c r="C1144" s="2">
        <v>3</v>
      </c>
      <c r="D1144" t="s">
        <v>4720</v>
      </c>
      <c r="E1144" s="19" t="s">
        <v>4721</v>
      </c>
      <c r="F1144" s="87">
        <v>249</v>
      </c>
      <c r="G1144"/>
      <c r="K1144" s="53"/>
    </row>
    <row r="1145" spans="1:14" x14ac:dyDescent="0.2">
      <c r="A1145" s="2">
        <v>4</v>
      </c>
      <c r="B1145" s="2">
        <v>417</v>
      </c>
      <c r="C1145" s="2">
        <v>4</v>
      </c>
      <c r="D1145" t="s">
        <v>4720</v>
      </c>
      <c r="E1145" s="19" t="s">
        <v>4721</v>
      </c>
      <c r="F1145" s="87">
        <v>249</v>
      </c>
      <c r="G1145"/>
    </row>
    <row r="1146" spans="1:14" x14ac:dyDescent="0.2">
      <c r="A1146" s="2">
        <v>3</v>
      </c>
      <c r="B1146" s="2">
        <v>418</v>
      </c>
      <c r="C1146" s="2">
        <v>1</v>
      </c>
      <c r="D1146" t="s">
        <v>4722</v>
      </c>
      <c r="E1146" s="19" t="s">
        <v>4723</v>
      </c>
      <c r="F1146" s="87">
        <v>171</v>
      </c>
      <c r="G1146" t="s">
        <v>4724</v>
      </c>
      <c r="H1146" s="13">
        <v>41712</v>
      </c>
      <c r="I1146" s="2">
        <v>78</v>
      </c>
      <c r="J1146" s="13">
        <v>41718</v>
      </c>
      <c r="K1146" s="72">
        <v>398</v>
      </c>
    </row>
    <row r="1147" spans="1:14" x14ac:dyDescent="0.2">
      <c r="A1147" s="2">
        <v>3</v>
      </c>
      <c r="B1147" s="2">
        <v>418</v>
      </c>
      <c r="C1147" s="2">
        <v>2</v>
      </c>
      <c r="D1147" t="s">
        <v>4722</v>
      </c>
      <c r="E1147" s="19" t="s">
        <v>4723</v>
      </c>
      <c r="F1147" s="87">
        <v>171</v>
      </c>
      <c r="G1147" t="s">
        <v>4725</v>
      </c>
      <c r="H1147" s="13">
        <v>40352</v>
      </c>
      <c r="I1147" s="2">
        <v>76</v>
      </c>
      <c r="J1147" s="13">
        <v>40357</v>
      </c>
      <c r="K1147" s="72">
        <v>320</v>
      </c>
      <c r="L1147" s="2" t="s">
        <v>236</v>
      </c>
    </row>
    <row r="1148" spans="1:14" x14ac:dyDescent="0.2">
      <c r="A1148" s="2">
        <v>3</v>
      </c>
      <c r="B1148" s="2">
        <v>418</v>
      </c>
      <c r="C1148" s="2">
        <v>3</v>
      </c>
      <c r="D1148" t="s">
        <v>3763</v>
      </c>
      <c r="E1148" s="19" t="s">
        <v>2050</v>
      </c>
      <c r="F1148" s="87">
        <v>224</v>
      </c>
      <c r="G1148"/>
    </row>
    <row r="1149" spans="1:14" x14ac:dyDescent="0.2">
      <c r="A1149" s="2">
        <v>3</v>
      </c>
      <c r="B1149" s="2">
        <v>418</v>
      </c>
      <c r="C1149" s="2">
        <v>4</v>
      </c>
      <c r="D1149" t="s">
        <v>3763</v>
      </c>
      <c r="E1149" s="19" t="s">
        <v>1322</v>
      </c>
      <c r="F1149" s="87">
        <v>141</v>
      </c>
      <c r="G1149" t="s">
        <v>4726</v>
      </c>
      <c r="H1149" s="13">
        <v>42471</v>
      </c>
      <c r="I1149" s="2">
        <v>96</v>
      </c>
      <c r="J1149" s="13">
        <v>42476</v>
      </c>
      <c r="K1149" s="72">
        <v>457</v>
      </c>
      <c r="N1149" s="122" t="s">
        <v>1884</v>
      </c>
    </row>
    <row r="1150" spans="1:14" x14ac:dyDescent="0.2">
      <c r="A1150" s="2">
        <v>3</v>
      </c>
      <c r="B1150" s="2">
        <v>419</v>
      </c>
      <c r="C1150" s="2">
        <v>1</v>
      </c>
      <c r="D1150" t="s">
        <v>3763</v>
      </c>
      <c r="E1150" s="19" t="s">
        <v>1322</v>
      </c>
      <c r="F1150" s="87">
        <v>141</v>
      </c>
      <c r="G1150" t="s">
        <v>4727</v>
      </c>
      <c r="H1150" s="13">
        <v>41198</v>
      </c>
      <c r="I1150" s="2">
        <v>92</v>
      </c>
      <c r="J1150" s="13">
        <v>41204</v>
      </c>
      <c r="K1150" s="72">
        <v>374</v>
      </c>
      <c r="L1150" s="2" t="s">
        <v>236</v>
      </c>
      <c r="N1150" s="122"/>
    </row>
    <row r="1151" spans="1:14" x14ac:dyDescent="0.2">
      <c r="A1151" s="2">
        <v>3</v>
      </c>
      <c r="B1151" s="2">
        <v>419</v>
      </c>
      <c r="C1151" s="2">
        <v>2</v>
      </c>
      <c r="D1151" t="s">
        <v>3763</v>
      </c>
      <c r="E1151" s="19" t="s">
        <v>1322</v>
      </c>
      <c r="F1151" s="87">
        <v>225</v>
      </c>
      <c r="G1151"/>
    </row>
    <row r="1152" spans="1:14" x14ac:dyDescent="0.2">
      <c r="A1152" s="2">
        <v>3</v>
      </c>
      <c r="B1152" s="2">
        <v>419</v>
      </c>
      <c r="C1152" s="2">
        <v>3</v>
      </c>
      <c r="D1152" t="s">
        <v>430</v>
      </c>
      <c r="E1152" s="19" t="s">
        <v>499</v>
      </c>
      <c r="F1152" s="87">
        <v>189</v>
      </c>
      <c r="G1152" t="s">
        <v>4728</v>
      </c>
      <c r="H1152" s="13">
        <v>41030</v>
      </c>
      <c r="I1152" s="2">
        <v>84</v>
      </c>
      <c r="J1152" s="13">
        <v>41036</v>
      </c>
      <c r="K1152" s="72">
        <v>361</v>
      </c>
      <c r="N1152" s="122" t="s">
        <v>2109</v>
      </c>
    </row>
    <row r="1153" spans="1:14" x14ac:dyDescent="0.2">
      <c r="A1153" s="2">
        <v>3</v>
      </c>
      <c r="B1153" s="2">
        <v>419</v>
      </c>
      <c r="C1153" s="2">
        <v>4</v>
      </c>
      <c r="D1153" t="s">
        <v>430</v>
      </c>
      <c r="E1153" s="19" t="s">
        <v>499</v>
      </c>
      <c r="F1153" s="87">
        <v>189</v>
      </c>
      <c r="G1153" t="s">
        <v>4729</v>
      </c>
      <c r="N1153" s="122"/>
    </row>
    <row r="1154" spans="1:14" x14ac:dyDescent="0.2">
      <c r="A1154" s="2">
        <v>3</v>
      </c>
      <c r="B1154" s="2">
        <v>420</v>
      </c>
      <c r="C1154" s="2">
        <v>1</v>
      </c>
      <c r="D1154" t="s">
        <v>430</v>
      </c>
      <c r="E1154" s="19" t="s">
        <v>499</v>
      </c>
      <c r="F1154" s="87">
        <v>189</v>
      </c>
      <c r="G1154"/>
    </row>
    <row r="1155" spans="1:14" x14ac:dyDescent="0.2">
      <c r="A1155" s="2">
        <v>3</v>
      </c>
      <c r="B1155" s="2">
        <v>420</v>
      </c>
      <c r="C1155" s="2">
        <v>2</v>
      </c>
      <c r="D1155" t="s">
        <v>430</v>
      </c>
      <c r="E1155" s="19" t="s">
        <v>499</v>
      </c>
      <c r="F1155" s="87">
        <v>189</v>
      </c>
      <c r="G1155"/>
    </row>
    <row r="1156" spans="1:14" x14ac:dyDescent="0.2">
      <c r="A1156" s="2">
        <v>3</v>
      </c>
      <c r="B1156" s="2">
        <v>420</v>
      </c>
      <c r="C1156" s="2">
        <v>3</v>
      </c>
      <c r="D1156" t="s">
        <v>4730</v>
      </c>
      <c r="E1156" s="19" t="s">
        <v>836</v>
      </c>
      <c r="F1156" s="87">
        <v>174</v>
      </c>
      <c r="G1156" t="s">
        <v>4731</v>
      </c>
      <c r="H1156" s="13">
        <v>42193</v>
      </c>
      <c r="I1156" s="2">
        <v>70</v>
      </c>
      <c r="J1156" s="13">
        <v>42202</v>
      </c>
      <c r="K1156" s="72">
        <v>445</v>
      </c>
      <c r="N1156" s="122" t="s">
        <v>4732</v>
      </c>
    </row>
    <row r="1157" spans="1:14" x14ac:dyDescent="0.2">
      <c r="A1157" s="2">
        <v>3</v>
      </c>
      <c r="B1157" s="2">
        <v>420</v>
      </c>
      <c r="C1157" s="2">
        <v>4</v>
      </c>
      <c r="D1157" t="s">
        <v>4730</v>
      </c>
      <c r="E1157" s="19" t="s">
        <v>836</v>
      </c>
      <c r="F1157" s="87">
        <v>174</v>
      </c>
      <c r="G1157"/>
      <c r="K1157" s="53"/>
      <c r="N1157" s="122"/>
    </row>
    <row r="1158" spans="1:14" x14ac:dyDescent="0.2">
      <c r="A1158" s="2">
        <v>2</v>
      </c>
      <c r="B1158" s="2">
        <v>421</v>
      </c>
      <c r="C1158" s="2">
        <v>1</v>
      </c>
      <c r="D1158" t="s">
        <v>3657</v>
      </c>
      <c r="E1158" s="19" t="s">
        <v>836</v>
      </c>
      <c r="F1158" s="87">
        <v>148</v>
      </c>
      <c r="G1158" t="s">
        <v>836</v>
      </c>
      <c r="H1158" s="13">
        <v>42161</v>
      </c>
      <c r="I1158" s="2">
        <v>84</v>
      </c>
      <c r="J1158" s="13">
        <v>42167</v>
      </c>
      <c r="K1158" s="72">
        <v>436</v>
      </c>
      <c r="N1158" s="122" t="s">
        <v>4733</v>
      </c>
    </row>
    <row r="1159" spans="1:14" x14ac:dyDescent="0.2">
      <c r="A1159" s="2">
        <v>2</v>
      </c>
      <c r="B1159" s="2">
        <v>421</v>
      </c>
      <c r="C1159" s="2">
        <v>2</v>
      </c>
      <c r="D1159" t="s">
        <v>3657</v>
      </c>
      <c r="E1159" s="19" t="s">
        <v>836</v>
      </c>
      <c r="F1159" s="87">
        <v>148</v>
      </c>
      <c r="G1159" t="s">
        <v>4734</v>
      </c>
      <c r="H1159" s="13">
        <v>39885</v>
      </c>
      <c r="I1159" s="2">
        <v>81</v>
      </c>
      <c r="J1159" s="13">
        <v>39892</v>
      </c>
      <c r="K1159" s="53">
        <v>290</v>
      </c>
      <c r="L1159" s="2" t="s">
        <v>236</v>
      </c>
      <c r="N1159" s="122"/>
    </row>
    <row r="1160" spans="1:14" x14ac:dyDescent="0.2">
      <c r="A1160" s="2">
        <v>2</v>
      </c>
      <c r="B1160" s="2">
        <v>421</v>
      </c>
      <c r="C1160" s="2">
        <v>3</v>
      </c>
      <c r="D1160" t="s">
        <v>4735</v>
      </c>
      <c r="E1160" s="19" t="s">
        <v>539</v>
      </c>
      <c r="F1160" s="87">
        <v>215</v>
      </c>
      <c r="G1160" t="s">
        <v>4736</v>
      </c>
      <c r="H1160" s="13">
        <v>42278</v>
      </c>
      <c r="I1160" s="2">
        <v>70</v>
      </c>
      <c r="J1160" s="13">
        <v>42290</v>
      </c>
      <c r="K1160" s="72">
        <v>456</v>
      </c>
      <c r="M1160" t="s">
        <v>244</v>
      </c>
      <c r="N1160" t="s">
        <v>1088</v>
      </c>
    </row>
    <row r="1161" spans="1:14" x14ac:dyDescent="0.2">
      <c r="A1161" s="2">
        <v>2</v>
      </c>
      <c r="B1161" s="2">
        <v>421</v>
      </c>
      <c r="C1161" s="2">
        <v>4</v>
      </c>
      <c r="D1161" t="s">
        <v>3567</v>
      </c>
      <c r="E1161" s="19" t="s">
        <v>1528</v>
      </c>
      <c r="F1161" s="87">
        <v>192</v>
      </c>
      <c r="G1161"/>
      <c r="N1161" t="s">
        <v>354</v>
      </c>
    </row>
    <row r="1162" spans="1:14" x14ac:dyDescent="0.2">
      <c r="A1162" s="2">
        <v>2</v>
      </c>
      <c r="B1162" s="2">
        <v>422</v>
      </c>
      <c r="C1162" s="2">
        <v>1</v>
      </c>
      <c r="D1162" t="s">
        <v>4737</v>
      </c>
      <c r="E1162" s="19" t="s">
        <v>4738</v>
      </c>
      <c r="F1162" s="87">
        <v>164</v>
      </c>
      <c r="G1162"/>
    </row>
    <row r="1163" spans="1:14" x14ac:dyDescent="0.2">
      <c r="A1163" s="2">
        <v>2</v>
      </c>
      <c r="B1163" s="2">
        <v>422</v>
      </c>
      <c r="C1163" s="2">
        <v>2</v>
      </c>
      <c r="D1163" t="s">
        <v>4737</v>
      </c>
      <c r="E1163" s="19" t="s">
        <v>4738</v>
      </c>
      <c r="F1163" s="87">
        <v>164</v>
      </c>
      <c r="G1163" t="s">
        <v>4739</v>
      </c>
      <c r="H1163" s="13">
        <v>40081</v>
      </c>
      <c r="I1163" s="2">
        <v>25</v>
      </c>
      <c r="J1163" s="13">
        <v>40086</v>
      </c>
      <c r="K1163" s="72">
        <v>296</v>
      </c>
    </row>
    <row r="1164" spans="1:14" x14ac:dyDescent="0.2">
      <c r="A1164" s="2">
        <v>2</v>
      </c>
      <c r="B1164" s="2">
        <v>422</v>
      </c>
      <c r="C1164" s="2">
        <v>3</v>
      </c>
      <c r="D1164" t="s">
        <v>4737</v>
      </c>
      <c r="E1164" s="19" t="s">
        <v>4738</v>
      </c>
      <c r="F1164" s="87">
        <v>164</v>
      </c>
      <c r="G1164"/>
    </row>
    <row r="1165" spans="1:14" x14ac:dyDescent="0.2">
      <c r="A1165" s="2">
        <v>2</v>
      </c>
      <c r="B1165" s="2">
        <v>422</v>
      </c>
      <c r="C1165" s="2">
        <v>4</v>
      </c>
      <c r="D1165" t="s">
        <v>4740</v>
      </c>
      <c r="E1165" s="19" t="s">
        <v>4741</v>
      </c>
      <c r="F1165" s="87">
        <v>375</v>
      </c>
      <c r="G1165"/>
    </row>
    <row r="1166" spans="1:14" x14ac:dyDescent="0.2">
      <c r="A1166" s="2">
        <v>2</v>
      </c>
      <c r="B1166" s="2">
        <v>423</v>
      </c>
      <c r="C1166" s="2">
        <v>1</v>
      </c>
      <c r="D1166" t="s">
        <v>4742</v>
      </c>
      <c r="E1166" s="19" t="s">
        <v>137</v>
      </c>
      <c r="F1166" s="87">
        <v>204</v>
      </c>
      <c r="G1166" t="s">
        <v>4743</v>
      </c>
      <c r="H1166" s="13">
        <v>41703</v>
      </c>
      <c r="I1166" s="2">
        <v>37</v>
      </c>
      <c r="J1166" s="13">
        <v>41736</v>
      </c>
      <c r="K1166" s="72">
        <v>427</v>
      </c>
      <c r="N1166" t="s">
        <v>577</v>
      </c>
    </row>
    <row r="1167" spans="1:14" x14ac:dyDescent="0.2">
      <c r="A1167" s="2">
        <v>2</v>
      </c>
      <c r="B1167" s="2">
        <v>423</v>
      </c>
      <c r="C1167" s="2">
        <v>2</v>
      </c>
      <c r="D1167" t="s">
        <v>4744</v>
      </c>
      <c r="E1167" s="19" t="s">
        <v>4745</v>
      </c>
      <c r="F1167" s="87">
        <v>321</v>
      </c>
      <c r="G1167" t="s">
        <v>4746</v>
      </c>
      <c r="H1167" s="13">
        <v>44778</v>
      </c>
      <c r="I1167" s="2">
        <v>74</v>
      </c>
      <c r="J1167" s="13">
        <v>45117</v>
      </c>
      <c r="K1167" s="72">
        <v>715</v>
      </c>
      <c r="M1167" t="s">
        <v>4747</v>
      </c>
      <c r="N1167" t="s">
        <v>577</v>
      </c>
    </row>
    <row r="1168" spans="1:14" x14ac:dyDescent="0.2">
      <c r="A1168" s="2">
        <v>2</v>
      </c>
      <c r="B1168" s="2">
        <v>423</v>
      </c>
      <c r="C1168" s="2">
        <v>3</v>
      </c>
      <c r="D1168" t="s">
        <v>2725</v>
      </c>
      <c r="E1168" s="19" t="s">
        <v>4748</v>
      </c>
      <c r="F1168" s="86" t="s">
        <v>4749</v>
      </c>
      <c r="G1168"/>
    </row>
    <row r="1169" spans="1:14" x14ac:dyDescent="0.2">
      <c r="A1169" s="2">
        <v>2</v>
      </c>
      <c r="B1169" s="2">
        <v>423</v>
      </c>
      <c r="C1169" s="2">
        <v>4</v>
      </c>
      <c r="D1169" t="s">
        <v>2725</v>
      </c>
      <c r="E1169" s="19" t="s">
        <v>4748</v>
      </c>
      <c r="F1169" s="86" t="s">
        <v>4749</v>
      </c>
      <c r="G1169"/>
    </row>
    <row r="1170" spans="1:14" x14ac:dyDescent="0.2">
      <c r="A1170" s="2">
        <v>2</v>
      </c>
      <c r="B1170" s="2">
        <v>424</v>
      </c>
      <c r="C1170" s="2">
        <v>1</v>
      </c>
      <c r="D1170" t="s">
        <v>2725</v>
      </c>
      <c r="E1170" s="19" t="s">
        <v>4748</v>
      </c>
      <c r="F1170" s="86" t="s">
        <v>4749</v>
      </c>
      <c r="G1170" t="s">
        <v>4750</v>
      </c>
    </row>
    <row r="1171" spans="1:14" x14ac:dyDescent="0.2">
      <c r="A1171" s="2">
        <v>2</v>
      </c>
      <c r="B1171" s="2">
        <v>424</v>
      </c>
      <c r="C1171" s="2">
        <v>2</v>
      </c>
      <c r="D1171" t="s">
        <v>2725</v>
      </c>
      <c r="E1171" s="19" t="s">
        <v>4748</v>
      </c>
      <c r="F1171" s="86" t="s">
        <v>4749</v>
      </c>
      <c r="G1171" t="s">
        <v>4751</v>
      </c>
      <c r="H1171" s="13">
        <v>44494</v>
      </c>
      <c r="I1171" s="2">
        <v>50</v>
      </c>
      <c r="J1171" s="13">
        <v>44502</v>
      </c>
      <c r="K1171" s="72">
        <v>670</v>
      </c>
      <c r="N1171" t="s">
        <v>4752</v>
      </c>
    </row>
    <row r="1172" spans="1:14" x14ac:dyDescent="0.2">
      <c r="A1172" s="2">
        <v>2</v>
      </c>
      <c r="B1172" s="2">
        <v>424</v>
      </c>
      <c r="C1172" s="2">
        <v>3</v>
      </c>
      <c r="D1172" t="s">
        <v>2725</v>
      </c>
      <c r="E1172" s="19" t="s">
        <v>4748</v>
      </c>
      <c r="F1172" s="86" t="s">
        <v>4749</v>
      </c>
      <c r="G1172"/>
    </row>
    <row r="1173" spans="1:14" x14ac:dyDescent="0.2">
      <c r="A1173" s="2">
        <v>2</v>
      </c>
      <c r="B1173" s="2">
        <v>424</v>
      </c>
      <c r="C1173" s="2">
        <v>4</v>
      </c>
      <c r="D1173" t="s">
        <v>2725</v>
      </c>
      <c r="E1173" s="19" t="s">
        <v>4748</v>
      </c>
      <c r="F1173" s="86" t="s">
        <v>4749</v>
      </c>
      <c r="G1173"/>
      <c r="K1173" s="53"/>
    </row>
    <row r="1174" spans="1:14" x14ac:dyDescent="0.2">
      <c r="A1174" s="2">
        <v>1</v>
      </c>
      <c r="B1174" s="2">
        <v>425</v>
      </c>
      <c r="C1174" s="2">
        <v>1</v>
      </c>
      <c r="D1174" t="s">
        <v>1137</v>
      </c>
      <c r="E1174" s="19" t="s">
        <v>4753</v>
      </c>
      <c r="F1174" s="87">
        <v>160</v>
      </c>
      <c r="G1174" t="s">
        <v>4754</v>
      </c>
      <c r="H1174" s="13">
        <v>43934</v>
      </c>
      <c r="I1174" s="2">
        <v>96</v>
      </c>
      <c r="J1174" s="13">
        <v>43941</v>
      </c>
      <c r="K1174" s="53">
        <v>594</v>
      </c>
      <c r="N1174" s="122" t="s">
        <v>1088</v>
      </c>
    </row>
    <row r="1175" spans="1:14" x14ac:dyDescent="0.2">
      <c r="A1175" s="2">
        <v>1</v>
      </c>
      <c r="B1175" s="2">
        <v>425</v>
      </c>
      <c r="C1175" s="2">
        <v>2</v>
      </c>
      <c r="D1175" t="s">
        <v>1137</v>
      </c>
      <c r="E1175" s="19" t="s">
        <v>4753</v>
      </c>
      <c r="F1175" s="87">
        <v>160</v>
      </c>
      <c r="G1175" s="3" t="s">
        <v>4755</v>
      </c>
      <c r="H1175" s="13">
        <v>43978</v>
      </c>
      <c r="I1175" s="2">
        <v>95</v>
      </c>
      <c r="J1175" s="13">
        <v>43984</v>
      </c>
      <c r="K1175" s="72">
        <v>612</v>
      </c>
      <c r="N1175" s="122"/>
    </row>
    <row r="1176" spans="1:14" x14ac:dyDescent="0.2">
      <c r="A1176" s="2">
        <v>1</v>
      </c>
      <c r="B1176" s="2">
        <v>425</v>
      </c>
      <c r="C1176" s="2">
        <v>3</v>
      </c>
      <c r="D1176" t="s">
        <v>1137</v>
      </c>
      <c r="E1176" s="19" t="s">
        <v>4756</v>
      </c>
      <c r="F1176" s="87"/>
      <c r="G1176"/>
    </row>
    <row r="1177" spans="1:14" x14ac:dyDescent="0.2">
      <c r="A1177" s="2">
        <v>1</v>
      </c>
      <c r="B1177" s="2">
        <v>425</v>
      </c>
      <c r="C1177" s="2">
        <v>4</v>
      </c>
      <c r="D1177" t="s">
        <v>4757</v>
      </c>
      <c r="E1177" s="19" t="s">
        <v>4758</v>
      </c>
      <c r="F1177" s="87">
        <v>273</v>
      </c>
      <c r="G1177" t="s">
        <v>1528</v>
      </c>
      <c r="H1177" s="13">
        <v>43791</v>
      </c>
      <c r="I1177" s="2">
        <v>91</v>
      </c>
      <c r="J1177" s="13">
        <v>43812</v>
      </c>
      <c r="K1177" s="72">
        <v>579</v>
      </c>
      <c r="L1177" s="2" t="s">
        <v>236</v>
      </c>
      <c r="M1177" s="122" t="s">
        <v>4759</v>
      </c>
      <c r="N1177" t="s">
        <v>3066</v>
      </c>
    </row>
    <row r="1178" spans="1:14" x14ac:dyDescent="0.2">
      <c r="A1178" s="2">
        <v>1</v>
      </c>
      <c r="B1178" s="2">
        <v>425</v>
      </c>
      <c r="C1178" s="2">
        <v>4</v>
      </c>
      <c r="D1178" t="s">
        <v>4757</v>
      </c>
      <c r="E1178" s="19" t="s">
        <v>4758</v>
      </c>
      <c r="F1178" s="87">
        <v>273</v>
      </c>
      <c r="G1178" t="s">
        <v>750</v>
      </c>
      <c r="H1178" s="13">
        <v>41451</v>
      </c>
      <c r="I1178" s="2">
        <v>81</v>
      </c>
      <c r="J1178" s="13">
        <v>43812</v>
      </c>
      <c r="K1178" s="72">
        <v>579</v>
      </c>
      <c r="M1178" s="122"/>
    </row>
    <row r="1179" spans="1:14" x14ac:dyDescent="0.2">
      <c r="A1179" s="2">
        <v>1</v>
      </c>
      <c r="B1179" s="2">
        <v>426</v>
      </c>
      <c r="C1179" s="2">
        <v>1</v>
      </c>
      <c r="D1179" t="s">
        <v>4760</v>
      </c>
      <c r="E1179" s="19" t="s">
        <v>240</v>
      </c>
      <c r="F1179" s="87">
        <v>184</v>
      </c>
      <c r="G1179" t="s">
        <v>3210</v>
      </c>
      <c r="H1179" s="13">
        <v>40893</v>
      </c>
      <c r="I1179" s="2">
        <v>85</v>
      </c>
      <c r="J1179" s="13">
        <v>40898</v>
      </c>
      <c r="K1179" s="72">
        <v>353</v>
      </c>
      <c r="N1179" s="122" t="s">
        <v>1088</v>
      </c>
    </row>
    <row r="1180" spans="1:14" x14ac:dyDescent="0.2">
      <c r="A1180" s="2">
        <v>1</v>
      </c>
      <c r="B1180" s="2">
        <v>426</v>
      </c>
      <c r="C1180" s="2">
        <v>2</v>
      </c>
      <c r="D1180" t="s">
        <v>4760</v>
      </c>
      <c r="E1180" s="19" t="s">
        <v>240</v>
      </c>
      <c r="F1180" s="87">
        <v>184</v>
      </c>
      <c r="G1180" t="s">
        <v>240</v>
      </c>
      <c r="H1180" s="13">
        <v>45238</v>
      </c>
      <c r="I1180" s="2">
        <v>76</v>
      </c>
      <c r="J1180" s="13">
        <v>45248</v>
      </c>
      <c r="K1180" s="72">
        <v>723</v>
      </c>
      <c r="N1180" s="122"/>
    </row>
    <row r="1181" spans="1:14" x14ac:dyDescent="0.2">
      <c r="A1181" s="2">
        <v>1</v>
      </c>
      <c r="B1181" s="2">
        <v>426</v>
      </c>
      <c r="C1181" s="2">
        <v>2</v>
      </c>
      <c r="D1181" t="s">
        <v>4760</v>
      </c>
      <c r="E1181" s="19" t="s">
        <v>240</v>
      </c>
      <c r="F1181" s="87">
        <v>184</v>
      </c>
      <c r="G1181" t="s">
        <v>4614</v>
      </c>
      <c r="H1181" s="13">
        <v>43209</v>
      </c>
      <c r="I1181" s="2">
        <v>50</v>
      </c>
      <c r="J1181" s="13">
        <v>45248</v>
      </c>
      <c r="K1181" s="72">
        <v>723</v>
      </c>
      <c r="M1181" t="s">
        <v>4761</v>
      </c>
      <c r="N1181" s="122"/>
    </row>
    <row r="1182" spans="1:14" x14ac:dyDescent="0.2">
      <c r="A1182" s="2">
        <v>1</v>
      </c>
      <c r="B1182" s="2">
        <v>426</v>
      </c>
      <c r="C1182" s="2">
        <v>3</v>
      </c>
      <c r="D1182" t="s">
        <v>4762</v>
      </c>
      <c r="E1182" s="19" t="s">
        <v>4763</v>
      </c>
      <c r="F1182" s="87">
        <v>236</v>
      </c>
      <c r="G1182" t="s">
        <v>7488</v>
      </c>
      <c r="H1182" s="13">
        <v>45820</v>
      </c>
      <c r="I1182" s="2">
        <v>81</v>
      </c>
      <c r="J1182" s="13">
        <v>45825</v>
      </c>
      <c r="K1182" s="72">
        <v>777</v>
      </c>
      <c r="N1182" s="122" t="s">
        <v>1088</v>
      </c>
    </row>
    <row r="1183" spans="1:14" x14ac:dyDescent="0.2">
      <c r="A1183" s="2">
        <v>1</v>
      </c>
      <c r="B1183" s="2">
        <v>426</v>
      </c>
      <c r="C1183" s="2">
        <v>4</v>
      </c>
      <c r="D1183" t="s">
        <v>4762</v>
      </c>
      <c r="E1183" s="19" t="s">
        <v>4763</v>
      </c>
      <c r="F1183" s="87">
        <v>236</v>
      </c>
      <c r="G1183" t="s">
        <v>4764</v>
      </c>
      <c r="H1183" s="13">
        <v>44057</v>
      </c>
      <c r="I1183" s="2">
        <v>73</v>
      </c>
      <c r="J1183" s="13">
        <v>44062</v>
      </c>
      <c r="K1183" s="72">
        <v>624</v>
      </c>
      <c r="N1183" s="122"/>
    </row>
    <row r="1184" spans="1:14" x14ac:dyDescent="0.2">
      <c r="A1184" s="2">
        <v>1</v>
      </c>
      <c r="B1184" s="2">
        <v>427</v>
      </c>
      <c r="C1184" s="2">
        <v>1</v>
      </c>
      <c r="D1184" s="3" t="s">
        <v>4765</v>
      </c>
      <c r="E1184" s="20" t="s">
        <v>2924</v>
      </c>
      <c r="F1184" s="86">
        <v>206</v>
      </c>
      <c r="G1184" t="s">
        <v>4766</v>
      </c>
      <c r="H1184" s="13">
        <v>42672</v>
      </c>
      <c r="I1184" s="2">
        <v>85</v>
      </c>
      <c r="J1184" s="13">
        <v>42681</v>
      </c>
      <c r="K1184" s="72">
        <v>480</v>
      </c>
      <c r="L1184" s="2" t="s">
        <v>236</v>
      </c>
      <c r="N1184" s="122" t="s">
        <v>1088</v>
      </c>
    </row>
    <row r="1185" spans="1:14" x14ac:dyDescent="0.2">
      <c r="A1185" s="2">
        <v>1</v>
      </c>
      <c r="B1185" s="2">
        <v>427</v>
      </c>
      <c r="C1185" s="2">
        <v>2</v>
      </c>
      <c r="D1185" s="3" t="s">
        <v>4765</v>
      </c>
      <c r="E1185" s="20" t="s">
        <v>2924</v>
      </c>
      <c r="F1185" s="86">
        <v>206</v>
      </c>
      <c r="G1185" t="s">
        <v>4767</v>
      </c>
      <c r="H1185" s="13">
        <v>42038</v>
      </c>
      <c r="I1185" s="2">
        <v>81</v>
      </c>
      <c r="J1185" s="13">
        <v>42041</v>
      </c>
      <c r="K1185" s="72">
        <v>428</v>
      </c>
      <c r="N1185" s="122"/>
    </row>
    <row r="1186" spans="1:14" x14ac:dyDescent="0.2">
      <c r="A1186" s="2">
        <v>1</v>
      </c>
      <c r="B1186" s="2">
        <v>427</v>
      </c>
      <c r="C1186" s="2">
        <v>3</v>
      </c>
      <c r="D1186" s="3" t="s">
        <v>3463</v>
      </c>
      <c r="E1186" s="20" t="s">
        <v>99</v>
      </c>
      <c r="F1186" s="86">
        <v>260</v>
      </c>
      <c r="G1186" s="3" t="s">
        <v>3364</v>
      </c>
      <c r="H1186" s="30">
        <v>43287</v>
      </c>
      <c r="I1186" s="11">
        <v>56</v>
      </c>
      <c r="J1186" s="13">
        <v>43294</v>
      </c>
      <c r="K1186" s="72">
        <v>541</v>
      </c>
      <c r="N1186" t="s">
        <v>4768</v>
      </c>
    </row>
    <row r="1187" spans="1:14" x14ac:dyDescent="0.2">
      <c r="A1187" s="2">
        <v>1</v>
      </c>
      <c r="B1187" s="2">
        <v>427</v>
      </c>
      <c r="C1187" s="2">
        <v>4</v>
      </c>
      <c r="D1187" t="s">
        <v>4769</v>
      </c>
      <c r="E1187" s="19"/>
      <c r="F1187" s="87"/>
      <c r="G1187"/>
    </row>
    <row r="1188" spans="1:14" x14ac:dyDescent="0.2">
      <c r="A1188" s="2">
        <v>1</v>
      </c>
      <c r="B1188" s="2">
        <v>428</v>
      </c>
      <c r="C1188" s="2">
        <v>1</v>
      </c>
      <c r="E1188" s="19"/>
      <c r="F1188" s="87"/>
      <c r="G1188"/>
    </row>
    <row r="1189" spans="1:14" x14ac:dyDescent="0.2">
      <c r="A1189" s="2">
        <v>1</v>
      </c>
      <c r="B1189" s="2">
        <v>428</v>
      </c>
      <c r="C1189" s="2">
        <v>2</v>
      </c>
      <c r="E1189" s="19"/>
      <c r="F1189" s="87"/>
      <c r="G1189"/>
    </row>
    <row r="1190" spans="1:14" x14ac:dyDescent="0.2">
      <c r="A1190" s="2">
        <v>1</v>
      </c>
      <c r="B1190" s="2">
        <v>428</v>
      </c>
      <c r="C1190" s="2">
        <v>3</v>
      </c>
      <c r="E1190" s="19"/>
      <c r="F1190" s="87"/>
      <c r="G1190"/>
    </row>
    <row r="1191" spans="1:14" x14ac:dyDescent="0.2">
      <c r="A1191" s="2">
        <v>1</v>
      </c>
      <c r="B1191" s="2">
        <v>429</v>
      </c>
      <c r="C1191" s="2">
        <v>1</v>
      </c>
      <c r="D1191" t="s">
        <v>556</v>
      </c>
      <c r="E1191" s="19" t="s">
        <v>1992</v>
      </c>
      <c r="F1191" s="87">
        <v>156</v>
      </c>
      <c r="G1191" t="s">
        <v>4770</v>
      </c>
      <c r="H1191" s="13">
        <v>39855</v>
      </c>
      <c r="I1191" s="2">
        <v>78</v>
      </c>
      <c r="J1191" s="13">
        <v>39858</v>
      </c>
      <c r="K1191" s="71">
        <v>298</v>
      </c>
      <c r="N1191" t="s">
        <v>577</v>
      </c>
    </row>
    <row r="1192" spans="1:14" x14ac:dyDescent="0.2">
      <c r="A1192" s="2">
        <v>1</v>
      </c>
      <c r="B1192" s="2">
        <v>429</v>
      </c>
      <c r="C1192" s="2">
        <v>2</v>
      </c>
      <c r="D1192" t="s">
        <v>4771</v>
      </c>
      <c r="E1192" s="19" t="s">
        <v>4772</v>
      </c>
      <c r="F1192" s="87">
        <v>157</v>
      </c>
      <c r="G1192"/>
      <c r="K1192" s="53"/>
    </row>
    <row r="1193" spans="1:14" x14ac:dyDescent="0.2">
      <c r="A1193" s="2">
        <v>1</v>
      </c>
      <c r="B1193" s="2">
        <v>429</v>
      </c>
      <c r="C1193" s="2">
        <v>3</v>
      </c>
      <c r="D1193" t="s">
        <v>4771</v>
      </c>
      <c r="E1193" s="19" t="s">
        <v>4772</v>
      </c>
      <c r="F1193" s="87">
        <v>157</v>
      </c>
      <c r="G1193"/>
    </row>
    <row r="1194" spans="1:14" x14ac:dyDescent="0.2">
      <c r="A1194" s="2">
        <v>1</v>
      </c>
      <c r="B1194" s="2">
        <v>429</v>
      </c>
      <c r="C1194" s="2">
        <v>4</v>
      </c>
      <c r="E1194" s="19"/>
      <c r="F1194" s="87"/>
      <c r="G1194" s="3" t="s">
        <v>7475</v>
      </c>
    </row>
    <row r="1195" spans="1:14" x14ac:dyDescent="0.2">
      <c r="A1195" s="2">
        <v>1</v>
      </c>
      <c r="B1195" s="2">
        <v>429</v>
      </c>
      <c r="C1195" s="2">
        <v>5</v>
      </c>
      <c r="D1195" t="s">
        <v>4773</v>
      </c>
      <c r="E1195" s="19" t="s">
        <v>2776</v>
      </c>
      <c r="F1195" s="87">
        <v>155</v>
      </c>
      <c r="G1195" t="s">
        <v>3313</v>
      </c>
      <c r="H1195" s="13">
        <v>39858</v>
      </c>
      <c r="I1195" s="2">
        <v>88</v>
      </c>
      <c r="J1195" s="13">
        <v>39863</v>
      </c>
      <c r="K1195" s="72">
        <v>291</v>
      </c>
      <c r="L1195" s="2" t="s">
        <v>236</v>
      </c>
    </row>
    <row r="1196" spans="1:14" x14ac:dyDescent="0.2">
      <c r="A1196" s="2">
        <v>1</v>
      </c>
      <c r="B1196" s="2">
        <v>429</v>
      </c>
      <c r="C1196" s="2">
        <v>6</v>
      </c>
      <c r="D1196" t="s">
        <v>4773</v>
      </c>
      <c r="E1196" s="19" t="s">
        <v>2776</v>
      </c>
      <c r="F1196" s="87">
        <v>155</v>
      </c>
      <c r="G1196" t="s">
        <v>4774</v>
      </c>
      <c r="H1196" s="13">
        <v>43130</v>
      </c>
      <c r="I1196" s="2">
        <v>100</v>
      </c>
      <c r="J1196" s="13">
        <v>43141</v>
      </c>
      <c r="K1196" s="72">
        <v>510</v>
      </c>
    </row>
    <row r="1197" spans="1:14" x14ac:dyDescent="0.2">
      <c r="A1197" s="2">
        <v>1</v>
      </c>
      <c r="B1197" s="2">
        <v>429</v>
      </c>
      <c r="C1197" s="2">
        <v>7</v>
      </c>
      <c r="D1197" t="s">
        <v>4773</v>
      </c>
      <c r="E1197" s="19" t="s">
        <v>4775</v>
      </c>
      <c r="F1197" s="87">
        <v>238</v>
      </c>
      <c r="G1197" t="s">
        <v>4776</v>
      </c>
      <c r="H1197" s="13">
        <v>44255</v>
      </c>
      <c r="I1197" s="2">
        <v>62</v>
      </c>
      <c r="J1197" s="13">
        <v>44263</v>
      </c>
      <c r="K1197" s="72">
        <v>640</v>
      </c>
      <c r="N1197" s="122" t="s">
        <v>2656</v>
      </c>
    </row>
    <row r="1198" spans="1:14" x14ac:dyDescent="0.2">
      <c r="A1198" s="2">
        <v>1</v>
      </c>
      <c r="B1198" s="2">
        <v>429</v>
      </c>
      <c r="C1198" s="2">
        <v>8</v>
      </c>
      <c r="D1198" t="s">
        <v>4773</v>
      </c>
      <c r="E1198" s="19" t="s">
        <v>4775</v>
      </c>
      <c r="F1198" s="87">
        <v>238</v>
      </c>
      <c r="G1198" t="s">
        <v>4777</v>
      </c>
      <c r="N1198" s="122"/>
    </row>
    <row r="1199" spans="1:14" x14ac:dyDescent="0.2">
      <c r="A1199" s="2">
        <v>1</v>
      </c>
      <c r="B1199" s="2">
        <v>430</v>
      </c>
      <c r="C1199" s="2">
        <v>1</v>
      </c>
      <c r="D1199" t="s">
        <v>3451</v>
      </c>
      <c r="E1199" s="19" t="s">
        <v>4778</v>
      </c>
      <c r="F1199" s="96" t="s">
        <v>3457</v>
      </c>
      <c r="G1199"/>
    </row>
    <row r="1200" spans="1:14" x14ac:dyDescent="0.2">
      <c r="A1200" s="2">
        <v>1</v>
      </c>
      <c r="B1200" s="2">
        <v>430</v>
      </c>
      <c r="C1200" s="2">
        <v>2</v>
      </c>
      <c r="D1200" t="s">
        <v>3451</v>
      </c>
      <c r="E1200" s="19" t="s">
        <v>4778</v>
      </c>
      <c r="F1200" s="96" t="s">
        <v>3457</v>
      </c>
      <c r="G1200"/>
    </row>
    <row r="1201" spans="1:14" x14ac:dyDescent="0.2">
      <c r="A1201" s="2">
        <v>1</v>
      </c>
      <c r="B1201" s="2">
        <v>430</v>
      </c>
      <c r="C1201" s="2">
        <v>3</v>
      </c>
      <c r="D1201" t="s">
        <v>3451</v>
      </c>
      <c r="E1201" s="19" t="s">
        <v>4778</v>
      </c>
      <c r="F1201" s="96" t="s">
        <v>3457</v>
      </c>
      <c r="G1201"/>
      <c r="K1201" s="71"/>
    </row>
    <row r="1202" spans="1:14" x14ac:dyDescent="0.2">
      <c r="A1202" s="2">
        <v>1</v>
      </c>
      <c r="B1202" s="2">
        <v>430</v>
      </c>
      <c r="C1202" s="2">
        <v>4</v>
      </c>
      <c r="D1202" t="s">
        <v>3451</v>
      </c>
      <c r="E1202" s="19" t="s">
        <v>4778</v>
      </c>
      <c r="F1202" s="96" t="s">
        <v>3457</v>
      </c>
      <c r="G1202"/>
    </row>
    <row r="1203" spans="1:14" x14ac:dyDescent="0.2">
      <c r="A1203" s="2">
        <v>1</v>
      </c>
      <c r="B1203" s="2">
        <v>430</v>
      </c>
      <c r="C1203" s="2">
        <v>5</v>
      </c>
      <c r="D1203" t="s">
        <v>3451</v>
      </c>
      <c r="E1203" s="19" t="s">
        <v>4778</v>
      </c>
      <c r="F1203" s="96" t="s">
        <v>3457</v>
      </c>
      <c r="G1203"/>
      <c r="K1203" s="53"/>
    </row>
    <row r="1204" spans="1:14" x14ac:dyDescent="0.2">
      <c r="A1204" s="2">
        <v>1</v>
      </c>
      <c r="B1204" s="2">
        <v>430</v>
      </c>
      <c r="C1204" s="2">
        <v>6</v>
      </c>
      <c r="D1204" t="s">
        <v>3451</v>
      </c>
      <c r="E1204" s="19" t="s">
        <v>4778</v>
      </c>
      <c r="F1204" s="96" t="s">
        <v>3457</v>
      </c>
      <c r="G1204"/>
    </row>
    <row r="1205" spans="1:14" x14ac:dyDescent="0.2">
      <c r="A1205" s="2">
        <v>1</v>
      </c>
      <c r="B1205" s="2">
        <v>430</v>
      </c>
      <c r="C1205" s="2">
        <v>7</v>
      </c>
      <c r="D1205" t="s">
        <v>3451</v>
      </c>
      <c r="E1205" s="19" t="s">
        <v>4778</v>
      </c>
      <c r="F1205" s="96" t="s">
        <v>3457</v>
      </c>
      <c r="G1205"/>
      <c r="K1205" s="53"/>
    </row>
    <row r="1206" spans="1:14" x14ac:dyDescent="0.2">
      <c r="A1206" s="2">
        <v>1</v>
      </c>
      <c r="B1206" s="2">
        <v>430</v>
      </c>
      <c r="C1206" s="2">
        <v>8</v>
      </c>
      <c r="D1206" t="s">
        <v>3451</v>
      </c>
      <c r="E1206" s="19" t="s">
        <v>4778</v>
      </c>
      <c r="F1206" s="96" t="s">
        <v>3457</v>
      </c>
      <c r="G1206"/>
    </row>
    <row r="1207" spans="1:14" x14ac:dyDescent="0.2">
      <c r="A1207" s="2">
        <v>1</v>
      </c>
      <c r="B1207" s="2">
        <v>431</v>
      </c>
      <c r="C1207" s="2">
        <v>1</v>
      </c>
      <c r="D1207" t="s">
        <v>4779</v>
      </c>
      <c r="E1207" s="19" t="s">
        <v>4780</v>
      </c>
      <c r="F1207" s="87">
        <v>288</v>
      </c>
      <c r="G1207"/>
      <c r="N1207" s="122" t="s">
        <v>4432</v>
      </c>
    </row>
    <row r="1208" spans="1:14" x14ac:dyDescent="0.2">
      <c r="A1208" s="2">
        <v>1</v>
      </c>
      <c r="B1208" s="2">
        <v>431</v>
      </c>
      <c r="C1208" s="2">
        <v>2</v>
      </c>
      <c r="D1208" t="s">
        <v>4779</v>
      </c>
      <c r="E1208" s="19" t="s">
        <v>4780</v>
      </c>
      <c r="F1208" s="87">
        <v>288</v>
      </c>
      <c r="G1208" t="s">
        <v>4781</v>
      </c>
      <c r="H1208" s="13">
        <v>44332</v>
      </c>
      <c r="I1208" s="2">
        <v>78</v>
      </c>
      <c r="J1208" s="13">
        <v>44337</v>
      </c>
      <c r="K1208" s="72">
        <v>650</v>
      </c>
      <c r="L1208" s="2" t="s">
        <v>236</v>
      </c>
      <c r="N1208" s="122"/>
    </row>
    <row r="1209" spans="1:14" x14ac:dyDescent="0.2">
      <c r="A1209" s="2">
        <v>1</v>
      </c>
      <c r="B1209" s="2">
        <v>431</v>
      </c>
      <c r="C1209" s="2">
        <v>3</v>
      </c>
      <c r="D1209" t="s">
        <v>4782</v>
      </c>
      <c r="E1209" s="19" t="s">
        <v>944</v>
      </c>
      <c r="F1209" s="87">
        <v>154</v>
      </c>
      <c r="G1209" t="s">
        <v>4783</v>
      </c>
      <c r="H1209" s="13">
        <v>42095</v>
      </c>
      <c r="I1209" s="2">
        <v>84</v>
      </c>
      <c r="J1209" s="13">
        <v>42101</v>
      </c>
      <c r="K1209" s="72">
        <v>424</v>
      </c>
      <c r="N1209" s="122" t="s">
        <v>2258</v>
      </c>
    </row>
    <row r="1210" spans="1:14" x14ac:dyDescent="0.2">
      <c r="A1210" s="2">
        <v>1</v>
      </c>
      <c r="B1210" s="2">
        <v>431</v>
      </c>
      <c r="C1210" s="2">
        <v>4</v>
      </c>
      <c r="D1210" t="s">
        <v>4782</v>
      </c>
      <c r="E1210" s="19" t="s">
        <v>944</v>
      </c>
      <c r="F1210" s="87">
        <v>154</v>
      </c>
      <c r="G1210" t="s">
        <v>4784</v>
      </c>
      <c r="H1210" s="13">
        <v>45242</v>
      </c>
      <c r="I1210" s="2">
        <v>91</v>
      </c>
      <c r="J1210" s="13">
        <v>45250</v>
      </c>
      <c r="K1210" s="53">
        <v>724</v>
      </c>
      <c r="N1210" s="122"/>
    </row>
    <row r="1211" spans="1:14" x14ac:dyDescent="0.2">
      <c r="A1211" s="2">
        <v>1</v>
      </c>
      <c r="B1211" s="2">
        <v>431</v>
      </c>
      <c r="C1211" s="2" t="s">
        <v>4785</v>
      </c>
      <c r="D1211" t="s">
        <v>4786</v>
      </c>
      <c r="E1211" s="19" t="s">
        <v>499</v>
      </c>
      <c r="F1211" s="87">
        <v>380</v>
      </c>
      <c r="G1211"/>
      <c r="H1211" s="13"/>
      <c r="J1211" s="13"/>
      <c r="K1211" s="53"/>
      <c r="N1211" s="24"/>
    </row>
    <row r="1212" spans="1:14" x14ac:dyDescent="0.2">
      <c r="A1212" s="2">
        <v>1</v>
      </c>
      <c r="B1212" s="2">
        <v>431</v>
      </c>
      <c r="C1212" s="2">
        <v>5</v>
      </c>
      <c r="D1212" t="s">
        <v>4787</v>
      </c>
      <c r="E1212" s="19" t="s">
        <v>4788</v>
      </c>
      <c r="F1212" s="87">
        <v>149</v>
      </c>
      <c r="G1212"/>
    </row>
    <row r="1213" spans="1:14" x14ac:dyDescent="0.2">
      <c r="A1213" s="2">
        <v>1</v>
      </c>
      <c r="B1213" s="2">
        <v>431</v>
      </c>
      <c r="C1213" s="2">
        <v>6</v>
      </c>
      <c r="D1213" t="s">
        <v>4787</v>
      </c>
      <c r="E1213" s="19" t="s">
        <v>4788</v>
      </c>
      <c r="F1213" s="87">
        <v>149</v>
      </c>
      <c r="G1213"/>
      <c r="K1213" s="53"/>
    </row>
    <row r="1214" spans="1:14" x14ac:dyDescent="0.2">
      <c r="A1214" s="2">
        <v>1</v>
      </c>
      <c r="B1214" s="2">
        <v>431</v>
      </c>
      <c r="C1214" s="2">
        <v>7</v>
      </c>
      <c r="D1214" t="s">
        <v>4789</v>
      </c>
      <c r="E1214" s="19" t="s">
        <v>4790</v>
      </c>
      <c r="F1214" s="87">
        <v>153</v>
      </c>
      <c r="G1214"/>
      <c r="K1214" s="53"/>
      <c r="N1214" s="122" t="s">
        <v>2656</v>
      </c>
    </row>
    <row r="1215" spans="1:14" x14ac:dyDescent="0.2">
      <c r="A1215" s="2">
        <v>1</v>
      </c>
      <c r="B1215" s="2">
        <v>431</v>
      </c>
      <c r="C1215" s="2">
        <v>8</v>
      </c>
      <c r="D1215" t="s">
        <v>4789</v>
      </c>
      <c r="E1215" s="19" t="s">
        <v>4790</v>
      </c>
      <c r="F1215" s="87">
        <v>153</v>
      </c>
      <c r="G1215"/>
      <c r="K1215" s="53"/>
      <c r="N1215" s="122"/>
    </row>
    <row r="1216" spans="1:14" x14ac:dyDescent="0.2">
      <c r="A1216" s="2">
        <v>1</v>
      </c>
      <c r="B1216" s="2">
        <v>432</v>
      </c>
      <c r="C1216" s="2">
        <v>1</v>
      </c>
      <c r="D1216" t="s">
        <v>2106</v>
      </c>
      <c r="E1216" s="19" t="s">
        <v>1943</v>
      </c>
      <c r="F1216" s="87">
        <v>151</v>
      </c>
      <c r="G1216"/>
      <c r="K1216" s="53"/>
    </row>
    <row r="1217" spans="1:14" x14ac:dyDescent="0.2">
      <c r="A1217" s="2">
        <v>1</v>
      </c>
      <c r="B1217" s="2">
        <v>432</v>
      </c>
      <c r="C1217" s="2">
        <v>2</v>
      </c>
      <c r="D1217" t="s">
        <v>2106</v>
      </c>
      <c r="E1217" s="19" t="s">
        <v>1943</v>
      </c>
      <c r="F1217" s="87">
        <v>151</v>
      </c>
      <c r="G1217"/>
    </row>
    <row r="1218" spans="1:14" x14ac:dyDescent="0.2">
      <c r="A1218" s="2">
        <v>1</v>
      </c>
      <c r="B1218" s="2">
        <v>432</v>
      </c>
      <c r="C1218" s="2">
        <v>3</v>
      </c>
      <c r="D1218" t="s">
        <v>2500</v>
      </c>
      <c r="E1218" s="19" t="s">
        <v>4791</v>
      </c>
      <c r="F1218" s="87">
        <v>152</v>
      </c>
      <c r="G1218" t="s">
        <v>2243</v>
      </c>
      <c r="H1218" s="13">
        <v>42231</v>
      </c>
      <c r="I1218" s="2">
        <v>90</v>
      </c>
      <c r="J1218" s="13">
        <v>42235</v>
      </c>
      <c r="K1218" s="72">
        <v>447</v>
      </c>
      <c r="N1218" s="122" t="s">
        <v>2886</v>
      </c>
    </row>
    <row r="1219" spans="1:14" x14ac:dyDescent="0.2">
      <c r="A1219" s="2">
        <v>1</v>
      </c>
      <c r="B1219" s="2">
        <v>432</v>
      </c>
      <c r="C1219" s="2">
        <v>4</v>
      </c>
      <c r="D1219" t="s">
        <v>2500</v>
      </c>
      <c r="E1219" s="19" t="s">
        <v>4791</v>
      </c>
      <c r="F1219" s="87">
        <v>152</v>
      </c>
      <c r="G1219" t="s">
        <v>4792</v>
      </c>
      <c r="H1219" s="13">
        <v>41507</v>
      </c>
      <c r="I1219" s="2">
        <v>80</v>
      </c>
      <c r="J1219" s="13">
        <v>41510</v>
      </c>
      <c r="K1219" s="72">
        <v>393</v>
      </c>
      <c r="N1219" s="122"/>
    </row>
    <row r="1220" spans="1:14" x14ac:dyDescent="0.2">
      <c r="A1220" s="2">
        <v>1</v>
      </c>
      <c r="B1220" s="2">
        <v>432</v>
      </c>
      <c r="C1220" s="11" t="s">
        <v>4793</v>
      </c>
      <c r="D1220" s="3" t="s">
        <v>4794</v>
      </c>
      <c r="E1220" s="20" t="s">
        <v>1229</v>
      </c>
      <c r="F1220" s="87">
        <v>323</v>
      </c>
      <c r="G1220" s="3" t="s">
        <v>4795</v>
      </c>
      <c r="H1220" s="13">
        <v>44097</v>
      </c>
      <c r="I1220" s="2">
        <v>72</v>
      </c>
      <c r="J1220" s="13">
        <v>44870</v>
      </c>
      <c r="K1220" s="72">
        <v>701</v>
      </c>
      <c r="M1220" s="3" t="s">
        <v>244</v>
      </c>
      <c r="N1220" s="122" t="s">
        <v>2258</v>
      </c>
    </row>
    <row r="1221" spans="1:14" x14ac:dyDescent="0.2">
      <c r="A1221" s="2">
        <v>1</v>
      </c>
      <c r="B1221" s="2">
        <v>432</v>
      </c>
      <c r="C1221" s="11" t="s">
        <v>4793</v>
      </c>
      <c r="D1221" s="3" t="s">
        <v>4794</v>
      </c>
      <c r="E1221" s="20" t="s">
        <v>1229</v>
      </c>
      <c r="F1221" s="87">
        <v>323</v>
      </c>
      <c r="G1221" s="3" t="s">
        <v>4796</v>
      </c>
      <c r="H1221" s="13">
        <v>44815</v>
      </c>
      <c r="I1221" s="2">
        <v>66</v>
      </c>
      <c r="J1221" s="13">
        <v>44870</v>
      </c>
      <c r="K1221" s="72">
        <v>702</v>
      </c>
      <c r="M1221" s="3" t="s">
        <v>308</v>
      </c>
      <c r="N1221" s="122"/>
    </row>
    <row r="1222" spans="1:14" x14ac:dyDescent="0.2">
      <c r="A1222" s="2">
        <v>1</v>
      </c>
      <c r="B1222" s="2">
        <v>432</v>
      </c>
      <c r="C1222" s="2">
        <v>5</v>
      </c>
      <c r="D1222" t="s">
        <v>4797</v>
      </c>
      <c r="E1222" s="19" t="s">
        <v>4798</v>
      </c>
      <c r="F1222" s="87">
        <v>150</v>
      </c>
      <c r="G1222" t="s">
        <v>4799</v>
      </c>
      <c r="H1222" s="13">
        <v>41573</v>
      </c>
      <c r="I1222" s="2">
        <v>63</v>
      </c>
      <c r="J1222" s="13">
        <v>41577</v>
      </c>
      <c r="K1222" s="72">
        <v>395</v>
      </c>
      <c r="N1222" s="122" t="s">
        <v>4800</v>
      </c>
    </row>
    <row r="1223" spans="1:14" x14ac:dyDescent="0.2">
      <c r="A1223" s="2">
        <v>1</v>
      </c>
      <c r="B1223" s="2">
        <v>432</v>
      </c>
      <c r="C1223" s="2">
        <v>6</v>
      </c>
      <c r="D1223" t="s">
        <v>4797</v>
      </c>
      <c r="E1223" s="19" t="s">
        <v>4798</v>
      </c>
      <c r="F1223" s="87">
        <v>150</v>
      </c>
      <c r="N1223" s="122"/>
    </row>
    <row r="1224" spans="1:14" x14ac:dyDescent="0.2">
      <c r="A1224" s="2">
        <v>1</v>
      </c>
      <c r="B1224" s="2">
        <v>432</v>
      </c>
      <c r="C1224" s="2">
        <v>7</v>
      </c>
      <c r="D1224" t="s">
        <v>4801</v>
      </c>
      <c r="E1224" s="19" t="s">
        <v>3563</v>
      </c>
      <c r="F1224" s="87" t="s">
        <v>4802</v>
      </c>
      <c r="G1224"/>
      <c r="N1224" t="s">
        <v>3669</v>
      </c>
    </row>
    <row r="1225" spans="1:14" x14ac:dyDescent="0.2">
      <c r="A1225" s="2">
        <v>1</v>
      </c>
      <c r="B1225" s="2">
        <v>432</v>
      </c>
      <c r="C1225" s="2">
        <v>8</v>
      </c>
      <c r="D1225" t="s">
        <v>4803</v>
      </c>
      <c r="E1225" s="19" t="s">
        <v>4804</v>
      </c>
      <c r="F1225" s="87">
        <v>175</v>
      </c>
      <c r="G1225" t="s">
        <v>4805</v>
      </c>
      <c r="H1225" s="13">
        <v>40502</v>
      </c>
      <c r="I1225" s="2">
        <v>28</v>
      </c>
      <c r="J1225" s="13">
        <v>40505</v>
      </c>
      <c r="K1225" s="53">
        <v>332</v>
      </c>
      <c r="N1225" t="s">
        <v>577</v>
      </c>
    </row>
    <row r="1226" spans="1:14" x14ac:dyDescent="0.2">
      <c r="A1226" s="2">
        <v>1</v>
      </c>
      <c r="B1226" s="2">
        <v>432</v>
      </c>
      <c r="C1226" s="2" t="s">
        <v>4806</v>
      </c>
      <c r="D1226" t="s">
        <v>430</v>
      </c>
      <c r="E1226" s="19" t="s">
        <v>115</v>
      </c>
      <c r="F1226" s="87">
        <v>311</v>
      </c>
      <c r="G1226" s="10" t="s">
        <v>4807</v>
      </c>
      <c r="J1226" s="13"/>
      <c r="M1226" s="121" t="s">
        <v>4808</v>
      </c>
    </row>
    <row r="1227" spans="1:14" x14ac:dyDescent="0.2">
      <c r="A1227" s="2">
        <v>1</v>
      </c>
      <c r="B1227" s="2">
        <v>432</v>
      </c>
      <c r="C1227" s="2" t="s">
        <v>4806</v>
      </c>
      <c r="D1227" t="s">
        <v>430</v>
      </c>
      <c r="E1227" s="19" t="s">
        <v>115</v>
      </c>
      <c r="F1227" s="87">
        <v>311</v>
      </c>
      <c r="G1227" s="10" t="s">
        <v>4809</v>
      </c>
      <c r="H1227" s="13">
        <v>43067</v>
      </c>
      <c r="I1227" s="2">
        <v>68</v>
      </c>
      <c r="J1227" s="14">
        <v>43191</v>
      </c>
      <c r="K1227" s="72">
        <v>600</v>
      </c>
      <c r="M1227" s="121"/>
    </row>
    <row r="1228" spans="1:14" x14ac:dyDescent="0.2">
      <c r="A1228" s="2">
        <v>1</v>
      </c>
      <c r="B1228" s="2">
        <v>432</v>
      </c>
      <c r="C1228" s="2" t="s">
        <v>4806</v>
      </c>
      <c r="D1228" t="s">
        <v>430</v>
      </c>
      <c r="E1228" s="19" t="s">
        <v>115</v>
      </c>
      <c r="F1228" s="87">
        <v>311</v>
      </c>
      <c r="G1228" s="10" t="s">
        <v>4810</v>
      </c>
      <c r="H1228" s="13">
        <v>40988</v>
      </c>
      <c r="I1228" s="2">
        <v>85</v>
      </c>
      <c r="J1228" s="14">
        <v>43191</v>
      </c>
      <c r="K1228" s="72">
        <v>598</v>
      </c>
      <c r="M1228" s="121"/>
    </row>
    <row r="1229" spans="1:14" x14ac:dyDescent="0.2">
      <c r="A1229" s="2">
        <v>1</v>
      </c>
      <c r="B1229" s="2">
        <v>432</v>
      </c>
      <c r="C1229" s="2" t="s">
        <v>4806</v>
      </c>
      <c r="D1229" t="s">
        <v>430</v>
      </c>
      <c r="E1229" s="19" t="s">
        <v>115</v>
      </c>
      <c r="F1229" s="87">
        <v>311</v>
      </c>
      <c r="G1229" s="10" t="s">
        <v>92</v>
      </c>
      <c r="H1229" s="13">
        <v>42795</v>
      </c>
      <c r="I1229" s="2">
        <v>24</v>
      </c>
      <c r="J1229" s="14">
        <v>43191</v>
      </c>
      <c r="K1229" s="72">
        <v>599</v>
      </c>
      <c r="M1229" s="121"/>
    </row>
    <row r="1230" spans="1:14" x14ac:dyDescent="0.2">
      <c r="A1230" s="2">
        <v>1</v>
      </c>
      <c r="B1230" s="2">
        <v>433</v>
      </c>
      <c r="C1230" s="2">
        <v>1</v>
      </c>
      <c r="D1230" t="s">
        <v>2873</v>
      </c>
      <c r="E1230" s="19" t="s">
        <v>431</v>
      </c>
      <c r="F1230" s="87">
        <v>180</v>
      </c>
      <c r="G1230"/>
      <c r="N1230" s="122" t="s">
        <v>2129</v>
      </c>
    </row>
    <row r="1231" spans="1:14" x14ac:dyDescent="0.2">
      <c r="A1231" s="2">
        <v>1</v>
      </c>
      <c r="B1231" s="2">
        <v>433</v>
      </c>
      <c r="C1231" s="2">
        <v>2</v>
      </c>
      <c r="D1231" t="s">
        <v>2873</v>
      </c>
      <c r="E1231" s="19" t="s">
        <v>431</v>
      </c>
      <c r="F1231" s="87">
        <v>180</v>
      </c>
      <c r="G1231" s="10" t="s">
        <v>7406</v>
      </c>
      <c r="H1231" s="13">
        <v>44125</v>
      </c>
      <c r="I1231" s="2">
        <v>55</v>
      </c>
      <c r="J1231" s="13">
        <v>45467</v>
      </c>
      <c r="K1231" s="72">
        <v>742</v>
      </c>
      <c r="M1231" t="s">
        <v>7407</v>
      </c>
      <c r="N1231" s="122"/>
    </row>
    <row r="1232" spans="1:14" x14ac:dyDescent="0.2">
      <c r="A1232" s="2">
        <v>1</v>
      </c>
      <c r="B1232" s="2">
        <v>433</v>
      </c>
      <c r="C1232" s="2">
        <v>2</v>
      </c>
      <c r="D1232" t="s">
        <v>2873</v>
      </c>
      <c r="E1232" s="19" t="s">
        <v>431</v>
      </c>
      <c r="F1232" s="87">
        <v>180</v>
      </c>
      <c r="G1232" s="10" t="s">
        <v>7405</v>
      </c>
      <c r="H1232" s="13">
        <v>44983</v>
      </c>
      <c r="I1232" s="2">
        <v>82</v>
      </c>
      <c r="J1232" s="13">
        <v>45467</v>
      </c>
      <c r="K1232" s="72">
        <v>741</v>
      </c>
      <c r="M1232" t="s">
        <v>7408</v>
      </c>
      <c r="N1232" s="122"/>
    </row>
    <row r="1233" spans="1:14" x14ac:dyDescent="0.2">
      <c r="A1233" s="2">
        <v>1</v>
      </c>
      <c r="B1233" s="2">
        <v>433</v>
      </c>
      <c r="C1233" s="2">
        <v>3</v>
      </c>
      <c r="D1233" t="s">
        <v>4811</v>
      </c>
      <c r="E1233" s="19" t="s">
        <v>4812</v>
      </c>
      <c r="F1233" s="87">
        <v>181</v>
      </c>
      <c r="G1233" t="s">
        <v>4813</v>
      </c>
      <c r="H1233" s="13">
        <v>43018</v>
      </c>
      <c r="I1233" s="2">
        <v>85</v>
      </c>
      <c r="J1233" s="13">
        <v>43026</v>
      </c>
      <c r="K1233" s="72">
        <v>517</v>
      </c>
      <c r="M1233" t="s">
        <v>244</v>
      </c>
      <c r="N1233" t="s">
        <v>354</v>
      </c>
    </row>
    <row r="1234" spans="1:14" x14ac:dyDescent="0.2">
      <c r="A1234" s="2">
        <v>1</v>
      </c>
      <c r="B1234" s="2">
        <v>433</v>
      </c>
      <c r="C1234" s="2">
        <v>4</v>
      </c>
      <c r="D1234" t="s">
        <v>4814</v>
      </c>
      <c r="E1234" s="19" t="s">
        <v>4815</v>
      </c>
      <c r="F1234" s="87" t="s">
        <v>4816</v>
      </c>
      <c r="G1234" t="s">
        <v>4817</v>
      </c>
      <c r="H1234" s="13">
        <v>45348</v>
      </c>
      <c r="I1234" s="2">
        <v>85</v>
      </c>
      <c r="J1234" s="13">
        <v>45388</v>
      </c>
      <c r="K1234" s="53">
        <v>730</v>
      </c>
      <c r="M1234" t="s">
        <v>244</v>
      </c>
      <c r="N1234" t="s">
        <v>577</v>
      </c>
    </row>
    <row r="1235" spans="1:14" x14ac:dyDescent="0.2">
      <c r="A1235" s="2">
        <v>1</v>
      </c>
      <c r="B1235" s="2">
        <v>433</v>
      </c>
      <c r="C1235" s="2">
        <v>5</v>
      </c>
      <c r="D1235" t="s">
        <v>1779</v>
      </c>
      <c r="E1235" s="19" t="s">
        <v>1423</v>
      </c>
      <c r="F1235" s="87">
        <v>158</v>
      </c>
      <c r="G1235"/>
    </row>
    <row r="1236" spans="1:14" x14ac:dyDescent="0.2">
      <c r="A1236" s="2">
        <v>1</v>
      </c>
      <c r="B1236" s="2">
        <v>433</v>
      </c>
      <c r="C1236" s="2">
        <v>6</v>
      </c>
      <c r="D1236" t="s">
        <v>4818</v>
      </c>
      <c r="E1236" s="19" t="s">
        <v>4819</v>
      </c>
      <c r="F1236" s="87">
        <v>182</v>
      </c>
      <c r="G1236" t="s">
        <v>4820</v>
      </c>
      <c r="H1236" s="13">
        <v>40868</v>
      </c>
      <c r="I1236" s="2">
        <v>53</v>
      </c>
      <c r="J1236" s="13">
        <v>40876</v>
      </c>
      <c r="K1236" s="72">
        <v>356</v>
      </c>
      <c r="N1236" t="s">
        <v>577</v>
      </c>
    </row>
    <row r="1237" spans="1:14" x14ac:dyDescent="0.2">
      <c r="A1237" s="2">
        <v>1</v>
      </c>
      <c r="B1237" s="2">
        <v>433</v>
      </c>
      <c r="C1237" s="2">
        <v>7</v>
      </c>
      <c r="D1237" t="s">
        <v>4821</v>
      </c>
      <c r="E1237" s="19" t="s">
        <v>221</v>
      </c>
      <c r="F1237" s="87">
        <v>203</v>
      </c>
      <c r="G1237" t="s">
        <v>4822</v>
      </c>
      <c r="H1237" s="13">
        <v>41540</v>
      </c>
      <c r="I1237" s="2">
        <v>50</v>
      </c>
      <c r="J1237" s="13">
        <v>41545</v>
      </c>
      <c r="K1237" s="72">
        <v>433</v>
      </c>
      <c r="N1237" t="s">
        <v>4823</v>
      </c>
    </row>
    <row r="1238" spans="1:14" x14ac:dyDescent="0.2">
      <c r="A1238" s="2">
        <v>1</v>
      </c>
      <c r="B1238" s="2">
        <v>433</v>
      </c>
      <c r="C1238" s="2">
        <v>8</v>
      </c>
      <c r="D1238" t="s">
        <v>4824</v>
      </c>
      <c r="E1238" s="19" t="s">
        <v>4825</v>
      </c>
      <c r="F1238" s="87">
        <v>177</v>
      </c>
      <c r="G1238" t="s">
        <v>4826</v>
      </c>
      <c r="H1238" s="13">
        <v>40609</v>
      </c>
      <c r="I1238" s="2">
        <v>45</v>
      </c>
      <c r="J1238" s="13">
        <v>40613</v>
      </c>
      <c r="K1238" s="72">
        <v>343</v>
      </c>
      <c r="N1238" t="s">
        <v>4827</v>
      </c>
    </row>
    <row r="1239" spans="1:14" x14ac:dyDescent="0.2">
      <c r="A1239" s="2">
        <v>1</v>
      </c>
      <c r="B1239" s="2">
        <v>433</v>
      </c>
      <c r="C1239" s="2" t="s">
        <v>4828</v>
      </c>
      <c r="D1239" t="s">
        <v>4829</v>
      </c>
      <c r="E1239" s="19" t="s">
        <v>4575</v>
      </c>
      <c r="F1239" s="87">
        <v>205</v>
      </c>
      <c r="G1239" t="s">
        <v>4830</v>
      </c>
      <c r="H1239" s="13">
        <v>41747</v>
      </c>
      <c r="I1239" s="2">
        <v>40</v>
      </c>
      <c r="J1239" s="13">
        <v>42676</v>
      </c>
      <c r="K1239" s="53"/>
      <c r="M1239" t="s">
        <v>4831</v>
      </c>
    </row>
    <row r="1240" spans="1:14" x14ac:dyDescent="0.2">
      <c r="A1240" s="2">
        <v>1</v>
      </c>
      <c r="B1240" s="2">
        <v>433</v>
      </c>
      <c r="C1240" s="2" t="s">
        <v>4832</v>
      </c>
      <c r="D1240" t="s">
        <v>4833</v>
      </c>
      <c r="E1240" s="19" t="s">
        <v>3639</v>
      </c>
      <c r="F1240" s="87">
        <v>212</v>
      </c>
      <c r="G1240" t="s">
        <v>4834</v>
      </c>
      <c r="H1240" s="13">
        <v>41867</v>
      </c>
      <c r="I1240" s="2">
        <v>66</v>
      </c>
      <c r="J1240" s="13">
        <v>42235</v>
      </c>
      <c r="K1240" s="72">
        <v>439</v>
      </c>
      <c r="M1240" t="s">
        <v>4835</v>
      </c>
    </row>
    <row r="1241" spans="1:14" x14ac:dyDescent="0.2">
      <c r="A1241" s="2">
        <v>1</v>
      </c>
      <c r="B1241" s="2">
        <v>433</v>
      </c>
      <c r="C1241" s="2" t="s">
        <v>4836</v>
      </c>
      <c r="D1241" t="s">
        <v>4833</v>
      </c>
      <c r="E1241" s="19" t="s">
        <v>3639</v>
      </c>
      <c r="F1241" s="87">
        <v>176</v>
      </c>
      <c r="G1241" t="s">
        <v>4837</v>
      </c>
      <c r="H1241" s="13">
        <v>40100</v>
      </c>
      <c r="I1241" s="2">
        <v>62</v>
      </c>
      <c r="J1241" s="13">
        <v>40140</v>
      </c>
      <c r="K1241" s="72">
        <v>339</v>
      </c>
      <c r="M1241" t="s">
        <v>4838</v>
      </c>
      <c r="N1241" t="s">
        <v>354</v>
      </c>
    </row>
    <row r="1242" spans="1:14" x14ac:dyDescent="0.2">
      <c r="A1242" s="2">
        <v>1</v>
      </c>
      <c r="B1242" s="2">
        <v>433</v>
      </c>
      <c r="C1242" s="2" t="s">
        <v>4806</v>
      </c>
      <c r="D1242" t="s">
        <v>3853</v>
      </c>
      <c r="E1242" s="19" t="s">
        <v>3854</v>
      </c>
      <c r="F1242" s="87">
        <v>194</v>
      </c>
      <c r="G1242" s="10" t="s">
        <v>4543</v>
      </c>
      <c r="H1242" s="13">
        <v>41225</v>
      </c>
      <c r="I1242" s="2">
        <v>71</v>
      </c>
      <c r="J1242" s="13">
        <v>41244</v>
      </c>
      <c r="K1242" s="53">
        <v>383</v>
      </c>
      <c r="M1242" t="s">
        <v>4839</v>
      </c>
      <c r="N1242" t="s">
        <v>4840</v>
      </c>
    </row>
    <row r="1243" spans="1:14" x14ac:dyDescent="0.2">
      <c r="K1243" s="53"/>
    </row>
    <row r="1244" spans="1:14" x14ac:dyDescent="0.2">
      <c r="K1244" s="53"/>
    </row>
    <row r="1245" spans="1:14" x14ac:dyDescent="0.2">
      <c r="K1245" s="53"/>
    </row>
    <row r="1246" spans="1:14" x14ac:dyDescent="0.2">
      <c r="K1246" s="53"/>
    </row>
    <row r="1247" spans="1:14" x14ac:dyDescent="0.2">
      <c r="K1247" s="53"/>
    </row>
    <row r="1248" spans="1:14" x14ac:dyDescent="0.2">
      <c r="K1248" s="53"/>
    </row>
    <row r="1249" spans="11:11" x14ac:dyDescent="0.2">
      <c r="K1249" s="53"/>
    </row>
    <row r="1250" spans="11:11" x14ac:dyDescent="0.2">
      <c r="K1250" s="53"/>
    </row>
    <row r="1263" spans="11:11" x14ac:dyDescent="0.2">
      <c r="K1263" s="53"/>
    </row>
    <row r="1269" spans="11:11" x14ac:dyDescent="0.2">
      <c r="K1269" s="53"/>
    </row>
    <row r="1270" spans="11:11" x14ac:dyDescent="0.2">
      <c r="K1270" s="53"/>
    </row>
    <row r="1271" spans="11:11" x14ac:dyDescent="0.2">
      <c r="K1271" s="53"/>
    </row>
    <row r="1278" spans="11:11" x14ac:dyDescent="0.2">
      <c r="K1278" s="53"/>
    </row>
    <row r="1284" spans="11:11" x14ac:dyDescent="0.2">
      <c r="K1284" s="53"/>
    </row>
    <row r="1285" spans="11:11" x14ac:dyDescent="0.2">
      <c r="K1285" s="53"/>
    </row>
    <row r="1286" spans="11:11" x14ac:dyDescent="0.2">
      <c r="K1286" s="53"/>
    </row>
    <row r="1287" spans="11:11" x14ac:dyDescent="0.2">
      <c r="K1287" s="53"/>
    </row>
    <row r="1292" spans="11:11" x14ac:dyDescent="0.2">
      <c r="K1292" s="53"/>
    </row>
    <row r="1305" spans="11:11" x14ac:dyDescent="0.2">
      <c r="K1305" s="53"/>
    </row>
    <row r="1308" spans="11:11" x14ac:dyDescent="0.2">
      <c r="K1308" s="53"/>
    </row>
    <row r="1309" spans="11:11" x14ac:dyDescent="0.2">
      <c r="K1309" s="53"/>
    </row>
    <row r="1316" spans="11:11" x14ac:dyDescent="0.2">
      <c r="K1316" s="53"/>
    </row>
    <row r="1318" spans="11:11" x14ac:dyDescent="0.2">
      <c r="K1318" s="53"/>
    </row>
    <row r="1323" spans="11:11" x14ac:dyDescent="0.2">
      <c r="K1323" s="53"/>
    </row>
    <row r="1331" spans="11:11" x14ac:dyDescent="0.2">
      <c r="K1331" s="53"/>
    </row>
    <row r="1332" spans="11:11" x14ac:dyDescent="0.2">
      <c r="K1332" s="53"/>
    </row>
    <row r="1334" spans="11:11" x14ac:dyDescent="0.2">
      <c r="K1334" s="53"/>
    </row>
    <row r="1335" spans="11:11" x14ac:dyDescent="0.2">
      <c r="K1335" s="53"/>
    </row>
    <row r="1336" spans="11:11" x14ac:dyDescent="0.2">
      <c r="K1336" s="53"/>
    </row>
    <row r="1339" spans="11:11" x14ac:dyDescent="0.2">
      <c r="K1339" s="53"/>
    </row>
    <row r="1345" spans="11:11" x14ac:dyDescent="0.2">
      <c r="K1345" s="53"/>
    </row>
    <row r="1346" spans="11:11" x14ac:dyDescent="0.2">
      <c r="K1346" s="53"/>
    </row>
    <row r="1353" spans="11:11" x14ac:dyDescent="0.2">
      <c r="K1353" s="53"/>
    </row>
    <row r="1361" spans="11:11" x14ac:dyDescent="0.2">
      <c r="K1361" s="53"/>
    </row>
    <row r="1363" spans="11:11" x14ac:dyDescent="0.2">
      <c r="K1363" s="71"/>
    </row>
    <row r="1364" spans="11:11" x14ac:dyDescent="0.2">
      <c r="K1364" s="71"/>
    </row>
    <row r="1393" spans="11:11" x14ac:dyDescent="0.2">
      <c r="K1393" s="53"/>
    </row>
    <row r="1395" spans="11:11" x14ac:dyDescent="0.2">
      <c r="K1395" s="53"/>
    </row>
    <row r="1396" spans="11:11" x14ac:dyDescent="0.2">
      <c r="K1396" s="53"/>
    </row>
    <row r="1407" spans="11:11" x14ac:dyDescent="0.2">
      <c r="K1407" s="53"/>
    </row>
    <row r="1445" spans="11:11" x14ac:dyDescent="0.2">
      <c r="K1445" s="53"/>
    </row>
    <row r="1446" spans="11:11" x14ac:dyDescent="0.2">
      <c r="K1446" s="53"/>
    </row>
    <row r="1454" spans="11:11" x14ac:dyDescent="0.2">
      <c r="K1454" s="53"/>
    </row>
    <row r="1469" spans="11:11" x14ac:dyDescent="0.2">
      <c r="K1469" s="53"/>
    </row>
    <row r="1470" spans="11:11" x14ac:dyDescent="0.2">
      <c r="K1470" s="53"/>
    </row>
    <row r="1488" spans="11:11" x14ac:dyDescent="0.2">
      <c r="K1488" s="53"/>
    </row>
    <row r="1492" spans="11:11" x14ac:dyDescent="0.2">
      <c r="K1492" s="53"/>
    </row>
    <row r="1517" spans="11:11" x14ac:dyDescent="0.2">
      <c r="K1517" s="53"/>
    </row>
    <row r="1530" spans="11:11" x14ac:dyDescent="0.2">
      <c r="K1530" s="53"/>
    </row>
    <row r="1533" spans="11:11" x14ac:dyDescent="0.2">
      <c r="K1533" s="53"/>
    </row>
    <row r="1545" spans="11:11" x14ac:dyDescent="0.2">
      <c r="K1545" s="53"/>
    </row>
    <row r="1547" spans="11:11" x14ac:dyDescent="0.2">
      <c r="K1547" s="53"/>
    </row>
    <row r="1555" spans="11:11" x14ac:dyDescent="0.2">
      <c r="K1555" s="53"/>
    </row>
    <row r="1561" spans="11:11" x14ac:dyDescent="0.2">
      <c r="K1561" s="53"/>
    </row>
    <row r="1562" spans="11:11" x14ac:dyDescent="0.2">
      <c r="K1562" s="53"/>
    </row>
    <row r="1574" spans="11:11" x14ac:dyDescent="0.2">
      <c r="K1574" s="53"/>
    </row>
    <row r="1578" spans="11:11" x14ac:dyDescent="0.2">
      <c r="K1578" s="71"/>
    </row>
    <row r="1579" spans="11:11" x14ac:dyDescent="0.2">
      <c r="K1579" s="71"/>
    </row>
    <row r="1598" spans="11:11" x14ac:dyDescent="0.2">
      <c r="K1598" s="53"/>
    </row>
    <row r="1635" spans="11:11" x14ac:dyDescent="0.2">
      <c r="K1635" s="53"/>
    </row>
    <row r="1647" spans="11:11" x14ac:dyDescent="0.2">
      <c r="K1647" s="53"/>
    </row>
    <row r="1677" spans="11:11" x14ac:dyDescent="0.2">
      <c r="K1677" s="53"/>
    </row>
    <row r="1682" spans="11:11" x14ac:dyDescent="0.2">
      <c r="K1682" s="53"/>
    </row>
    <row r="1683" spans="11:11" x14ac:dyDescent="0.2">
      <c r="K1683" s="53"/>
    </row>
    <row r="1692" spans="11:11" x14ac:dyDescent="0.2">
      <c r="K1692" s="53"/>
    </row>
    <row r="1693" spans="11:11" x14ac:dyDescent="0.2">
      <c r="K1693" s="53"/>
    </row>
    <row r="1700" spans="11:11" x14ac:dyDescent="0.2">
      <c r="K1700" s="53"/>
    </row>
    <row r="1715" spans="11:11" x14ac:dyDescent="0.2">
      <c r="K1715" s="53"/>
    </row>
    <row r="1718" spans="11:11" x14ac:dyDescent="0.2">
      <c r="K1718" s="53"/>
    </row>
    <row r="1719" spans="11:11" x14ac:dyDescent="0.2">
      <c r="K1719" s="53"/>
    </row>
    <row r="1720" spans="11:11" x14ac:dyDescent="0.2">
      <c r="K1720" s="53"/>
    </row>
    <row r="1722" spans="11:11" x14ac:dyDescent="0.2">
      <c r="K1722" s="71"/>
    </row>
    <row r="1728" spans="11:11" x14ac:dyDescent="0.2">
      <c r="K1728" s="53"/>
    </row>
    <row r="1730" spans="11:11" x14ac:dyDescent="0.2">
      <c r="K1730" s="53"/>
    </row>
    <row r="1734" spans="11:11" x14ac:dyDescent="0.2">
      <c r="K1734" s="53"/>
    </row>
  </sheetData>
  <sortState xmlns:xlrd2="http://schemas.microsoft.com/office/spreadsheetml/2017/richdata2" ref="A905:I950">
    <sortCondition ref="B905:B950"/>
  </sortState>
  <mergeCells count="129">
    <mergeCell ref="N1230:N1232"/>
    <mergeCell ref="N922:N930"/>
    <mergeCell ref="M972:M973"/>
    <mergeCell ref="N911:N912"/>
    <mergeCell ref="M392:M393"/>
    <mergeCell ref="M363:M364"/>
    <mergeCell ref="N410:N411"/>
    <mergeCell ref="N581:N582"/>
    <mergeCell ref="N764:N765"/>
    <mergeCell ref="N791:N792"/>
    <mergeCell ref="N864:N865"/>
    <mergeCell ref="N905:N906"/>
    <mergeCell ref="N920:N921"/>
    <mergeCell ref="N883:N884"/>
    <mergeCell ref="N901:N902"/>
    <mergeCell ref="N858:N859"/>
    <mergeCell ref="N861:N862"/>
    <mergeCell ref="N855:N856"/>
    <mergeCell ref="N598:N599"/>
    <mergeCell ref="N696:N698"/>
    <mergeCell ref="N822:N823"/>
    <mergeCell ref="N826:N828"/>
    <mergeCell ref="N931:N938"/>
    <mergeCell ref="N593:N595"/>
    <mergeCell ref="M279:M280"/>
    <mergeCell ref="M835:M836"/>
    <mergeCell ref="N835:N836"/>
    <mergeCell ref="N799:N800"/>
    <mergeCell ref="N795:N796"/>
    <mergeCell ref="N770:N774"/>
    <mergeCell ref="N631:N632"/>
    <mergeCell ref="N435:N436"/>
    <mergeCell ref="N517:N519"/>
    <mergeCell ref="N343:N344"/>
    <mergeCell ref="N339:N340"/>
    <mergeCell ref="N319:N320"/>
    <mergeCell ref="M307:M308"/>
    <mergeCell ref="M801:M802"/>
    <mergeCell ref="N737:N738"/>
    <mergeCell ref="N548:N549"/>
    <mergeCell ref="N600:N601"/>
    <mergeCell ref="N388:N389"/>
    <mergeCell ref="N832:N834"/>
    <mergeCell ref="N625:N626"/>
    <mergeCell ref="N797:N798"/>
    <mergeCell ref="N615:N616"/>
    <mergeCell ref="N676:N677"/>
    <mergeCell ref="N20:N25"/>
    <mergeCell ref="N305:N306"/>
    <mergeCell ref="N140:N141"/>
    <mergeCell ref="N766:N767"/>
    <mergeCell ref="N261:N262"/>
    <mergeCell ref="N717:N718"/>
    <mergeCell ref="N301:N302"/>
    <mergeCell ref="N477:N479"/>
    <mergeCell ref="N145:N147"/>
    <mergeCell ref="N40:N42"/>
    <mergeCell ref="N55:N56"/>
    <mergeCell ref="N52:N54"/>
    <mergeCell ref="N50:N51"/>
    <mergeCell ref="N214:N215"/>
    <mergeCell ref="N202:N203"/>
    <mergeCell ref="N307:N308"/>
    <mergeCell ref="N70:N75"/>
    <mergeCell ref="N114:N116"/>
    <mergeCell ref="N265:N266"/>
    <mergeCell ref="N428:N429"/>
    <mergeCell ref="N386:N387"/>
    <mergeCell ref="N585:N587"/>
    <mergeCell ref="N29:N30"/>
    <mergeCell ref="N88:N94"/>
    <mergeCell ref="N149:N150"/>
    <mergeCell ref="N210:N211"/>
    <mergeCell ref="N345:N346"/>
    <mergeCell ref="N752:N753"/>
    <mergeCell ref="N621:N622"/>
    <mergeCell ref="N723:N724"/>
    <mergeCell ref="N844:N845"/>
    <mergeCell ref="N1133:N1134"/>
    <mergeCell ref="N1109:N1111"/>
    <mergeCell ref="N913:N914"/>
    <mergeCell ref="N1122:N1123"/>
    <mergeCell ref="N488:N489"/>
    <mergeCell ref="N541:N542"/>
    <mergeCell ref="N1184:N1185"/>
    <mergeCell ref="N1174:N1175"/>
    <mergeCell ref="N1182:N1183"/>
    <mergeCell ref="N1179:N1181"/>
    <mergeCell ref="N972:N973"/>
    <mergeCell ref="N1125:N1126"/>
    <mergeCell ref="N1088:N1089"/>
    <mergeCell ref="N1104:N1105"/>
    <mergeCell ref="N1003:N1004"/>
    <mergeCell ref="N1098:N1100"/>
    <mergeCell ref="N1080:N1081"/>
    <mergeCell ref="N1096:N1097"/>
    <mergeCell ref="N987:N988"/>
    <mergeCell ref="N1092:N1093"/>
    <mergeCell ref="N1001:N1002"/>
    <mergeCell ref="N979:N980"/>
    <mergeCell ref="N1029:N1030"/>
    <mergeCell ref="N1131:N1132"/>
    <mergeCell ref="N1074:N1075"/>
    <mergeCell ref="N1118:N1119"/>
    <mergeCell ref="N1019:N1020"/>
    <mergeCell ref="N100:N101"/>
    <mergeCell ref="M1226:M1229"/>
    <mergeCell ref="N1158:N1159"/>
    <mergeCell ref="N1031:N1032"/>
    <mergeCell ref="M1177:M1178"/>
    <mergeCell ref="N964:N965"/>
    <mergeCell ref="N1025:N1026"/>
    <mergeCell ref="N995:N998"/>
    <mergeCell ref="N1041:N1042"/>
    <mergeCell ref="N1007:N1008"/>
    <mergeCell ref="N985:N986"/>
    <mergeCell ref="N1058:N1059"/>
    <mergeCell ref="N1222:N1223"/>
    <mergeCell ref="N1149:N1150"/>
    <mergeCell ref="N1218:N1219"/>
    <mergeCell ref="N1009:N1010"/>
    <mergeCell ref="N1214:N1215"/>
    <mergeCell ref="N1209:N1210"/>
    <mergeCell ref="N1197:N1198"/>
    <mergeCell ref="N1220:N1221"/>
    <mergeCell ref="N1207:N1208"/>
    <mergeCell ref="N1139:N1141"/>
    <mergeCell ref="N1152:N1153"/>
    <mergeCell ref="N1156:N1157"/>
  </mergeCells>
  <pageMargins left="0.45" right="0.45" top="0.75" bottom="0.75" header="0.3" footer="0.3"/>
  <pageSetup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workbookViewId="0">
      <selection activeCell="F5" sqref="F5"/>
    </sheetView>
  </sheetViews>
  <sheetFormatPr defaultRowHeight="12.75" x14ac:dyDescent="0.2"/>
  <cols>
    <col min="1" max="1" width="13.42578125" customWidth="1"/>
    <col min="2" max="2" width="17.5703125" bestFit="1" customWidth="1"/>
    <col min="3" max="3" width="13.42578125" bestFit="1" customWidth="1"/>
    <col min="4" max="4" width="11.140625" style="2" bestFit="1" customWidth="1"/>
    <col min="5" max="5" width="13.5703125" style="8" bestFit="1" customWidth="1"/>
    <col min="6" max="6" width="15.42578125" bestFit="1" customWidth="1"/>
  </cols>
  <sheetData>
    <row r="1" spans="1:6" x14ac:dyDescent="0.2">
      <c r="A1" s="4" t="s">
        <v>4841</v>
      </c>
    </row>
    <row r="3" spans="1:6" x14ac:dyDescent="0.2">
      <c r="A3" s="1" t="s">
        <v>1</v>
      </c>
      <c r="B3" s="1" t="s">
        <v>2</v>
      </c>
      <c r="C3" s="1" t="s">
        <v>3</v>
      </c>
      <c r="D3" s="1" t="s">
        <v>4</v>
      </c>
      <c r="E3" s="97" t="s">
        <v>4842</v>
      </c>
      <c r="F3" s="1" t="s">
        <v>7</v>
      </c>
    </row>
    <row r="4" spans="1:6" x14ac:dyDescent="0.2">
      <c r="A4" s="3" t="s">
        <v>4843</v>
      </c>
      <c r="B4" s="3" t="s">
        <v>4844</v>
      </c>
      <c r="C4" s="5">
        <v>22279</v>
      </c>
      <c r="D4" s="11" t="s">
        <v>4845</v>
      </c>
      <c r="E4" s="8" t="s">
        <v>4846</v>
      </c>
      <c r="F4" t="s">
        <v>4847</v>
      </c>
    </row>
    <row r="5" spans="1:6" x14ac:dyDescent="0.2">
      <c r="A5" s="3" t="s">
        <v>4848</v>
      </c>
      <c r="B5" s="3" t="s">
        <v>4849</v>
      </c>
      <c r="C5" s="5">
        <v>23353</v>
      </c>
      <c r="D5" s="11" t="s">
        <v>4850</v>
      </c>
      <c r="E5" s="8" t="s">
        <v>4851</v>
      </c>
    </row>
    <row r="6" spans="1:6" x14ac:dyDescent="0.2">
      <c r="A6" s="3" t="s">
        <v>4852</v>
      </c>
      <c r="B6" s="3" t="s">
        <v>3568</v>
      </c>
      <c r="C6" s="5">
        <v>24508</v>
      </c>
      <c r="D6" s="11" t="s">
        <v>2253</v>
      </c>
      <c r="E6" s="8" t="s">
        <v>4853</v>
      </c>
    </row>
    <row r="7" spans="1:6" x14ac:dyDescent="0.2">
      <c r="A7" s="3" t="s">
        <v>4854</v>
      </c>
      <c r="B7" s="3" t="s">
        <v>320</v>
      </c>
      <c r="C7" s="5">
        <v>22518</v>
      </c>
      <c r="D7" s="11" t="s">
        <v>4855</v>
      </c>
      <c r="E7" s="8" t="s">
        <v>4856</v>
      </c>
    </row>
    <row r="8" spans="1:6" x14ac:dyDescent="0.2">
      <c r="A8" s="3" t="s">
        <v>4854</v>
      </c>
      <c r="B8" s="3" t="s">
        <v>4857</v>
      </c>
      <c r="C8" s="5">
        <v>22869</v>
      </c>
      <c r="E8" s="8" t="s">
        <v>4858</v>
      </c>
    </row>
    <row r="9" spans="1:6" x14ac:dyDescent="0.2">
      <c r="A9" s="3" t="s">
        <v>4854</v>
      </c>
      <c r="B9" s="3" t="s">
        <v>2634</v>
      </c>
      <c r="C9" s="5">
        <v>23209</v>
      </c>
      <c r="E9" s="8" t="s">
        <v>4859</v>
      </c>
    </row>
    <row r="10" spans="1:6" x14ac:dyDescent="0.2">
      <c r="A10" s="3" t="s">
        <v>3862</v>
      </c>
      <c r="B10" s="3" t="s">
        <v>4860</v>
      </c>
      <c r="C10" s="5">
        <v>24299</v>
      </c>
      <c r="D10" s="11" t="s">
        <v>4861</v>
      </c>
      <c r="E10" s="8" t="s">
        <v>4862</v>
      </c>
    </row>
    <row r="11" spans="1:6" x14ac:dyDescent="0.2">
      <c r="A11" s="3" t="s">
        <v>4863</v>
      </c>
      <c r="B11" s="3" t="s">
        <v>4864</v>
      </c>
      <c r="C11" s="5">
        <v>22080</v>
      </c>
      <c r="D11" s="11" t="s">
        <v>2009</v>
      </c>
      <c r="E11" s="8" t="s">
        <v>4865</v>
      </c>
    </row>
    <row r="12" spans="1:6" x14ac:dyDescent="0.2">
      <c r="A12" s="3" t="s">
        <v>4866</v>
      </c>
      <c r="B12" s="3" t="s">
        <v>4488</v>
      </c>
      <c r="C12" s="5">
        <v>24162</v>
      </c>
      <c r="D12" s="11" t="s">
        <v>85</v>
      </c>
      <c r="E12" s="8" t="s">
        <v>4867</v>
      </c>
    </row>
    <row r="13" spans="1:6" x14ac:dyDescent="0.2">
      <c r="A13" s="3" t="s">
        <v>4868</v>
      </c>
      <c r="B13" s="5"/>
      <c r="C13" s="5">
        <v>23404</v>
      </c>
      <c r="D13" s="11" t="s">
        <v>4869</v>
      </c>
      <c r="E13" s="8" t="s">
        <v>4870</v>
      </c>
    </row>
    <row r="14" spans="1:6" x14ac:dyDescent="0.2">
      <c r="A14" s="3" t="s">
        <v>4871</v>
      </c>
      <c r="B14" s="3" t="s">
        <v>4872</v>
      </c>
      <c r="C14" s="5">
        <v>24407</v>
      </c>
      <c r="D14" s="11" t="s">
        <v>4869</v>
      </c>
      <c r="E14" s="52">
        <v>24409</v>
      </c>
      <c r="F14" s="3" t="s">
        <v>4873</v>
      </c>
    </row>
    <row r="15" spans="1:6" x14ac:dyDescent="0.2">
      <c r="A15" s="3" t="s">
        <v>4874</v>
      </c>
      <c r="B15" s="3" t="s">
        <v>4875</v>
      </c>
      <c r="C15" s="5">
        <v>23269</v>
      </c>
      <c r="D15" s="11" t="s">
        <v>353</v>
      </c>
      <c r="E15" s="8" t="s">
        <v>4876</v>
      </c>
      <c r="F15" t="s">
        <v>4877</v>
      </c>
    </row>
    <row r="16" spans="1:6" x14ac:dyDescent="0.2">
      <c r="A16" s="3" t="s">
        <v>3272</v>
      </c>
      <c r="B16" s="3" t="s">
        <v>4878</v>
      </c>
      <c r="C16" s="5">
        <v>24207</v>
      </c>
      <c r="D16" s="11" t="s">
        <v>3914</v>
      </c>
    </row>
    <row r="17" spans="1:7" x14ac:dyDescent="0.2">
      <c r="A17" s="3" t="s">
        <v>3272</v>
      </c>
      <c r="B17" s="3" t="s">
        <v>221</v>
      </c>
      <c r="C17" s="5">
        <v>23246</v>
      </c>
      <c r="D17" s="11" t="s">
        <v>3911</v>
      </c>
    </row>
    <row r="18" spans="1:7" x14ac:dyDescent="0.2">
      <c r="A18" s="3" t="s">
        <v>4879</v>
      </c>
      <c r="B18" s="3" t="s">
        <v>3381</v>
      </c>
      <c r="C18" s="5">
        <v>23466</v>
      </c>
      <c r="D18" s="11" t="s">
        <v>4880</v>
      </c>
      <c r="E18" s="8" t="s">
        <v>4881</v>
      </c>
    </row>
    <row r="19" spans="1:7" x14ac:dyDescent="0.2">
      <c r="A19" s="3" t="s">
        <v>4882</v>
      </c>
      <c r="B19" s="3" t="s">
        <v>258</v>
      </c>
      <c r="C19" s="5">
        <v>21877</v>
      </c>
      <c r="D19" s="11" t="s">
        <v>4883</v>
      </c>
      <c r="E19" s="8" t="s">
        <v>4884</v>
      </c>
    </row>
    <row r="20" spans="1:7" x14ac:dyDescent="0.2">
      <c r="A20" s="3" t="s">
        <v>4885</v>
      </c>
      <c r="B20" s="3" t="s">
        <v>4886</v>
      </c>
      <c r="C20" s="5">
        <v>21882</v>
      </c>
      <c r="D20" s="11" t="s">
        <v>4887</v>
      </c>
      <c r="E20" s="8" t="s">
        <v>4888</v>
      </c>
    </row>
    <row r="21" spans="1:7" x14ac:dyDescent="0.2">
      <c r="A21" s="3" t="s">
        <v>4114</v>
      </c>
      <c r="B21" s="3" t="s">
        <v>4618</v>
      </c>
      <c r="C21" s="5">
        <v>25448</v>
      </c>
      <c r="D21" s="2">
        <v>1</v>
      </c>
      <c r="E21" s="52">
        <v>25450</v>
      </c>
      <c r="F21" t="s">
        <v>4889</v>
      </c>
      <c r="G21" s="3" t="s">
        <v>4890</v>
      </c>
    </row>
    <row r="22" spans="1:7" x14ac:dyDescent="0.2">
      <c r="A22" s="3" t="s">
        <v>4891</v>
      </c>
      <c r="B22" s="3" t="s">
        <v>4892</v>
      </c>
      <c r="C22" s="5">
        <v>24475</v>
      </c>
      <c r="D22" s="11" t="s">
        <v>4869</v>
      </c>
      <c r="E22" s="52">
        <v>24477</v>
      </c>
      <c r="F22" t="s">
        <v>4893</v>
      </c>
    </row>
    <row r="23" spans="1:7" x14ac:dyDescent="0.2">
      <c r="A23" s="3" t="s">
        <v>3763</v>
      </c>
      <c r="B23" s="3" t="s">
        <v>1473</v>
      </c>
      <c r="C23" s="5">
        <v>22203</v>
      </c>
      <c r="D23" s="11" t="s">
        <v>85</v>
      </c>
      <c r="E23" s="15" t="s">
        <v>4894</v>
      </c>
    </row>
    <row r="24" spans="1:7" x14ac:dyDescent="0.2">
      <c r="A24" s="3" t="s">
        <v>2270</v>
      </c>
      <c r="B24" s="3" t="s">
        <v>4895</v>
      </c>
      <c r="C24" s="5">
        <v>24574</v>
      </c>
      <c r="D24" s="11" t="s">
        <v>4896</v>
      </c>
      <c r="E24" s="52">
        <v>24576</v>
      </c>
      <c r="F24" t="s">
        <v>4897</v>
      </c>
    </row>
    <row r="25" spans="1:7" x14ac:dyDescent="0.2">
      <c r="A25" s="3" t="s">
        <v>4898</v>
      </c>
      <c r="B25" s="3" t="s">
        <v>4899</v>
      </c>
      <c r="C25" s="5">
        <v>23456</v>
      </c>
      <c r="D25" s="11" t="s">
        <v>4900</v>
      </c>
      <c r="E25" s="15" t="s">
        <v>4901</v>
      </c>
    </row>
    <row r="26" spans="1:7" x14ac:dyDescent="0.2">
      <c r="A26" s="3" t="s">
        <v>4902</v>
      </c>
      <c r="B26" s="3" t="s">
        <v>1294</v>
      </c>
      <c r="C26" s="5">
        <v>20852</v>
      </c>
      <c r="D26" s="2" t="s">
        <v>4903</v>
      </c>
      <c r="E26" s="15" t="s">
        <v>4904</v>
      </c>
    </row>
    <row r="27" spans="1:7" x14ac:dyDescent="0.2">
      <c r="A27" s="3" t="s">
        <v>4902</v>
      </c>
      <c r="B27" s="3" t="s">
        <v>4905</v>
      </c>
      <c r="C27" s="5">
        <v>20015</v>
      </c>
      <c r="D27" s="2" t="s">
        <v>4076</v>
      </c>
      <c r="E27" s="15" t="s">
        <v>4906</v>
      </c>
    </row>
    <row r="28" spans="1:7" x14ac:dyDescent="0.2">
      <c r="A28" s="3" t="s">
        <v>4907</v>
      </c>
      <c r="B28" s="3" t="s">
        <v>4908</v>
      </c>
      <c r="C28" s="5">
        <v>33800</v>
      </c>
    </row>
    <row r="29" spans="1:7" x14ac:dyDescent="0.2">
      <c r="A29" s="3" t="s">
        <v>118</v>
      </c>
      <c r="B29" s="3" t="s">
        <v>4909</v>
      </c>
      <c r="C29" s="5">
        <v>22306</v>
      </c>
      <c r="D29" s="2">
        <v>4</v>
      </c>
      <c r="E29" s="8" t="s">
        <v>4910</v>
      </c>
    </row>
    <row r="30" spans="1:7" x14ac:dyDescent="0.2">
      <c r="A30" s="3" t="s">
        <v>4911</v>
      </c>
      <c r="B30" s="3" t="s">
        <v>1229</v>
      </c>
      <c r="C30" s="5">
        <v>23185</v>
      </c>
      <c r="D30" s="11" t="s">
        <v>4869</v>
      </c>
      <c r="E30" s="8" t="s">
        <v>4912</v>
      </c>
    </row>
    <row r="31" spans="1:7" x14ac:dyDescent="0.2">
      <c r="A31" s="3" t="s">
        <v>4913</v>
      </c>
      <c r="B31" s="3" t="s">
        <v>4914</v>
      </c>
      <c r="C31" s="5">
        <v>22919</v>
      </c>
      <c r="D31" s="11" t="s">
        <v>4915</v>
      </c>
      <c r="E31" s="8" t="s">
        <v>4916</v>
      </c>
    </row>
    <row r="32" spans="1:7" x14ac:dyDescent="0.2">
      <c r="A32" s="3" t="s">
        <v>4917</v>
      </c>
      <c r="B32" s="3" t="s">
        <v>4918</v>
      </c>
      <c r="C32" s="5">
        <v>25943</v>
      </c>
      <c r="D32" s="11" t="s">
        <v>4919</v>
      </c>
      <c r="E32" s="52">
        <v>25945</v>
      </c>
      <c r="F32" s="3" t="s">
        <v>4920</v>
      </c>
    </row>
    <row r="33" spans="1:6" x14ac:dyDescent="0.2">
      <c r="A33" s="3" t="s">
        <v>4921</v>
      </c>
      <c r="B33" s="3" t="s">
        <v>4922</v>
      </c>
      <c r="C33" s="5">
        <v>23306</v>
      </c>
      <c r="D33" s="11" t="s">
        <v>4869</v>
      </c>
      <c r="E33" s="15" t="s">
        <v>4923</v>
      </c>
    </row>
    <row r="34" spans="1:6" x14ac:dyDescent="0.2">
      <c r="A34" s="3" t="s">
        <v>4924</v>
      </c>
      <c r="B34" s="3" t="s">
        <v>4925</v>
      </c>
      <c r="C34" s="5">
        <v>22005</v>
      </c>
      <c r="D34" s="11" t="s">
        <v>2007</v>
      </c>
      <c r="E34" s="8" t="s">
        <v>4926</v>
      </c>
    </row>
    <row r="35" spans="1:6" x14ac:dyDescent="0.2">
      <c r="A35" s="3" t="s">
        <v>3986</v>
      </c>
      <c r="B35" s="3" t="s">
        <v>3648</v>
      </c>
      <c r="C35" s="5">
        <v>23094</v>
      </c>
      <c r="D35" s="11" t="s">
        <v>4927</v>
      </c>
      <c r="E35" s="8" t="s">
        <v>4928</v>
      </c>
      <c r="F35" t="s">
        <v>4929</v>
      </c>
    </row>
    <row r="36" spans="1:6" x14ac:dyDescent="0.2">
      <c r="A36" s="3" t="s">
        <v>75</v>
      </c>
      <c r="C36" s="5">
        <v>23498</v>
      </c>
      <c r="D36" s="2" t="s">
        <v>3569</v>
      </c>
      <c r="E36" s="8" t="s">
        <v>4930</v>
      </c>
    </row>
    <row r="37" spans="1:6" x14ac:dyDescent="0.2">
      <c r="A37" s="3" t="s">
        <v>3862</v>
      </c>
      <c r="B37" t="s">
        <v>4931</v>
      </c>
      <c r="C37" s="5">
        <v>24545</v>
      </c>
      <c r="D37" s="2" t="s">
        <v>3569</v>
      </c>
      <c r="E37" s="8" t="s">
        <v>4932</v>
      </c>
    </row>
    <row r="38" spans="1:6" x14ac:dyDescent="0.2">
      <c r="A38" t="s">
        <v>4933</v>
      </c>
      <c r="B38" t="s">
        <v>1528</v>
      </c>
      <c r="C38" s="9">
        <v>22608</v>
      </c>
      <c r="D38" s="2" t="s">
        <v>4934</v>
      </c>
      <c r="E38" s="9">
        <v>22608</v>
      </c>
      <c r="F38" t="s">
        <v>4935</v>
      </c>
    </row>
    <row r="39" spans="1:6" x14ac:dyDescent="0.2">
      <c r="A39" t="s">
        <v>53</v>
      </c>
      <c r="B39" t="s">
        <v>92</v>
      </c>
      <c r="C39" s="5">
        <v>17179</v>
      </c>
      <c r="D39" s="2" t="s">
        <v>2009</v>
      </c>
      <c r="E39" s="9">
        <v>17182</v>
      </c>
      <c r="F39" t="s">
        <v>4936</v>
      </c>
    </row>
    <row r="40" spans="1:6" x14ac:dyDescent="0.2">
      <c r="A40" t="s">
        <v>53</v>
      </c>
      <c r="B40" t="s">
        <v>4937</v>
      </c>
      <c r="C40" s="5">
        <v>18685</v>
      </c>
      <c r="D40" s="2" t="s">
        <v>353</v>
      </c>
      <c r="E40" s="9">
        <v>18687</v>
      </c>
      <c r="F40" t="s">
        <v>4936</v>
      </c>
    </row>
    <row r="41" spans="1:6" x14ac:dyDescent="0.2">
      <c r="A41" t="s">
        <v>3235</v>
      </c>
      <c r="B41" t="s">
        <v>4938</v>
      </c>
      <c r="C41" s="5">
        <v>16171</v>
      </c>
      <c r="D41" s="2" t="s">
        <v>4939</v>
      </c>
      <c r="E41" s="9">
        <v>16175</v>
      </c>
      <c r="F41" t="s">
        <v>4940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94"/>
  <sheetViews>
    <sheetView workbookViewId="0">
      <pane ySplit="1" topLeftCell="A185" activePane="bottomLeft" state="frozen"/>
      <selection pane="bottomLeft" activeCell="J358" sqref="J358"/>
    </sheetView>
  </sheetViews>
  <sheetFormatPr defaultRowHeight="12.75" x14ac:dyDescent="0.2"/>
  <cols>
    <col min="1" max="1" width="8.42578125" style="2" bestFit="1" customWidth="1"/>
    <col min="2" max="2" width="5.42578125" style="2" bestFit="1" customWidth="1"/>
    <col min="3" max="3" width="8" style="2" bestFit="1" customWidth="1"/>
    <col min="4" max="4" width="21.140625" bestFit="1" customWidth="1"/>
    <col min="5" max="5" width="18.140625" bestFit="1" customWidth="1"/>
    <col min="6" max="6" width="7.28515625" style="2" bestFit="1" customWidth="1"/>
    <col min="7" max="7" width="21.5703125" style="10" bestFit="1" customWidth="1"/>
    <col min="8" max="8" width="13.42578125" style="21" bestFit="1" customWidth="1"/>
    <col min="9" max="9" width="4.5703125" style="72" bestFit="1" customWidth="1"/>
    <col min="10" max="10" width="12.42578125" style="2" customWidth="1"/>
    <col min="11" max="11" width="12.42578125" style="72" customWidth="1"/>
    <col min="12" max="12" width="8.140625" bestFit="1" customWidth="1"/>
    <col min="13" max="13" width="30.5703125" bestFit="1" customWidth="1"/>
    <col min="14" max="14" width="26.140625" bestFit="1" customWidth="1"/>
  </cols>
  <sheetData>
    <row r="1" spans="1:14" s="4" customFormat="1" x14ac:dyDescent="0.2">
      <c r="A1" s="1" t="s">
        <v>197</v>
      </c>
      <c r="B1" s="1" t="s">
        <v>198</v>
      </c>
      <c r="C1" s="1" t="s">
        <v>199</v>
      </c>
      <c r="D1" s="1" t="s">
        <v>1</v>
      </c>
      <c r="E1" s="18" t="s">
        <v>200</v>
      </c>
      <c r="F1" s="18" t="s">
        <v>201</v>
      </c>
      <c r="G1" s="1" t="s">
        <v>202</v>
      </c>
      <c r="H1" s="75" t="s">
        <v>3</v>
      </c>
      <c r="I1" s="70" t="s">
        <v>4</v>
      </c>
      <c r="J1" s="1" t="s">
        <v>5</v>
      </c>
      <c r="K1" s="70" t="s">
        <v>8</v>
      </c>
      <c r="L1" s="1" t="s">
        <v>203</v>
      </c>
      <c r="M1" s="1" t="s">
        <v>7</v>
      </c>
      <c r="N1" s="1" t="s">
        <v>204</v>
      </c>
    </row>
    <row r="2" spans="1:14" x14ac:dyDescent="0.2">
      <c r="A2" s="2">
        <v>1</v>
      </c>
      <c r="B2" s="2" t="s">
        <v>4941</v>
      </c>
      <c r="C2" s="2">
        <v>1</v>
      </c>
    </row>
    <row r="3" spans="1:14" x14ac:dyDescent="0.2">
      <c r="A3" s="2">
        <v>1</v>
      </c>
      <c r="B3" s="2" t="s">
        <v>4941</v>
      </c>
      <c r="C3" s="2">
        <v>2</v>
      </c>
    </row>
    <row r="4" spans="1:14" x14ac:dyDescent="0.2">
      <c r="A4" s="2">
        <v>1</v>
      </c>
      <c r="B4" s="2" t="s">
        <v>4941</v>
      </c>
      <c r="C4" s="2">
        <v>3</v>
      </c>
    </row>
    <row r="5" spans="1:14" x14ac:dyDescent="0.2">
      <c r="A5" s="2">
        <v>1</v>
      </c>
      <c r="B5" s="2" t="s">
        <v>4941</v>
      </c>
      <c r="C5" s="2">
        <v>4</v>
      </c>
    </row>
    <row r="6" spans="1:14" x14ac:dyDescent="0.2">
      <c r="A6" s="2">
        <v>1</v>
      </c>
      <c r="B6" s="2" t="s">
        <v>4942</v>
      </c>
      <c r="C6" s="2">
        <v>1</v>
      </c>
    </row>
    <row r="7" spans="1:14" x14ac:dyDescent="0.2">
      <c r="A7" s="2">
        <v>1</v>
      </c>
      <c r="B7" s="2" t="s">
        <v>4942</v>
      </c>
      <c r="C7" s="2">
        <v>2</v>
      </c>
    </row>
    <row r="8" spans="1:14" x14ac:dyDescent="0.2">
      <c r="A8" s="2">
        <v>1</v>
      </c>
      <c r="B8" s="2" t="s">
        <v>4942</v>
      </c>
      <c r="C8" s="2">
        <v>3</v>
      </c>
    </row>
    <row r="9" spans="1:14" x14ac:dyDescent="0.2">
      <c r="A9" s="2">
        <v>1</v>
      </c>
      <c r="B9" s="2" t="s">
        <v>4942</v>
      </c>
      <c r="C9" s="2">
        <v>4</v>
      </c>
    </row>
    <row r="10" spans="1:14" x14ac:dyDescent="0.2">
      <c r="A10" s="2">
        <v>1</v>
      </c>
      <c r="B10" s="2" t="s">
        <v>232</v>
      </c>
      <c r="C10" s="2">
        <v>1</v>
      </c>
    </row>
    <row r="11" spans="1:14" x14ac:dyDescent="0.2">
      <c r="A11" s="2">
        <v>1</v>
      </c>
      <c r="B11" s="2" t="s">
        <v>232</v>
      </c>
      <c r="C11" s="2">
        <v>2</v>
      </c>
    </row>
    <row r="12" spans="1:14" x14ac:dyDescent="0.2">
      <c r="A12" s="2">
        <v>1</v>
      </c>
      <c r="B12" s="2" t="s">
        <v>232</v>
      </c>
      <c r="C12" s="2">
        <v>3</v>
      </c>
    </row>
    <row r="13" spans="1:14" x14ac:dyDescent="0.2">
      <c r="A13" s="2">
        <v>1</v>
      </c>
      <c r="B13" s="2" t="s">
        <v>232</v>
      </c>
      <c r="C13" s="2">
        <v>4</v>
      </c>
    </row>
    <row r="14" spans="1:14" x14ac:dyDescent="0.2">
      <c r="A14" s="2">
        <v>1</v>
      </c>
      <c r="B14" s="2" t="s">
        <v>4943</v>
      </c>
      <c r="C14" s="2">
        <v>1</v>
      </c>
    </row>
    <row r="15" spans="1:14" x14ac:dyDescent="0.2">
      <c r="A15" s="2">
        <v>1</v>
      </c>
      <c r="B15" s="2" t="s">
        <v>4943</v>
      </c>
      <c r="C15" s="2">
        <v>2</v>
      </c>
    </row>
    <row r="16" spans="1:14" x14ac:dyDescent="0.2">
      <c r="A16" s="2">
        <v>1</v>
      </c>
      <c r="B16" s="2" t="s">
        <v>4943</v>
      </c>
      <c r="C16" s="2">
        <v>3</v>
      </c>
    </row>
    <row r="17" spans="1:4" x14ac:dyDescent="0.2">
      <c r="A17" s="2">
        <v>1</v>
      </c>
      <c r="B17" s="2" t="s">
        <v>4943</v>
      </c>
      <c r="C17" s="2">
        <v>4</v>
      </c>
      <c r="D17" t="s">
        <v>4944</v>
      </c>
    </row>
    <row r="18" spans="1:4" x14ac:dyDescent="0.2">
      <c r="A18" s="2">
        <v>1</v>
      </c>
      <c r="B18" s="2" t="s">
        <v>4945</v>
      </c>
      <c r="C18" s="2">
        <v>1</v>
      </c>
    </row>
    <row r="19" spans="1:4" x14ac:dyDescent="0.2">
      <c r="A19" s="2">
        <v>1</v>
      </c>
      <c r="B19" s="2" t="s">
        <v>4945</v>
      </c>
      <c r="C19" s="2">
        <v>2</v>
      </c>
    </row>
    <row r="20" spans="1:4" x14ac:dyDescent="0.2">
      <c r="A20" s="2">
        <v>1</v>
      </c>
      <c r="B20" s="2" t="s">
        <v>4945</v>
      </c>
      <c r="C20" s="2">
        <v>3</v>
      </c>
    </row>
    <row r="21" spans="1:4" x14ac:dyDescent="0.2">
      <c r="A21" s="2">
        <v>1</v>
      </c>
      <c r="B21" s="2" t="s">
        <v>4945</v>
      </c>
      <c r="C21" s="2">
        <v>4</v>
      </c>
    </row>
    <row r="22" spans="1:4" x14ac:dyDescent="0.2">
      <c r="A22" s="2">
        <v>1</v>
      </c>
      <c r="B22" s="2" t="s">
        <v>4946</v>
      </c>
      <c r="C22" s="2">
        <v>1</v>
      </c>
    </row>
    <row r="23" spans="1:4" x14ac:dyDescent="0.2">
      <c r="A23" s="2">
        <v>1</v>
      </c>
      <c r="B23" s="2" t="s">
        <v>4946</v>
      </c>
      <c r="C23" s="2">
        <v>2</v>
      </c>
    </row>
    <row r="24" spans="1:4" x14ac:dyDescent="0.2">
      <c r="A24" s="2">
        <v>1</v>
      </c>
      <c r="B24" s="2" t="s">
        <v>4946</v>
      </c>
      <c r="C24" s="2">
        <v>3</v>
      </c>
    </row>
    <row r="25" spans="1:4" x14ac:dyDescent="0.2">
      <c r="A25" s="2">
        <v>1</v>
      </c>
      <c r="B25" s="2" t="s">
        <v>4946</v>
      </c>
      <c r="C25" s="2">
        <v>4</v>
      </c>
    </row>
    <row r="26" spans="1:4" x14ac:dyDescent="0.2">
      <c r="A26" s="2">
        <v>1</v>
      </c>
      <c r="B26" s="2" t="s">
        <v>249</v>
      </c>
      <c r="C26" s="2">
        <v>1</v>
      </c>
      <c r="D26" t="s">
        <v>4944</v>
      </c>
    </row>
    <row r="27" spans="1:4" x14ac:dyDescent="0.2">
      <c r="A27" s="2">
        <v>1</v>
      </c>
      <c r="B27" s="2" t="s">
        <v>249</v>
      </c>
      <c r="C27" s="2">
        <v>2</v>
      </c>
    </row>
    <row r="28" spans="1:4" x14ac:dyDescent="0.2">
      <c r="A28" s="2">
        <v>1</v>
      </c>
      <c r="B28" s="2" t="s">
        <v>249</v>
      </c>
      <c r="C28" s="2">
        <v>3</v>
      </c>
    </row>
    <row r="29" spans="1:4" x14ac:dyDescent="0.2">
      <c r="A29" s="2">
        <v>1</v>
      </c>
      <c r="B29" s="2" t="s">
        <v>249</v>
      </c>
      <c r="C29" s="2">
        <v>4</v>
      </c>
    </row>
    <row r="30" spans="1:4" x14ac:dyDescent="0.2">
      <c r="A30" s="2">
        <v>1</v>
      </c>
      <c r="B30" s="2" t="s">
        <v>256</v>
      </c>
      <c r="C30" s="2">
        <v>1</v>
      </c>
    </row>
    <row r="31" spans="1:4" x14ac:dyDescent="0.2">
      <c r="A31" s="2">
        <v>1</v>
      </c>
      <c r="B31" s="2" t="s">
        <v>256</v>
      </c>
      <c r="C31" s="2">
        <v>2</v>
      </c>
    </row>
    <row r="32" spans="1:4" x14ac:dyDescent="0.2">
      <c r="A32" s="2">
        <v>1</v>
      </c>
      <c r="B32" s="2" t="s">
        <v>256</v>
      </c>
      <c r="C32" s="2">
        <v>3</v>
      </c>
    </row>
    <row r="33" spans="1:14" x14ac:dyDescent="0.2">
      <c r="A33" s="2">
        <v>1</v>
      </c>
      <c r="B33" s="2" t="s">
        <v>256</v>
      </c>
      <c r="C33" s="2">
        <v>4</v>
      </c>
    </row>
    <row r="34" spans="1:14" x14ac:dyDescent="0.2">
      <c r="A34" s="2">
        <v>1</v>
      </c>
      <c r="B34" s="2" t="s">
        <v>4947</v>
      </c>
      <c r="C34" s="2">
        <v>1</v>
      </c>
    </row>
    <row r="35" spans="1:14" x14ac:dyDescent="0.2">
      <c r="A35" s="2">
        <v>1</v>
      </c>
      <c r="B35" s="2" t="s">
        <v>4947</v>
      </c>
      <c r="C35" s="2">
        <v>2</v>
      </c>
    </row>
    <row r="36" spans="1:14" x14ac:dyDescent="0.2">
      <c r="A36" s="2">
        <v>1</v>
      </c>
      <c r="B36" s="2" t="s">
        <v>4947</v>
      </c>
      <c r="C36" s="2">
        <v>3</v>
      </c>
    </row>
    <row r="37" spans="1:14" x14ac:dyDescent="0.2">
      <c r="A37" s="2">
        <v>1</v>
      </c>
      <c r="B37" s="2" t="s">
        <v>4947</v>
      </c>
      <c r="C37" s="2">
        <v>4</v>
      </c>
      <c r="D37" t="s">
        <v>4668</v>
      </c>
      <c r="E37" t="s">
        <v>539</v>
      </c>
      <c r="F37" s="2">
        <v>253</v>
      </c>
      <c r="G37" s="10" t="s">
        <v>4948</v>
      </c>
      <c r="H37" s="28">
        <v>42758</v>
      </c>
      <c r="I37" s="72">
        <v>64</v>
      </c>
      <c r="J37" s="13">
        <v>43257</v>
      </c>
      <c r="K37" s="72">
        <v>532</v>
      </c>
      <c r="M37" t="s">
        <v>244</v>
      </c>
      <c r="N37" t="s">
        <v>1632</v>
      </c>
    </row>
    <row r="38" spans="1:14" x14ac:dyDescent="0.2">
      <c r="A38" s="2">
        <v>1</v>
      </c>
      <c r="B38" s="2" t="s">
        <v>4949</v>
      </c>
      <c r="C38" s="2">
        <v>1</v>
      </c>
    </row>
    <row r="39" spans="1:14" x14ac:dyDescent="0.2">
      <c r="A39" s="2">
        <v>1</v>
      </c>
      <c r="B39" s="2" t="s">
        <v>4949</v>
      </c>
      <c r="C39" s="2">
        <v>2</v>
      </c>
    </row>
    <row r="40" spans="1:14" x14ac:dyDescent="0.2">
      <c r="A40" s="2">
        <v>1</v>
      </c>
      <c r="B40" s="2" t="s">
        <v>4949</v>
      </c>
      <c r="C40" s="2">
        <v>3</v>
      </c>
    </row>
    <row r="41" spans="1:14" x14ac:dyDescent="0.2">
      <c r="A41" s="2">
        <v>1</v>
      </c>
      <c r="B41" s="2" t="s">
        <v>4949</v>
      </c>
      <c r="C41" s="2">
        <v>4</v>
      </c>
    </row>
    <row r="42" spans="1:14" x14ac:dyDescent="0.2">
      <c r="A42" s="2">
        <v>1</v>
      </c>
      <c r="B42" s="2" t="s">
        <v>4950</v>
      </c>
      <c r="C42" s="2">
        <v>4</v>
      </c>
    </row>
    <row r="43" spans="1:14" x14ac:dyDescent="0.2">
      <c r="A43" s="2">
        <v>1</v>
      </c>
      <c r="B43" s="2" t="s">
        <v>4951</v>
      </c>
      <c r="C43" s="2">
        <v>4</v>
      </c>
    </row>
    <row r="44" spans="1:14" x14ac:dyDescent="0.2">
      <c r="A44" s="2">
        <v>1</v>
      </c>
      <c r="B44" s="2" t="s">
        <v>4951</v>
      </c>
      <c r="C44" s="2">
        <v>2</v>
      </c>
    </row>
    <row r="45" spans="1:14" x14ac:dyDescent="0.2">
      <c r="A45" s="2">
        <v>1</v>
      </c>
      <c r="B45" s="2" t="s">
        <v>4951</v>
      </c>
      <c r="C45" s="2">
        <v>3</v>
      </c>
      <c r="D45" t="s">
        <v>4952</v>
      </c>
      <c r="E45" t="s">
        <v>4953</v>
      </c>
      <c r="F45" s="2">
        <v>387</v>
      </c>
      <c r="G45" s="10" t="s">
        <v>7494</v>
      </c>
      <c r="H45" s="28">
        <v>45791</v>
      </c>
      <c r="I45" s="72">
        <v>70</v>
      </c>
      <c r="J45" s="13">
        <v>45791</v>
      </c>
      <c r="K45" s="72">
        <v>772</v>
      </c>
    </row>
    <row r="46" spans="1:14" x14ac:dyDescent="0.2">
      <c r="A46" s="2">
        <v>1</v>
      </c>
      <c r="B46" s="2" t="s">
        <v>4951</v>
      </c>
      <c r="C46" s="2">
        <v>4</v>
      </c>
      <c r="D46" t="s">
        <v>4952</v>
      </c>
      <c r="E46" t="s">
        <v>4953</v>
      </c>
      <c r="F46" s="2">
        <v>387</v>
      </c>
    </row>
    <row r="47" spans="1:14" x14ac:dyDescent="0.2">
      <c r="A47" s="2">
        <v>1</v>
      </c>
      <c r="B47" s="2" t="s">
        <v>4954</v>
      </c>
      <c r="C47" s="2">
        <v>1</v>
      </c>
    </row>
    <row r="48" spans="1:14" x14ac:dyDescent="0.2">
      <c r="A48" s="2">
        <v>1</v>
      </c>
      <c r="B48" s="2" t="s">
        <v>4954</v>
      </c>
      <c r="C48" s="2">
        <v>2</v>
      </c>
      <c r="D48" t="s">
        <v>4955</v>
      </c>
      <c r="E48" t="s">
        <v>4956</v>
      </c>
      <c r="F48" s="2">
        <v>317</v>
      </c>
    </row>
    <row r="49" spans="1:6" x14ac:dyDescent="0.2">
      <c r="A49" s="2">
        <v>1</v>
      </c>
      <c r="B49" s="2" t="s">
        <v>4954</v>
      </c>
      <c r="C49" s="2">
        <v>3</v>
      </c>
      <c r="D49" t="s">
        <v>4955</v>
      </c>
      <c r="E49" t="s">
        <v>4956</v>
      </c>
      <c r="F49" s="2">
        <v>317</v>
      </c>
    </row>
    <row r="50" spans="1:6" x14ac:dyDescent="0.2">
      <c r="A50" s="2">
        <v>1</v>
      </c>
      <c r="B50" s="2" t="s">
        <v>4954</v>
      </c>
      <c r="C50" s="2">
        <v>4</v>
      </c>
    </row>
    <row r="51" spans="1:6" x14ac:dyDescent="0.2">
      <c r="A51" s="2">
        <v>1</v>
      </c>
      <c r="B51" s="2" t="s">
        <v>4957</v>
      </c>
      <c r="C51" s="2">
        <v>1</v>
      </c>
    </row>
    <row r="52" spans="1:6" x14ac:dyDescent="0.2">
      <c r="A52" s="2">
        <v>1</v>
      </c>
      <c r="B52" s="2" t="s">
        <v>4957</v>
      </c>
      <c r="C52" s="2">
        <v>2</v>
      </c>
    </row>
    <row r="53" spans="1:6" x14ac:dyDescent="0.2">
      <c r="A53" s="2">
        <v>1</v>
      </c>
      <c r="B53" s="2" t="s">
        <v>4957</v>
      </c>
      <c r="C53" s="2">
        <v>3</v>
      </c>
    </row>
    <row r="54" spans="1:6" x14ac:dyDescent="0.2">
      <c r="A54" s="2">
        <v>1</v>
      </c>
      <c r="B54" s="2" t="s">
        <v>4957</v>
      </c>
      <c r="C54" s="2">
        <v>4</v>
      </c>
    </row>
    <row r="55" spans="1:6" x14ac:dyDescent="0.2">
      <c r="A55" s="2">
        <v>2</v>
      </c>
      <c r="B55" s="2" t="s">
        <v>2054</v>
      </c>
      <c r="C55" s="2">
        <v>1</v>
      </c>
    </row>
    <row r="56" spans="1:6" x14ac:dyDescent="0.2">
      <c r="A56" s="2">
        <v>2</v>
      </c>
      <c r="B56" s="2" t="s">
        <v>2054</v>
      </c>
      <c r="C56" s="2">
        <v>2</v>
      </c>
    </row>
    <row r="57" spans="1:6" x14ac:dyDescent="0.2">
      <c r="A57" s="2">
        <v>2</v>
      </c>
      <c r="B57" s="2" t="s">
        <v>2054</v>
      </c>
      <c r="C57" s="2">
        <v>3</v>
      </c>
    </row>
    <row r="58" spans="1:6" x14ac:dyDescent="0.2">
      <c r="A58" s="2">
        <v>2</v>
      </c>
      <c r="B58" s="2" t="s">
        <v>2054</v>
      </c>
      <c r="C58" s="2">
        <v>4</v>
      </c>
    </row>
    <row r="59" spans="1:6" x14ac:dyDescent="0.2">
      <c r="A59" s="2">
        <v>2</v>
      </c>
      <c r="B59" s="2" t="s">
        <v>4958</v>
      </c>
      <c r="C59" s="2">
        <v>1</v>
      </c>
    </row>
    <row r="60" spans="1:6" x14ac:dyDescent="0.2">
      <c r="A60" s="2">
        <v>2</v>
      </c>
      <c r="B60" s="2" t="s">
        <v>4958</v>
      </c>
      <c r="C60" s="2">
        <v>2</v>
      </c>
    </row>
    <row r="61" spans="1:6" x14ac:dyDescent="0.2">
      <c r="A61" s="2">
        <v>2</v>
      </c>
      <c r="B61" s="2" t="s">
        <v>4958</v>
      </c>
      <c r="C61" s="2">
        <v>3</v>
      </c>
    </row>
    <row r="62" spans="1:6" x14ac:dyDescent="0.2">
      <c r="A62" s="2">
        <v>2</v>
      </c>
      <c r="B62" s="2" t="s">
        <v>4958</v>
      </c>
      <c r="C62" s="2">
        <v>4</v>
      </c>
    </row>
    <row r="63" spans="1:6" x14ac:dyDescent="0.2">
      <c r="A63" s="2">
        <v>2</v>
      </c>
      <c r="B63" s="2" t="s">
        <v>4941</v>
      </c>
      <c r="C63" s="2">
        <v>1</v>
      </c>
    </row>
    <row r="64" spans="1:6" x14ac:dyDescent="0.2">
      <c r="A64" s="2">
        <v>2</v>
      </c>
      <c r="B64" s="2" t="s">
        <v>4941</v>
      </c>
      <c r="C64" s="2">
        <v>2</v>
      </c>
      <c r="D64" s="3" t="s">
        <v>1155</v>
      </c>
      <c r="E64" s="3" t="s">
        <v>4959</v>
      </c>
      <c r="F64" s="2">
        <v>310</v>
      </c>
    </row>
    <row r="65" spans="1:14" x14ac:dyDescent="0.2">
      <c r="A65" s="2">
        <v>2</v>
      </c>
      <c r="B65" s="2" t="s">
        <v>4941</v>
      </c>
      <c r="C65" s="2">
        <v>3</v>
      </c>
      <c r="D65" s="3" t="s">
        <v>1155</v>
      </c>
      <c r="E65" s="3" t="s">
        <v>4959</v>
      </c>
      <c r="F65" s="2">
        <v>310</v>
      </c>
    </row>
    <row r="66" spans="1:14" x14ac:dyDescent="0.2">
      <c r="A66" s="2">
        <v>2</v>
      </c>
      <c r="B66" s="2" t="s">
        <v>4941</v>
      </c>
      <c r="C66" s="2">
        <v>4</v>
      </c>
    </row>
    <row r="67" spans="1:14" x14ac:dyDescent="0.2">
      <c r="A67" s="2">
        <v>2</v>
      </c>
      <c r="B67" s="2" t="s">
        <v>4942</v>
      </c>
      <c r="C67" s="2">
        <v>1</v>
      </c>
    </row>
    <row r="68" spans="1:14" x14ac:dyDescent="0.2">
      <c r="A68" s="2">
        <v>2</v>
      </c>
      <c r="B68" s="2" t="s">
        <v>4942</v>
      </c>
      <c r="C68" s="2">
        <v>2</v>
      </c>
    </row>
    <row r="69" spans="1:14" x14ac:dyDescent="0.2">
      <c r="A69" s="2">
        <v>2</v>
      </c>
      <c r="B69" s="2" t="s">
        <v>4942</v>
      </c>
      <c r="C69" s="2">
        <v>3</v>
      </c>
    </row>
    <row r="70" spans="1:14" x14ac:dyDescent="0.2">
      <c r="A70" s="2">
        <v>2</v>
      </c>
      <c r="B70" s="2" t="s">
        <v>4942</v>
      </c>
      <c r="C70" s="2">
        <v>4</v>
      </c>
    </row>
    <row r="71" spans="1:14" x14ac:dyDescent="0.2">
      <c r="A71" s="2">
        <v>2</v>
      </c>
      <c r="B71" s="2" t="s">
        <v>232</v>
      </c>
      <c r="C71" s="2">
        <v>1</v>
      </c>
    </row>
    <row r="72" spans="1:14" x14ac:dyDescent="0.2">
      <c r="A72" s="2">
        <v>2</v>
      </c>
      <c r="B72" s="2" t="s">
        <v>232</v>
      </c>
      <c r="C72" s="2">
        <v>2</v>
      </c>
    </row>
    <row r="73" spans="1:14" x14ac:dyDescent="0.2">
      <c r="A73" s="2">
        <v>2</v>
      </c>
      <c r="B73" s="2" t="s">
        <v>232</v>
      </c>
      <c r="C73" s="2">
        <v>3</v>
      </c>
    </row>
    <row r="74" spans="1:14" x14ac:dyDescent="0.2">
      <c r="A74" s="2">
        <v>2</v>
      </c>
      <c r="B74" s="2" t="s">
        <v>232</v>
      </c>
      <c r="C74" s="2">
        <v>4</v>
      </c>
      <c r="D74" t="s">
        <v>4960</v>
      </c>
      <c r="E74" t="s">
        <v>4961</v>
      </c>
      <c r="F74" s="2">
        <v>301</v>
      </c>
    </row>
    <row r="75" spans="1:14" x14ac:dyDescent="0.2">
      <c r="A75" s="2">
        <v>2</v>
      </c>
      <c r="B75" s="2" t="s">
        <v>4943</v>
      </c>
      <c r="C75" s="2">
        <v>1</v>
      </c>
      <c r="D75" t="s">
        <v>4960</v>
      </c>
      <c r="E75" t="s">
        <v>4961</v>
      </c>
      <c r="F75" s="2">
        <v>301</v>
      </c>
    </row>
    <row r="76" spans="1:14" x14ac:dyDescent="0.2">
      <c r="A76" s="2">
        <v>2</v>
      </c>
      <c r="B76" s="2" t="s">
        <v>4943</v>
      </c>
      <c r="C76" s="2">
        <v>2</v>
      </c>
      <c r="D76" t="s">
        <v>4962</v>
      </c>
      <c r="E76" t="s">
        <v>4963</v>
      </c>
      <c r="F76" s="2">
        <v>300</v>
      </c>
      <c r="G76" s="29" t="s">
        <v>4964</v>
      </c>
      <c r="H76" s="30">
        <v>39310</v>
      </c>
      <c r="I76" s="11" t="s">
        <v>353</v>
      </c>
      <c r="J76" s="13">
        <v>44365</v>
      </c>
      <c r="K76" s="72">
        <v>219</v>
      </c>
      <c r="M76" s="126" t="s">
        <v>4965</v>
      </c>
      <c r="N76" t="s">
        <v>351</v>
      </c>
    </row>
    <row r="77" spans="1:14" x14ac:dyDescent="0.2">
      <c r="A77" s="2">
        <v>2</v>
      </c>
      <c r="B77" s="2" t="s">
        <v>4943</v>
      </c>
      <c r="C77" s="2">
        <v>2</v>
      </c>
      <c r="D77" t="s">
        <v>4962</v>
      </c>
      <c r="E77" t="s">
        <v>4963</v>
      </c>
      <c r="F77" s="2">
        <v>301</v>
      </c>
      <c r="G77" s="29" t="s">
        <v>4966</v>
      </c>
      <c r="H77" s="30">
        <v>26645</v>
      </c>
      <c r="I77" s="11" t="s">
        <v>353</v>
      </c>
      <c r="J77" s="13">
        <v>44365</v>
      </c>
      <c r="K77" s="72">
        <v>252</v>
      </c>
      <c r="M77" s="126"/>
      <c r="N77" s="3" t="s">
        <v>4967</v>
      </c>
    </row>
    <row r="78" spans="1:14" x14ac:dyDescent="0.2">
      <c r="A78" s="2">
        <v>2</v>
      </c>
      <c r="B78" s="2" t="s">
        <v>4943</v>
      </c>
      <c r="C78" s="2">
        <v>3</v>
      </c>
      <c r="D78" t="s">
        <v>4968</v>
      </c>
      <c r="E78" t="s">
        <v>4963</v>
      </c>
      <c r="F78" s="2">
        <v>300</v>
      </c>
      <c r="G78" s="10" t="s">
        <v>4969</v>
      </c>
      <c r="N78" s="122" t="s">
        <v>1088</v>
      </c>
    </row>
    <row r="79" spans="1:14" x14ac:dyDescent="0.2">
      <c r="A79" s="2">
        <v>2</v>
      </c>
      <c r="B79" s="2" t="s">
        <v>4943</v>
      </c>
      <c r="C79" s="2">
        <v>4</v>
      </c>
      <c r="D79" t="s">
        <v>4968</v>
      </c>
      <c r="E79" t="s">
        <v>4963</v>
      </c>
      <c r="F79" s="2">
        <v>300</v>
      </c>
      <c r="G79" s="10" t="s">
        <v>4970</v>
      </c>
      <c r="H79" s="28">
        <v>44269</v>
      </c>
      <c r="I79" s="72">
        <v>46</v>
      </c>
      <c r="J79" s="13">
        <v>44278</v>
      </c>
      <c r="K79" s="72">
        <v>642</v>
      </c>
      <c r="N79" s="122"/>
    </row>
    <row r="80" spans="1:14" x14ac:dyDescent="0.2">
      <c r="A80" s="2">
        <v>2</v>
      </c>
      <c r="B80" s="2" t="s">
        <v>4945</v>
      </c>
      <c r="C80" s="2">
        <v>1</v>
      </c>
    </row>
    <row r="81" spans="1:14" x14ac:dyDescent="0.2">
      <c r="A81" s="2">
        <v>2</v>
      </c>
      <c r="B81" s="2" t="s">
        <v>4945</v>
      </c>
      <c r="C81" s="2">
        <v>2</v>
      </c>
    </row>
    <row r="82" spans="1:14" x14ac:dyDescent="0.2">
      <c r="A82" s="2">
        <v>2</v>
      </c>
      <c r="B82" s="2" t="s">
        <v>4945</v>
      </c>
      <c r="C82" s="2">
        <v>3</v>
      </c>
    </row>
    <row r="83" spans="1:14" x14ac:dyDescent="0.2">
      <c r="A83" s="2">
        <v>2</v>
      </c>
      <c r="B83" s="2" t="s">
        <v>4945</v>
      </c>
      <c r="C83" s="2">
        <v>4</v>
      </c>
    </row>
    <row r="84" spans="1:14" x14ac:dyDescent="0.2">
      <c r="A84" s="2">
        <v>2</v>
      </c>
      <c r="B84" s="2" t="s">
        <v>4946</v>
      </c>
      <c r="C84" s="2">
        <v>1</v>
      </c>
    </row>
    <row r="85" spans="1:14" x14ac:dyDescent="0.2">
      <c r="A85" s="2">
        <v>2</v>
      </c>
      <c r="B85" s="2" t="s">
        <v>4946</v>
      </c>
      <c r="C85" s="2">
        <v>2</v>
      </c>
    </row>
    <row r="86" spans="1:14" x14ac:dyDescent="0.2">
      <c r="A86" s="2">
        <v>2</v>
      </c>
      <c r="B86" s="2" t="s">
        <v>4946</v>
      </c>
      <c r="C86" s="2">
        <v>3</v>
      </c>
    </row>
    <row r="87" spans="1:14" x14ac:dyDescent="0.2">
      <c r="A87" s="2">
        <v>2</v>
      </c>
      <c r="B87" s="2" t="s">
        <v>4946</v>
      </c>
      <c r="C87" s="2">
        <v>4</v>
      </c>
      <c r="D87" t="s">
        <v>4694</v>
      </c>
      <c r="E87" t="s">
        <v>4695</v>
      </c>
      <c r="F87" s="2">
        <v>405</v>
      </c>
    </row>
    <row r="88" spans="1:14" x14ac:dyDescent="0.2">
      <c r="A88" s="2">
        <v>2</v>
      </c>
      <c r="B88" s="2" t="s">
        <v>249</v>
      </c>
      <c r="C88" s="2">
        <v>1</v>
      </c>
    </row>
    <row r="89" spans="1:14" x14ac:dyDescent="0.2">
      <c r="A89" s="2">
        <v>2</v>
      </c>
      <c r="B89" s="2" t="s">
        <v>249</v>
      </c>
      <c r="C89" s="2">
        <v>2</v>
      </c>
    </row>
    <row r="90" spans="1:14" x14ac:dyDescent="0.2">
      <c r="A90" s="2">
        <v>2</v>
      </c>
      <c r="B90" s="2" t="s">
        <v>249</v>
      </c>
      <c r="C90" s="2">
        <v>3</v>
      </c>
    </row>
    <row r="91" spans="1:14" x14ac:dyDescent="0.2">
      <c r="A91" s="2">
        <v>2</v>
      </c>
      <c r="B91" s="2" t="s">
        <v>249</v>
      </c>
      <c r="C91" s="2">
        <v>4</v>
      </c>
      <c r="D91" t="s">
        <v>4971</v>
      </c>
      <c r="E91" t="s">
        <v>4972</v>
      </c>
      <c r="F91" s="2">
        <v>264</v>
      </c>
      <c r="N91" s="122" t="s">
        <v>1351</v>
      </c>
    </row>
    <row r="92" spans="1:14" x14ac:dyDescent="0.2">
      <c r="A92" s="2">
        <v>2</v>
      </c>
      <c r="B92" s="2" t="s">
        <v>256</v>
      </c>
      <c r="C92" s="2">
        <v>1</v>
      </c>
      <c r="D92" t="s">
        <v>4971</v>
      </c>
      <c r="E92" t="s">
        <v>4972</v>
      </c>
      <c r="F92" s="2">
        <v>264</v>
      </c>
      <c r="N92" s="122"/>
    </row>
    <row r="93" spans="1:14" x14ac:dyDescent="0.2">
      <c r="A93" s="2">
        <v>2</v>
      </c>
      <c r="B93" s="2" t="s">
        <v>256</v>
      </c>
      <c r="C93" s="2">
        <v>2</v>
      </c>
    </row>
    <row r="94" spans="1:14" x14ac:dyDescent="0.2">
      <c r="A94" s="2">
        <v>2</v>
      </c>
      <c r="B94" s="2" t="s">
        <v>256</v>
      </c>
      <c r="C94" s="2">
        <v>3</v>
      </c>
      <c r="D94" t="s">
        <v>7490</v>
      </c>
      <c r="E94" t="s">
        <v>7491</v>
      </c>
      <c r="F94" s="2">
        <v>406</v>
      </c>
    </row>
    <row r="95" spans="1:14" x14ac:dyDescent="0.2">
      <c r="A95" s="2">
        <v>2</v>
      </c>
      <c r="B95" s="2" t="s">
        <v>256</v>
      </c>
      <c r="C95" s="2">
        <v>4</v>
      </c>
      <c r="D95" t="s">
        <v>7490</v>
      </c>
      <c r="E95" t="s">
        <v>7491</v>
      </c>
      <c r="F95" s="2">
        <v>406</v>
      </c>
    </row>
    <row r="96" spans="1:14" x14ac:dyDescent="0.2">
      <c r="A96" s="2">
        <v>2</v>
      </c>
      <c r="B96" s="2" t="s">
        <v>4947</v>
      </c>
      <c r="C96" s="2">
        <v>1</v>
      </c>
    </row>
    <row r="97" spans="1:12" x14ac:dyDescent="0.2">
      <c r="A97" s="2">
        <v>2</v>
      </c>
      <c r="B97" s="2" t="s">
        <v>4947</v>
      </c>
      <c r="C97" s="2">
        <v>2</v>
      </c>
    </row>
    <row r="98" spans="1:12" x14ac:dyDescent="0.2">
      <c r="A98" s="2">
        <v>2</v>
      </c>
      <c r="B98" s="2" t="s">
        <v>4947</v>
      </c>
      <c r="C98" s="2">
        <v>3</v>
      </c>
    </row>
    <row r="99" spans="1:12" x14ac:dyDescent="0.2">
      <c r="A99" s="2">
        <v>2</v>
      </c>
      <c r="B99" s="2" t="s">
        <v>4947</v>
      </c>
      <c r="C99" s="2">
        <v>4</v>
      </c>
    </row>
    <row r="100" spans="1:12" x14ac:dyDescent="0.2">
      <c r="A100" s="2">
        <v>2</v>
      </c>
      <c r="B100" s="2" t="s">
        <v>4949</v>
      </c>
      <c r="C100" s="2">
        <v>1</v>
      </c>
    </row>
    <row r="101" spans="1:12" x14ac:dyDescent="0.2">
      <c r="A101" s="2">
        <v>2</v>
      </c>
      <c r="B101" s="2" t="s">
        <v>4949</v>
      </c>
      <c r="C101" s="2">
        <v>2</v>
      </c>
    </row>
    <row r="102" spans="1:12" x14ac:dyDescent="0.2">
      <c r="A102" s="2">
        <v>2</v>
      </c>
      <c r="B102" s="2" t="s">
        <v>4949</v>
      </c>
      <c r="C102" s="2">
        <v>3</v>
      </c>
    </row>
    <row r="103" spans="1:12" x14ac:dyDescent="0.2">
      <c r="A103" s="2">
        <v>2</v>
      </c>
      <c r="B103" s="2" t="s">
        <v>4949</v>
      </c>
      <c r="C103" s="2">
        <v>4</v>
      </c>
    </row>
    <row r="104" spans="1:12" x14ac:dyDescent="0.2">
      <c r="A104" s="2">
        <v>2</v>
      </c>
      <c r="B104" s="2" t="s">
        <v>273</v>
      </c>
      <c r="C104" s="2">
        <v>1</v>
      </c>
    </row>
    <row r="105" spans="1:12" x14ac:dyDescent="0.2">
      <c r="A105" s="2">
        <v>2</v>
      </c>
      <c r="B105" s="2" t="s">
        <v>273</v>
      </c>
      <c r="C105" s="2">
        <v>2</v>
      </c>
      <c r="D105" t="s">
        <v>4944</v>
      </c>
    </row>
    <row r="106" spans="1:12" x14ac:dyDescent="0.2">
      <c r="A106" s="2">
        <v>2</v>
      </c>
      <c r="B106" s="2" t="s">
        <v>273</v>
      </c>
      <c r="C106" s="2">
        <v>3</v>
      </c>
    </row>
    <row r="107" spans="1:12" x14ac:dyDescent="0.2">
      <c r="A107" s="2">
        <v>2</v>
      </c>
      <c r="B107" s="2" t="s">
        <v>273</v>
      </c>
      <c r="C107" s="2">
        <v>4</v>
      </c>
    </row>
    <row r="108" spans="1:12" x14ac:dyDescent="0.2">
      <c r="A108" s="2">
        <v>2</v>
      </c>
      <c r="B108" s="2" t="s">
        <v>279</v>
      </c>
      <c r="C108" s="2">
        <v>1</v>
      </c>
      <c r="D108" t="s">
        <v>4973</v>
      </c>
      <c r="E108" t="s">
        <v>317</v>
      </c>
      <c r="G108" s="10" t="s">
        <v>4974</v>
      </c>
    </row>
    <row r="109" spans="1:12" x14ac:dyDescent="0.2">
      <c r="A109" s="2">
        <v>2</v>
      </c>
      <c r="B109" s="2" t="s">
        <v>279</v>
      </c>
      <c r="C109" s="2">
        <v>2</v>
      </c>
      <c r="D109" t="s">
        <v>4975</v>
      </c>
      <c r="E109" t="s">
        <v>317</v>
      </c>
      <c r="F109" s="2">
        <v>314</v>
      </c>
      <c r="G109" s="10" t="s">
        <v>3540</v>
      </c>
    </row>
    <row r="110" spans="1:12" x14ac:dyDescent="0.2">
      <c r="A110" s="2">
        <v>2</v>
      </c>
      <c r="B110" s="2" t="s">
        <v>279</v>
      </c>
      <c r="C110" s="2">
        <v>3</v>
      </c>
      <c r="D110" t="s">
        <v>4975</v>
      </c>
      <c r="E110" t="s">
        <v>317</v>
      </c>
      <c r="F110" s="2">
        <v>314</v>
      </c>
      <c r="G110" s="10" t="s">
        <v>4976</v>
      </c>
      <c r="H110" s="28">
        <v>43343</v>
      </c>
      <c r="I110" s="72">
        <v>84</v>
      </c>
      <c r="J110" s="13">
        <v>43353</v>
      </c>
      <c r="K110" s="72">
        <v>544</v>
      </c>
      <c r="L110" s="2" t="s">
        <v>236</v>
      </c>
    </row>
    <row r="111" spans="1:12" x14ac:dyDescent="0.2">
      <c r="A111" s="2">
        <v>2</v>
      </c>
      <c r="B111" s="2" t="s">
        <v>279</v>
      </c>
      <c r="C111" s="2">
        <v>4</v>
      </c>
      <c r="D111" t="s">
        <v>4973</v>
      </c>
      <c r="E111" t="s">
        <v>317</v>
      </c>
      <c r="G111" s="10" t="s">
        <v>4977</v>
      </c>
    </row>
    <row r="112" spans="1:12" x14ac:dyDescent="0.2">
      <c r="A112" s="2">
        <v>2</v>
      </c>
      <c r="B112" s="2" t="s">
        <v>4978</v>
      </c>
      <c r="C112" s="2">
        <v>1</v>
      </c>
    </row>
    <row r="113" spans="1:14" x14ac:dyDescent="0.2">
      <c r="A113" s="2">
        <v>2</v>
      </c>
      <c r="B113" s="2" t="s">
        <v>4978</v>
      </c>
      <c r="C113" s="2">
        <v>2</v>
      </c>
      <c r="D113" t="s">
        <v>4979</v>
      </c>
      <c r="E113" t="s">
        <v>3361</v>
      </c>
      <c r="F113" s="2">
        <v>230</v>
      </c>
    </row>
    <row r="114" spans="1:14" x14ac:dyDescent="0.2">
      <c r="A114" s="2">
        <v>2</v>
      </c>
      <c r="B114" s="2" t="s">
        <v>4978</v>
      </c>
      <c r="C114" s="2">
        <v>3</v>
      </c>
    </row>
    <row r="115" spans="1:14" x14ac:dyDescent="0.2">
      <c r="A115" s="2">
        <v>2</v>
      </c>
      <c r="B115" s="2" t="s">
        <v>4978</v>
      </c>
      <c r="C115" s="2">
        <v>4</v>
      </c>
    </row>
    <row r="116" spans="1:14" x14ac:dyDescent="0.2">
      <c r="A116" s="2">
        <v>2</v>
      </c>
      <c r="B116" s="2" t="s">
        <v>4950</v>
      </c>
      <c r="C116" s="2">
        <v>1</v>
      </c>
    </row>
    <row r="117" spans="1:14" x14ac:dyDescent="0.2">
      <c r="A117" s="2">
        <v>2</v>
      </c>
      <c r="B117" s="2" t="s">
        <v>4950</v>
      </c>
      <c r="C117" s="2">
        <v>2</v>
      </c>
      <c r="D117" t="s">
        <v>4980</v>
      </c>
      <c r="E117" t="s">
        <v>4981</v>
      </c>
      <c r="F117" s="2" t="s">
        <v>4982</v>
      </c>
    </row>
    <row r="118" spans="1:14" x14ac:dyDescent="0.2">
      <c r="A118" s="2">
        <v>2</v>
      </c>
      <c r="B118" s="2" t="s">
        <v>4950</v>
      </c>
      <c r="C118" s="2">
        <v>3</v>
      </c>
      <c r="D118" t="s">
        <v>4980</v>
      </c>
      <c r="E118" t="s">
        <v>4981</v>
      </c>
      <c r="F118" s="2" t="s">
        <v>4982</v>
      </c>
    </row>
    <row r="119" spans="1:14" x14ac:dyDescent="0.2">
      <c r="A119" s="2">
        <v>2</v>
      </c>
      <c r="B119" s="2" t="s">
        <v>4950</v>
      </c>
      <c r="C119" s="2">
        <v>4</v>
      </c>
      <c r="D119" t="s">
        <v>4983</v>
      </c>
      <c r="E119" t="s">
        <v>4984</v>
      </c>
      <c r="F119" s="2">
        <v>209</v>
      </c>
    </row>
    <row r="120" spans="1:14" x14ac:dyDescent="0.2">
      <c r="A120" s="2">
        <v>2</v>
      </c>
      <c r="B120" s="2" t="s">
        <v>4951</v>
      </c>
      <c r="C120" s="2">
        <v>3</v>
      </c>
      <c r="D120" t="s">
        <v>4985</v>
      </c>
      <c r="E120" t="s">
        <v>4986</v>
      </c>
      <c r="F120" s="2">
        <v>235</v>
      </c>
      <c r="G120" s="10" t="s">
        <v>4987</v>
      </c>
      <c r="H120" s="28">
        <v>42855</v>
      </c>
      <c r="I120" s="72">
        <v>47</v>
      </c>
      <c r="J120" s="13">
        <v>42861</v>
      </c>
      <c r="K120" s="72">
        <v>529</v>
      </c>
    </row>
    <row r="121" spans="1:14" x14ac:dyDescent="0.2">
      <c r="A121" s="2">
        <v>2</v>
      </c>
      <c r="B121" s="2" t="s">
        <v>4951</v>
      </c>
      <c r="C121" s="2">
        <v>4</v>
      </c>
      <c r="D121" t="s">
        <v>4988</v>
      </c>
      <c r="E121" t="s">
        <v>4989</v>
      </c>
      <c r="F121" s="2">
        <v>222</v>
      </c>
    </row>
    <row r="122" spans="1:14" x14ac:dyDescent="0.2">
      <c r="A122" s="2">
        <v>2</v>
      </c>
      <c r="B122" s="2" t="s">
        <v>4954</v>
      </c>
      <c r="C122" s="2">
        <v>2</v>
      </c>
    </row>
    <row r="123" spans="1:14" x14ac:dyDescent="0.2">
      <c r="A123" s="2">
        <v>2</v>
      </c>
      <c r="B123" s="2" t="s">
        <v>4954</v>
      </c>
      <c r="C123" s="2">
        <v>3</v>
      </c>
    </row>
    <row r="124" spans="1:14" x14ac:dyDescent="0.2">
      <c r="A124" s="2">
        <v>2</v>
      </c>
      <c r="B124" s="2" t="s">
        <v>4954</v>
      </c>
      <c r="C124" s="2">
        <v>4</v>
      </c>
      <c r="D124" t="s">
        <v>4971</v>
      </c>
      <c r="E124" t="s">
        <v>4341</v>
      </c>
      <c r="F124" s="2">
        <v>261</v>
      </c>
      <c r="N124" s="122" t="s">
        <v>1351</v>
      </c>
    </row>
    <row r="125" spans="1:14" x14ac:dyDescent="0.2">
      <c r="A125" s="2">
        <v>2</v>
      </c>
      <c r="B125" s="2" t="s">
        <v>4957</v>
      </c>
      <c r="C125" s="2">
        <v>1</v>
      </c>
      <c r="D125" t="s">
        <v>4971</v>
      </c>
      <c r="E125" t="s">
        <v>4341</v>
      </c>
      <c r="F125" s="2">
        <v>261</v>
      </c>
      <c r="G125" s="10" t="s">
        <v>4990</v>
      </c>
      <c r="H125" s="28">
        <v>43357</v>
      </c>
      <c r="I125" s="72">
        <v>64</v>
      </c>
      <c r="J125" s="13">
        <v>43364</v>
      </c>
      <c r="K125" s="72">
        <v>551</v>
      </c>
      <c r="N125" s="122"/>
    </row>
    <row r="126" spans="1:14" x14ac:dyDescent="0.2">
      <c r="A126" s="2">
        <v>2</v>
      </c>
      <c r="B126" s="2" t="s">
        <v>4957</v>
      </c>
      <c r="C126" s="2">
        <v>2</v>
      </c>
      <c r="D126" s="3"/>
      <c r="E126" s="3"/>
    </row>
    <row r="127" spans="1:14" x14ac:dyDescent="0.2">
      <c r="A127" s="2">
        <v>2</v>
      </c>
      <c r="B127" s="2" t="s">
        <v>4957</v>
      </c>
      <c r="C127" s="2">
        <v>3</v>
      </c>
    </row>
    <row r="128" spans="1:14" x14ac:dyDescent="0.2">
      <c r="A128" s="2">
        <v>2</v>
      </c>
      <c r="B128" s="2" t="s">
        <v>4957</v>
      </c>
      <c r="C128" s="2">
        <v>4</v>
      </c>
    </row>
    <row r="129" spans="1:14" x14ac:dyDescent="0.2">
      <c r="A129" s="2">
        <v>2</v>
      </c>
      <c r="B129" s="2" t="s">
        <v>2854</v>
      </c>
      <c r="C129" s="2">
        <v>1</v>
      </c>
      <c r="D129" t="s">
        <v>7419</v>
      </c>
      <c r="E129" t="s">
        <v>7420</v>
      </c>
      <c r="G129" s="10" t="s">
        <v>5170</v>
      </c>
    </row>
    <row r="130" spans="1:14" x14ac:dyDescent="0.2">
      <c r="A130" s="2">
        <v>2</v>
      </c>
      <c r="B130" s="2" t="s">
        <v>2854</v>
      </c>
      <c r="C130" s="2">
        <v>2</v>
      </c>
      <c r="D130" t="s">
        <v>4980</v>
      </c>
      <c r="E130" t="s">
        <v>4991</v>
      </c>
      <c r="G130" s="10" t="s">
        <v>4993</v>
      </c>
      <c r="H130" s="28">
        <v>44288</v>
      </c>
      <c r="I130" s="72">
        <v>61</v>
      </c>
      <c r="J130" s="13">
        <v>44296</v>
      </c>
      <c r="K130" s="72">
        <v>644</v>
      </c>
      <c r="N130" t="s">
        <v>577</v>
      </c>
    </row>
    <row r="131" spans="1:14" x14ac:dyDescent="0.2">
      <c r="A131" s="2">
        <v>2</v>
      </c>
      <c r="B131" s="2" t="s">
        <v>2854</v>
      </c>
      <c r="C131" s="2">
        <v>3</v>
      </c>
      <c r="D131" t="s">
        <v>4980</v>
      </c>
      <c r="E131" t="s">
        <v>4991</v>
      </c>
      <c r="G131" s="10" t="s">
        <v>4992</v>
      </c>
    </row>
    <row r="132" spans="1:14" x14ac:dyDescent="0.2">
      <c r="A132" s="2">
        <v>2</v>
      </c>
      <c r="B132" s="2" t="s">
        <v>2854</v>
      </c>
      <c r="C132" s="2">
        <v>4</v>
      </c>
      <c r="D132" t="s">
        <v>4994</v>
      </c>
      <c r="E132" t="s">
        <v>4995</v>
      </c>
      <c r="G132" s="10" t="s">
        <v>4996</v>
      </c>
    </row>
    <row r="133" spans="1:14" x14ac:dyDescent="0.2">
      <c r="A133" s="2">
        <v>2</v>
      </c>
      <c r="B133" s="2" t="s">
        <v>4997</v>
      </c>
      <c r="C133" s="2">
        <v>1</v>
      </c>
      <c r="D133" t="s">
        <v>4994</v>
      </c>
      <c r="E133" t="s">
        <v>4995</v>
      </c>
      <c r="G133" s="10" t="s">
        <v>4998</v>
      </c>
    </row>
    <row r="134" spans="1:14" x14ac:dyDescent="0.2">
      <c r="A134" s="2">
        <v>2</v>
      </c>
      <c r="B134" s="2" t="s">
        <v>4997</v>
      </c>
      <c r="C134" s="2">
        <v>2</v>
      </c>
      <c r="D134" t="s">
        <v>4999</v>
      </c>
      <c r="E134" t="s">
        <v>4995</v>
      </c>
      <c r="G134" s="10" t="s">
        <v>5000</v>
      </c>
    </row>
    <row r="135" spans="1:14" x14ac:dyDescent="0.2">
      <c r="A135" s="2">
        <v>2</v>
      </c>
      <c r="B135" s="2" t="s">
        <v>4997</v>
      </c>
      <c r="C135" s="2">
        <v>3</v>
      </c>
      <c r="D135" t="s">
        <v>4980</v>
      </c>
      <c r="E135" t="s">
        <v>5001</v>
      </c>
      <c r="F135" s="2" t="s">
        <v>4982</v>
      </c>
      <c r="G135" s="10" t="s">
        <v>5002</v>
      </c>
      <c r="H135" s="28">
        <v>43933</v>
      </c>
      <c r="I135" s="72">
        <v>92</v>
      </c>
      <c r="J135" s="13">
        <v>43945</v>
      </c>
      <c r="K135" s="72">
        <v>592</v>
      </c>
      <c r="N135" t="s">
        <v>354</v>
      </c>
    </row>
    <row r="136" spans="1:14" x14ac:dyDescent="0.2">
      <c r="A136" s="2">
        <v>2</v>
      </c>
      <c r="B136" s="2" t="s">
        <v>4997</v>
      </c>
      <c r="C136" s="2">
        <v>4</v>
      </c>
      <c r="D136" t="s">
        <v>4980</v>
      </c>
      <c r="E136" t="s">
        <v>5001</v>
      </c>
      <c r="F136" s="2" t="s">
        <v>4982</v>
      </c>
      <c r="G136" s="29" t="s">
        <v>5003</v>
      </c>
      <c r="H136" s="28">
        <v>40240</v>
      </c>
      <c r="I136" s="72">
        <v>47</v>
      </c>
      <c r="J136" s="13">
        <v>40243</v>
      </c>
      <c r="K136" s="72">
        <v>310</v>
      </c>
      <c r="N136" t="s">
        <v>1162</v>
      </c>
    </row>
    <row r="137" spans="1:14" x14ac:dyDescent="0.2">
      <c r="A137" s="2">
        <v>2</v>
      </c>
      <c r="B137" s="2" t="s">
        <v>5004</v>
      </c>
      <c r="C137" s="2">
        <v>1</v>
      </c>
    </row>
    <row r="138" spans="1:14" x14ac:dyDescent="0.2">
      <c r="A138" s="2">
        <v>2</v>
      </c>
      <c r="B138" s="2" t="s">
        <v>5004</v>
      </c>
      <c r="C138" s="2">
        <v>2</v>
      </c>
      <c r="D138" t="s">
        <v>5005</v>
      </c>
      <c r="E138" t="s">
        <v>5006</v>
      </c>
    </row>
    <row r="139" spans="1:14" x14ac:dyDescent="0.2">
      <c r="A139" s="2">
        <v>2</v>
      </c>
      <c r="B139" s="2" t="s">
        <v>5004</v>
      </c>
      <c r="C139" s="2">
        <v>3</v>
      </c>
      <c r="D139" t="s">
        <v>5005</v>
      </c>
      <c r="E139" t="s">
        <v>5006</v>
      </c>
    </row>
    <row r="140" spans="1:14" x14ac:dyDescent="0.2">
      <c r="A140" s="2">
        <v>2</v>
      </c>
      <c r="B140" s="2" t="s">
        <v>5004</v>
      </c>
      <c r="C140" s="2">
        <v>4</v>
      </c>
      <c r="D140" t="s">
        <v>88</v>
      </c>
      <c r="E140" t="s">
        <v>5007</v>
      </c>
      <c r="F140" s="2">
        <v>210</v>
      </c>
    </row>
    <row r="141" spans="1:14" x14ac:dyDescent="0.2">
      <c r="A141" s="2">
        <v>2</v>
      </c>
      <c r="B141" s="2" t="s">
        <v>5008</v>
      </c>
      <c r="C141" s="2">
        <v>1</v>
      </c>
    </row>
    <row r="142" spans="1:14" x14ac:dyDescent="0.2">
      <c r="A142" s="2">
        <v>2</v>
      </c>
      <c r="B142" s="2" t="s">
        <v>5008</v>
      </c>
      <c r="C142" s="2">
        <v>2</v>
      </c>
    </row>
    <row r="143" spans="1:14" x14ac:dyDescent="0.2">
      <c r="A143" s="2">
        <v>2</v>
      </c>
      <c r="B143" s="2" t="s">
        <v>5008</v>
      </c>
      <c r="C143" s="2">
        <v>3</v>
      </c>
      <c r="H143" s="28"/>
    </row>
    <row r="144" spans="1:14" x14ac:dyDescent="0.2">
      <c r="A144" s="2">
        <v>2</v>
      </c>
      <c r="B144" s="2" t="s">
        <v>5008</v>
      </c>
      <c r="C144" s="2">
        <v>4</v>
      </c>
      <c r="D144" t="s">
        <v>5009</v>
      </c>
      <c r="E144" t="s">
        <v>5010</v>
      </c>
      <c r="F144" s="2" t="s">
        <v>5011</v>
      </c>
      <c r="G144" s="10" t="s">
        <v>5012</v>
      </c>
      <c r="H144" s="28">
        <v>42233</v>
      </c>
      <c r="I144" s="72">
        <v>43</v>
      </c>
      <c r="J144" s="13">
        <v>42245</v>
      </c>
      <c r="K144" s="72">
        <v>590</v>
      </c>
      <c r="N144" t="s">
        <v>351</v>
      </c>
    </row>
    <row r="145" spans="1:14" x14ac:dyDescent="0.2">
      <c r="A145" s="2">
        <v>2</v>
      </c>
      <c r="B145" s="2" t="s">
        <v>5013</v>
      </c>
      <c r="C145" s="2">
        <v>3</v>
      </c>
      <c r="D145" t="s">
        <v>5014</v>
      </c>
      <c r="E145" t="s">
        <v>5015</v>
      </c>
    </row>
    <row r="146" spans="1:14" x14ac:dyDescent="0.2">
      <c r="A146" s="2">
        <v>2</v>
      </c>
      <c r="B146" s="2" t="s">
        <v>5013</v>
      </c>
      <c r="C146" s="2">
        <v>4</v>
      </c>
      <c r="D146" t="s">
        <v>5014</v>
      </c>
      <c r="E146" t="s">
        <v>5015</v>
      </c>
    </row>
    <row r="147" spans="1:14" x14ac:dyDescent="0.2">
      <c r="A147" s="2">
        <v>2</v>
      </c>
      <c r="B147" s="2" t="s">
        <v>5016</v>
      </c>
      <c r="C147" s="2">
        <v>3</v>
      </c>
      <c r="D147" t="s">
        <v>5017</v>
      </c>
      <c r="E147" t="s">
        <v>5018</v>
      </c>
    </row>
    <row r="148" spans="1:14" x14ac:dyDescent="0.2">
      <c r="A148" s="2">
        <v>2</v>
      </c>
      <c r="B148" s="2" t="s">
        <v>5016</v>
      </c>
      <c r="C148" s="2">
        <v>4</v>
      </c>
      <c r="D148" t="s">
        <v>5017</v>
      </c>
      <c r="E148" t="s">
        <v>5018</v>
      </c>
      <c r="G148" s="29" t="s">
        <v>5019</v>
      </c>
      <c r="H148" s="28">
        <v>42389</v>
      </c>
      <c r="I148" s="72">
        <v>73</v>
      </c>
      <c r="J148" s="13">
        <v>42399</v>
      </c>
      <c r="K148" s="72">
        <v>468</v>
      </c>
      <c r="N148" t="s">
        <v>1162</v>
      </c>
    </row>
    <row r="149" spans="1:14" x14ac:dyDescent="0.2">
      <c r="A149" s="2">
        <v>2</v>
      </c>
      <c r="B149" s="2" t="s">
        <v>5020</v>
      </c>
      <c r="C149" s="2">
        <v>1</v>
      </c>
      <c r="D149" s="3" t="s">
        <v>5021</v>
      </c>
      <c r="E149" s="3" t="s">
        <v>5022</v>
      </c>
      <c r="F149" s="11">
        <v>237</v>
      </c>
    </row>
    <row r="150" spans="1:14" x14ac:dyDescent="0.2">
      <c r="A150" s="2">
        <v>2</v>
      </c>
      <c r="B150" s="2" t="s">
        <v>5020</v>
      </c>
      <c r="C150" s="2">
        <v>2</v>
      </c>
      <c r="D150" s="3" t="s">
        <v>5021</v>
      </c>
      <c r="E150" s="3" t="s">
        <v>5022</v>
      </c>
      <c r="F150" s="11">
        <v>237</v>
      </c>
    </row>
    <row r="151" spans="1:14" x14ac:dyDescent="0.2">
      <c r="A151" s="2">
        <v>2</v>
      </c>
      <c r="B151" s="2" t="s">
        <v>5020</v>
      </c>
      <c r="C151" s="2">
        <v>3</v>
      </c>
      <c r="D151" s="3" t="s">
        <v>4985</v>
      </c>
      <c r="E151" s="3" t="s">
        <v>5023</v>
      </c>
      <c r="F151" s="11">
        <v>266</v>
      </c>
      <c r="N151" s="122" t="s">
        <v>5024</v>
      </c>
    </row>
    <row r="152" spans="1:14" x14ac:dyDescent="0.2">
      <c r="A152" s="2">
        <v>2</v>
      </c>
      <c r="B152" s="2" t="s">
        <v>5020</v>
      </c>
      <c r="C152" s="2">
        <v>4</v>
      </c>
      <c r="D152" s="3" t="s">
        <v>4985</v>
      </c>
      <c r="E152" t="s">
        <v>5023</v>
      </c>
      <c r="F152" s="2">
        <v>266</v>
      </c>
      <c r="G152" s="10" t="s">
        <v>5025</v>
      </c>
      <c r="H152" s="28">
        <v>43595</v>
      </c>
      <c r="I152" s="72">
        <v>79</v>
      </c>
      <c r="J152" s="13">
        <v>43601</v>
      </c>
      <c r="K152" s="72">
        <v>585</v>
      </c>
      <c r="N152" s="122"/>
    </row>
    <row r="153" spans="1:14" x14ac:dyDescent="0.2">
      <c r="A153" s="2">
        <v>3</v>
      </c>
      <c r="B153" s="2" t="s">
        <v>2054</v>
      </c>
      <c r="C153" s="2">
        <v>1</v>
      </c>
    </row>
    <row r="154" spans="1:14" x14ac:dyDescent="0.2">
      <c r="A154" s="2">
        <v>3</v>
      </c>
      <c r="B154" s="2" t="s">
        <v>2054</v>
      </c>
      <c r="C154" s="2">
        <v>2</v>
      </c>
    </row>
    <row r="155" spans="1:14" x14ac:dyDescent="0.2">
      <c r="A155" s="2">
        <v>3</v>
      </c>
      <c r="B155" s="2" t="s">
        <v>2054</v>
      </c>
      <c r="C155" s="2">
        <v>3</v>
      </c>
    </row>
    <row r="156" spans="1:14" x14ac:dyDescent="0.2">
      <c r="A156" s="2">
        <v>3</v>
      </c>
      <c r="B156" s="2" t="s">
        <v>2054</v>
      </c>
      <c r="C156" s="2">
        <v>4</v>
      </c>
    </row>
    <row r="157" spans="1:14" x14ac:dyDescent="0.2">
      <c r="A157" s="2">
        <v>3</v>
      </c>
      <c r="B157" s="2" t="s">
        <v>4958</v>
      </c>
      <c r="C157" s="2">
        <v>1</v>
      </c>
    </row>
    <row r="158" spans="1:14" x14ac:dyDescent="0.2">
      <c r="A158" s="2">
        <v>3</v>
      </c>
      <c r="B158" s="2" t="s">
        <v>4958</v>
      </c>
      <c r="C158" s="2">
        <v>2</v>
      </c>
    </row>
    <row r="159" spans="1:14" x14ac:dyDescent="0.2">
      <c r="A159" s="2">
        <v>3</v>
      </c>
      <c r="B159" s="2" t="s">
        <v>4958</v>
      </c>
      <c r="C159" s="2">
        <v>3</v>
      </c>
    </row>
    <row r="160" spans="1:14" x14ac:dyDescent="0.2">
      <c r="A160" s="2">
        <v>3</v>
      </c>
      <c r="B160" s="2" t="s">
        <v>4958</v>
      </c>
      <c r="C160" s="2">
        <v>4</v>
      </c>
    </row>
    <row r="161" spans="1:14" x14ac:dyDescent="0.2">
      <c r="A161" s="2">
        <v>3</v>
      </c>
      <c r="B161" s="2" t="s">
        <v>4941</v>
      </c>
      <c r="C161" s="2">
        <v>1</v>
      </c>
    </row>
    <row r="162" spans="1:14" x14ac:dyDescent="0.2">
      <c r="A162" s="2">
        <v>3</v>
      </c>
      <c r="B162" s="2" t="s">
        <v>4941</v>
      </c>
      <c r="C162" s="2">
        <v>2</v>
      </c>
      <c r="D162" t="s">
        <v>5026</v>
      </c>
      <c r="E162" t="s">
        <v>5027</v>
      </c>
      <c r="F162" s="2">
        <v>293</v>
      </c>
      <c r="G162" s="10" t="s">
        <v>5028</v>
      </c>
      <c r="H162" s="28">
        <v>41119</v>
      </c>
      <c r="I162" s="72">
        <v>53</v>
      </c>
      <c r="J162" s="13">
        <v>44371</v>
      </c>
      <c r="K162" s="72">
        <v>656</v>
      </c>
      <c r="M162" s="121" t="s">
        <v>5029</v>
      </c>
      <c r="N162" s="122" t="s">
        <v>3392</v>
      </c>
    </row>
    <row r="163" spans="1:14" x14ac:dyDescent="0.2">
      <c r="A163" s="2">
        <v>3</v>
      </c>
      <c r="B163" s="2" t="s">
        <v>4941</v>
      </c>
      <c r="C163" s="2">
        <v>2</v>
      </c>
      <c r="D163" t="s">
        <v>5026</v>
      </c>
      <c r="E163" t="s">
        <v>5027</v>
      </c>
      <c r="F163" s="2">
        <v>293</v>
      </c>
      <c r="G163" s="10" t="s">
        <v>5030</v>
      </c>
      <c r="H163" s="28">
        <v>38452</v>
      </c>
      <c r="I163" s="72">
        <v>18</v>
      </c>
      <c r="J163" s="13">
        <v>44371</v>
      </c>
      <c r="K163" s="72">
        <v>656</v>
      </c>
      <c r="M163" s="121"/>
      <c r="N163" s="122"/>
    </row>
    <row r="164" spans="1:14" x14ac:dyDescent="0.2">
      <c r="A164" s="2">
        <v>3</v>
      </c>
      <c r="B164" s="2" t="s">
        <v>4941</v>
      </c>
      <c r="C164" s="2">
        <v>3</v>
      </c>
      <c r="D164" t="s">
        <v>5026</v>
      </c>
      <c r="E164" t="s">
        <v>5027</v>
      </c>
      <c r="F164" s="2">
        <v>293</v>
      </c>
    </row>
    <row r="165" spans="1:14" x14ac:dyDescent="0.2">
      <c r="A165" s="2">
        <v>3</v>
      </c>
      <c r="B165" s="2" t="s">
        <v>4941</v>
      </c>
      <c r="C165" s="2">
        <v>4</v>
      </c>
      <c r="D165" t="s">
        <v>3974</v>
      </c>
      <c r="E165" t="s">
        <v>5031</v>
      </c>
      <c r="F165" s="2" t="s">
        <v>5032</v>
      </c>
      <c r="G165" s="10" t="s">
        <v>5033</v>
      </c>
      <c r="H165" s="28">
        <v>44130</v>
      </c>
      <c r="I165" s="72">
        <v>67</v>
      </c>
      <c r="J165" s="13">
        <v>44141</v>
      </c>
      <c r="K165" s="72">
        <v>633</v>
      </c>
      <c r="M165" t="s">
        <v>244</v>
      </c>
      <c r="N165" t="s">
        <v>5034</v>
      </c>
    </row>
    <row r="166" spans="1:14" x14ac:dyDescent="0.2">
      <c r="A166" s="2">
        <v>3</v>
      </c>
      <c r="B166" s="2" t="s">
        <v>4942</v>
      </c>
      <c r="C166" s="2">
        <v>1</v>
      </c>
    </row>
    <row r="167" spans="1:14" x14ac:dyDescent="0.2">
      <c r="A167" s="2">
        <v>3</v>
      </c>
      <c r="B167" s="2" t="s">
        <v>4942</v>
      </c>
      <c r="C167" s="2">
        <v>2</v>
      </c>
    </row>
    <row r="168" spans="1:14" x14ac:dyDescent="0.2">
      <c r="A168" s="2">
        <v>3</v>
      </c>
      <c r="B168" s="2" t="s">
        <v>4942</v>
      </c>
      <c r="C168" s="2">
        <v>3</v>
      </c>
    </row>
    <row r="169" spans="1:14" x14ac:dyDescent="0.2">
      <c r="A169" s="2">
        <v>3</v>
      </c>
      <c r="B169" s="2" t="s">
        <v>4942</v>
      </c>
      <c r="C169" s="2">
        <v>4</v>
      </c>
    </row>
    <row r="170" spans="1:14" x14ac:dyDescent="0.2">
      <c r="A170" s="2">
        <v>3</v>
      </c>
      <c r="B170" s="2" t="s">
        <v>232</v>
      </c>
      <c r="C170" s="2">
        <v>1</v>
      </c>
    </row>
    <row r="171" spans="1:14" x14ac:dyDescent="0.2">
      <c r="A171" s="2">
        <v>3</v>
      </c>
      <c r="B171" s="2" t="s">
        <v>232</v>
      </c>
      <c r="C171" s="2">
        <v>2</v>
      </c>
    </row>
    <row r="172" spans="1:14" x14ac:dyDescent="0.2">
      <c r="A172" s="2">
        <v>3</v>
      </c>
      <c r="B172" s="2" t="s">
        <v>232</v>
      </c>
      <c r="C172" s="2">
        <v>3</v>
      </c>
    </row>
    <row r="173" spans="1:14" x14ac:dyDescent="0.2">
      <c r="A173" s="2">
        <v>3</v>
      </c>
      <c r="B173" s="2" t="s">
        <v>232</v>
      </c>
      <c r="C173" s="2">
        <v>4</v>
      </c>
    </row>
    <row r="174" spans="1:14" x14ac:dyDescent="0.2">
      <c r="A174" s="2">
        <v>3</v>
      </c>
      <c r="B174" s="2" t="s">
        <v>4943</v>
      </c>
      <c r="C174" s="2">
        <v>1</v>
      </c>
    </row>
    <row r="175" spans="1:14" x14ac:dyDescent="0.2">
      <c r="A175" s="2">
        <v>3</v>
      </c>
      <c r="B175" s="2" t="s">
        <v>4943</v>
      </c>
      <c r="C175" s="2">
        <v>2</v>
      </c>
    </row>
    <row r="176" spans="1:14" x14ac:dyDescent="0.2">
      <c r="A176" s="2">
        <v>3</v>
      </c>
      <c r="B176" s="2" t="s">
        <v>4943</v>
      </c>
      <c r="C176" s="2">
        <v>3</v>
      </c>
    </row>
    <row r="177" spans="1:14" x14ac:dyDescent="0.2">
      <c r="A177" s="2">
        <v>3</v>
      </c>
      <c r="B177" s="2" t="s">
        <v>4943</v>
      </c>
      <c r="C177" s="2">
        <v>4</v>
      </c>
    </row>
    <row r="178" spans="1:14" x14ac:dyDescent="0.2">
      <c r="A178" s="2">
        <v>3</v>
      </c>
      <c r="B178" s="2" t="s">
        <v>4945</v>
      </c>
      <c r="C178" s="2">
        <v>1</v>
      </c>
    </row>
    <row r="179" spans="1:14" x14ac:dyDescent="0.2">
      <c r="A179" s="2">
        <v>3</v>
      </c>
      <c r="B179" s="2" t="s">
        <v>4945</v>
      </c>
      <c r="C179" s="2">
        <v>2</v>
      </c>
    </row>
    <row r="180" spans="1:14" x14ac:dyDescent="0.2">
      <c r="A180" s="2">
        <v>3</v>
      </c>
      <c r="B180" s="2" t="s">
        <v>4945</v>
      </c>
      <c r="C180" s="2">
        <v>3</v>
      </c>
    </row>
    <row r="181" spans="1:14" x14ac:dyDescent="0.2">
      <c r="A181" s="2">
        <v>3</v>
      </c>
      <c r="B181" s="2" t="s">
        <v>4945</v>
      </c>
      <c r="C181" s="2">
        <v>4</v>
      </c>
    </row>
    <row r="182" spans="1:14" x14ac:dyDescent="0.2">
      <c r="A182" s="2">
        <v>3</v>
      </c>
      <c r="B182" s="2" t="s">
        <v>4946</v>
      </c>
      <c r="C182" s="2">
        <v>1</v>
      </c>
    </row>
    <row r="183" spans="1:14" x14ac:dyDescent="0.2">
      <c r="A183" s="2">
        <v>3</v>
      </c>
      <c r="B183" s="2" t="s">
        <v>4946</v>
      </c>
      <c r="C183" s="2">
        <v>2</v>
      </c>
    </row>
    <row r="184" spans="1:14" x14ac:dyDescent="0.2">
      <c r="A184" s="2">
        <v>3</v>
      </c>
      <c r="B184" s="2" t="s">
        <v>4946</v>
      </c>
      <c r="C184" s="2">
        <v>3</v>
      </c>
      <c r="D184" t="s">
        <v>7426</v>
      </c>
      <c r="E184" t="s">
        <v>4535</v>
      </c>
      <c r="F184" s="2">
        <v>396</v>
      </c>
      <c r="G184" s="10" t="s">
        <v>7432</v>
      </c>
      <c r="H184" s="28">
        <v>45500</v>
      </c>
      <c r="I184" s="72">
        <v>86</v>
      </c>
      <c r="J184" s="13">
        <v>45549</v>
      </c>
      <c r="K184" s="72">
        <v>762</v>
      </c>
      <c r="M184" t="s">
        <v>7433</v>
      </c>
    </row>
    <row r="185" spans="1:14" x14ac:dyDescent="0.2">
      <c r="A185" s="2">
        <v>3</v>
      </c>
      <c r="B185" s="2" t="s">
        <v>4946</v>
      </c>
      <c r="C185" s="2">
        <v>3</v>
      </c>
      <c r="D185" t="s">
        <v>7426</v>
      </c>
      <c r="E185" t="s">
        <v>4535</v>
      </c>
      <c r="F185" s="2">
        <v>396</v>
      </c>
      <c r="G185" s="10" t="s">
        <v>7434</v>
      </c>
      <c r="H185" s="28">
        <v>45388</v>
      </c>
      <c r="I185" s="72">
        <v>84</v>
      </c>
      <c r="J185" s="13">
        <v>45549</v>
      </c>
      <c r="K185" s="72">
        <v>763</v>
      </c>
      <c r="M185" t="s">
        <v>7435</v>
      </c>
    </row>
    <row r="186" spans="1:14" x14ac:dyDescent="0.2">
      <c r="A186" s="2">
        <v>3</v>
      </c>
      <c r="B186" s="2" t="s">
        <v>4946</v>
      </c>
      <c r="C186" s="2">
        <v>4</v>
      </c>
    </row>
    <row r="187" spans="1:14" x14ac:dyDescent="0.2">
      <c r="A187" s="2">
        <v>3</v>
      </c>
      <c r="B187" s="2" t="s">
        <v>249</v>
      </c>
      <c r="C187" s="2">
        <v>1</v>
      </c>
    </row>
    <row r="188" spans="1:14" x14ac:dyDescent="0.2">
      <c r="A188" s="2">
        <v>3</v>
      </c>
      <c r="B188" s="2" t="s">
        <v>249</v>
      </c>
      <c r="C188" s="2">
        <v>2</v>
      </c>
    </row>
    <row r="189" spans="1:14" x14ac:dyDescent="0.2">
      <c r="A189" s="2">
        <v>3</v>
      </c>
      <c r="B189" s="2" t="s">
        <v>249</v>
      </c>
      <c r="C189" s="2">
        <v>3</v>
      </c>
      <c r="D189" t="s">
        <v>556</v>
      </c>
      <c r="E189" t="s">
        <v>7461</v>
      </c>
    </row>
    <row r="190" spans="1:14" x14ac:dyDescent="0.2">
      <c r="A190" s="2">
        <v>3</v>
      </c>
      <c r="B190" s="2" t="s">
        <v>249</v>
      </c>
      <c r="C190" s="2">
        <v>4</v>
      </c>
      <c r="D190" t="s">
        <v>556</v>
      </c>
      <c r="E190" t="s">
        <v>7462</v>
      </c>
    </row>
    <row r="191" spans="1:14" x14ac:dyDescent="0.2">
      <c r="A191" s="2">
        <v>3</v>
      </c>
      <c r="B191" s="2" t="s">
        <v>256</v>
      </c>
      <c r="C191" s="2">
        <v>1</v>
      </c>
      <c r="D191" t="s">
        <v>5035</v>
      </c>
      <c r="E191" t="s">
        <v>5036</v>
      </c>
      <c r="F191" s="2">
        <v>302</v>
      </c>
      <c r="G191" s="10" t="s">
        <v>4674</v>
      </c>
      <c r="H191" s="28">
        <v>44364</v>
      </c>
      <c r="I191" s="72">
        <v>66</v>
      </c>
      <c r="J191" s="13">
        <v>44372</v>
      </c>
      <c r="K191" s="72">
        <v>657</v>
      </c>
      <c r="M191" t="s">
        <v>244</v>
      </c>
      <c r="N191" t="s">
        <v>4432</v>
      </c>
    </row>
    <row r="192" spans="1:14" x14ac:dyDescent="0.2">
      <c r="A192" s="2">
        <v>3</v>
      </c>
      <c r="B192" s="2" t="s">
        <v>256</v>
      </c>
      <c r="C192" s="2">
        <v>2</v>
      </c>
    </row>
    <row r="193" spans="1:14" x14ac:dyDescent="0.2">
      <c r="A193" s="2">
        <v>3</v>
      </c>
      <c r="B193" s="2" t="s">
        <v>256</v>
      </c>
      <c r="C193" s="2">
        <v>3</v>
      </c>
    </row>
    <row r="194" spans="1:14" x14ac:dyDescent="0.2">
      <c r="A194" s="2">
        <v>3</v>
      </c>
      <c r="B194" s="2" t="s">
        <v>256</v>
      </c>
      <c r="C194" s="2">
        <v>4</v>
      </c>
      <c r="D194" t="s">
        <v>4944</v>
      </c>
    </row>
    <row r="195" spans="1:14" x14ac:dyDescent="0.2">
      <c r="A195" s="2">
        <v>3</v>
      </c>
      <c r="B195" s="2" t="s">
        <v>4947</v>
      </c>
      <c r="C195" s="2">
        <v>1</v>
      </c>
    </row>
    <row r="196" spans="1:14" x14ac:dyDescent="0.2">
      <c r="A196" s="2">
        <v>3</v>
      </c>
      <c r="B196" s="2" t="s">
        <v>4947</v>
      </c>
      <c r="C196" s="2">
        <v>2</v>
      </c>
    </row>
    <row r="197" spans="1:14" x14ac:dyDescent="0.2">
      <c r="A197" s="2">
        <v>3</v>
      </c>
      <c r="B197" s="2" t="s">
        <v>4947</v>
      </c>
      <c r="C197" s="2">
        <v>3</v>
      </c>
    </row>
    <row r="198" spans="1:14" x14ac:dyDescent="0.2">
      <c r="A198" s="2">
        <v>3</v>
      </c>
      <c r="B198" s="2" t="s">
        <v>4947</v>
      </c>
      <c r="C198" s="2">
        <v>4</v>
      </c>
    </row>
    <row r="199" spans="1:14" x14ac:dyDescent="0.2">
      <c r="A199" s="2">
        <v>3</v>
      </c>
      <c r="B199" s="2" t="s">
        <v>4949</v>
      </c>
      <c r="C199" s="2">
        <v>1</v>
      </c>
    </row>
    <row r="200" spans="1:14" x14ac:dyDescent="0.2">
      <c r="A200" s="2">
        <v>3</v>
      </c>
      <c r="B200" s="2" t="s">
        <v>4949</v>
      </c>
      <c r="C200" s="2">
        <v>2</v>
      </c>
    </row>
    <row r="201" spans="1:14" x14ac:dyDescent="0.2">
      <c r="A201" s="2">
        <v>3</v>
      </c>
      <c r="B201" s="2" t="s">
        <v>4949</v>
      </c>
      <c r="C201" s="2">
        <v>3</v>
      </c>
    </row>
    <row r="202" spans="1:14" x14ac:dyDescent="0.2">
      <c r="A202" s="2">
        <v>3</v>
      </c>
      <c r="B202" s="2" t="s">
        <v>4949</v>
      </c>
      <c r="C202" s="2">
        <v>4</v>
      </c>
    </row>
    <row r="203" spans="1:14" x14ac:dyDescent="0.2">
      <c r="A203" s="2">
        <v>3</v>
      </c>
      <c r="B203" s="2" t="s">
        <v>273</v>
      </c>
      <c r="C203" s="2">
        <v>1</v>
      </c>
      <c r="D203" t="s">
        <v>4944</v>
      </c>
    </row>
    <row r="204" spans="1:14" x14ac:dyDescent="0.2">
      <c r="A204" s="2">
        <v>3</v>
      </c>
      <c r="B204" s="2" t="s">
        <v>273</v>
      </c>
      <c r="C204" s="2">
        <v>2</v>
      </c>
      <c r="D204" t="s">
        <v>5037</v>
      </c>
      <c r="E204" t="s">
        <v>137</v>
      </c>
      <c r="F204" s="2">
        <v>198</v>
      </c>
      <c r="G204" s="10" t="s">
        <v>5038</v>
      </c>
      <c r="H204" s="28">
        <v>41479</v>
      </c>
      <c r="I204" s="72">
        <v>64</v>
      </c>
      <c r="J204" s="13">
        <v>41485</v>
      </c>
      <c r="K204" s="72">
        <v>432</v>
      </c>
      <c r="L204" s="2" t="s">
        <v>236</v>
      </c>
      <c r="N204" t="s">
        <v>5039</v>
      </c>
    </row>
    <row r="205" spans="1:14" x14ac:dyDescent="0.2">
      <c r="A205" s="2">
        <v>3</v>
      </c>
      <c r="B205" s="2" t="s">
        <v>273</v>
      </c>
      <c r="C205" s="2">
        <v>3</v>
      </c>
    </row>
    <row r="206" spans="1:14" x14ac:dyDescent="0.2">
      <c r="A206" s="2">
        <v>3</v>
      </c>
      <c r="B206" s="2" t="s">
        <v>273</v>
      </c>
      <c r="C206" s="2">
        <v>4</v>
      </c>
    </row>
    <row r="207" spans="1:14" x14ac:dyDescent="0.2">
      <c r="A207" s="2">
        <v>3</v>
      </c>
      <c r="B207" s="2" t="s">
        <v>279</v>
      </c>
      <c r="C207" s="2">
        <v>1</v>
      </c>
      <c r="D207" t="s">
        <v>651</v>
      </c>
      <c r="E207" t="s">
        <v>5040</v>
      </c>
      <c r="F207" s="2">
        <v>254</v>
      </c>
    </row>
    <row r="208" spans="1:14" x14ac:dyDescent="0.2">
      <c r="A208" s="2">
        <v>3</v>
      </c>
      <c r="B208" s="2" t="s">
        <v>279</v>
      </c>
      <c r="C208" s="2">
        <v>2</v>
      </c>
      <c r="D208" t="s">
        <v>651</v>
      </c>
      <c r="E208" t="s">
        <v>5040</v>
      </c>
      <c r="F208" s="2">
        <v>254</v>
      </c>
    </row>
    <row r="209" spans="1:6" x14ac:dyDescent="0.2">
      <c r="A209" s="2">
        <v>3</v>
      </c>
      <c r="B209" s="2" t="s">
        <v>279</v>
      </c>
      <c r="C209" s="2">
        <v>3</v>
      </c>
    </row>
    <row r="210" spans="1:6" x14ac:dyDescent="0.2">
      <c r="A210" s="2">
        <v>3</v>
      </c>
      <c r="B210" s="2" t="s">
        <v>279</v>
      </c>
      <c r="C210" s="2">
        <v>4</v>
      </c>
    </row>
    <row r="211" spans="1:6" x14ac:dyDescent="0.2">
      <c r="A211" s="2">
        <v>3</v>
      </c>
      <c r="B211" s="2" t="s">
        <v>4978</v>
      </c>
      <c r="C211" s="2">
        <v>1</v>
      </c>
    </row>
    <row r="212" spans="1:6" x14ac:dyDescent="0.2">
      <c r="A212" s="2">
        <v>3</v>
      </c>
      <c r="B212" s="2" t="s">
        <v>4978</v>
      </c>
      <c r="C212" s="2">
        <v>2</v>
      </c>
    </row>
    <row r="213" spans="1:6" x14ac:dyDescent="0.2">
      <c r="A213" s="2">
        <v>3</v>
      </c>
      <c r="B213" s="2" t="s">
        <v>4978</v>
      </c>
      <c r="C213" s="2">
        <v>3</v>
      </c>
    </row>
    <row r="214" spans="1:6" x14ac:dyDescent="0.2">
      <c r="A214" s="2">
        <v>3</v>
      </c>
      <c r="B214" s="2" t="s">
        <v>4978</v>
      </c>
      <c r="C214" s="2">
        <v>4</v>
      </c>
    </row>
    <row r="215" spans="1:6" x14ac:dyDescent="0.2">
      <c r="A215" s="2">
        <v>3</v>
      </c>
      <c r="B215" s="2" t="s">
        <v>4950</v>
      </c>
      <c r="C215" s="2">
        <v>1</v>
      </c>
      <c r="D215" t="s">
        <v>5041</v>
      </c>
      <c r="E215" t="s">
        <v>624</v>
      </c>
    </row>
    <row r="216" spans="1:6" x14ac:dyDescent="0.2">
      <c r="A216" s="2">
        <v>3</v>
      </c>
      <c r="B216" s="2" t="s">
        <v>4950</v>
      </c>
      <c r="C216" s="2">
        <v>2</v>
      </c>
      <c r="D216" t="s">
        <v>5041</v>
      </c>
      <c r="E216" t="s">
        <v>624</v>
      </c>
    </row>
    <row r="217" spans="1:6" x14ac:dyDescent="0.2">
      <c r="A217" s="2">
        <v>3</v>
      </c>
      <c r="B217" s="2" t="s">
        <v>4950</v>
      </c>
      <c r="C217" s="2">
        <v>3</v>
      </c>
      <c r="D217" t="s">
        <v>5041</v>
      </c>
      <c r="E217" t="s">
        <v>624</v>
      </c>
    </row>
    <row r="218" spans="1:6" x14ac:dyDescent="0.2">
      <c r="A218" s="2">
        <v>3</v>
      </c>
      <c r="B218" s="2" t="s">
        <v>4950</v>
      </c>
      <c r="C218" s="2">
        <v>4</v>
      </c>
      <c r="D218" t="s">
        <v>5041</v>
      </c>
      <c r="E218" t="s">
        <v>624</v>
      </c>
    </row>
    <row r="219" spans="1:6" x14ac:dyDescent="0.2">
      <c r="A219" s="2">
        <v>3</v>
      </c>
      <c r="B219" s="2" t="s">
        <v>2682</v>
      </c>
      <c r="C219" s="2">
        <v>1</v>
      </c>
      <c r="D219" t="s">
        <v>4985</v>
      </c>
      <c r="E219" t="s">
        <v>5042</v>
      </c>
      <c r="F219" s="2">
        <v>378</v>
      </c>
    </row>
    <row r="220" spans="1:6" x14ac:dyDescent="0.2">
      <c r="A220" s="2">
        <v>3</v>
      </c>
      <c r="B220" s="2" t="s">
        <v>2682</v>
      </c>
      <c r="C220" s="2">
        <v>2</v>
      </c>
      <c r="D220" t="s">
        <v>4985</v>
      </c>
      <c r="E220" t="s">
        <v>5042</v>
      </c>
      <c r="F220" s="2">
        <v>378</v>
      </c>
    </row>
    <row r="221" spans="1:6" x14ac:dyDescent="0.2">
      <c r="A221" s="2">
        <v>3</v>
      </c>
      <c r="B221" s="2" t="s">
        <v>2682</v>
      </c>
      <c r="C221" s="2">
        <v>3</v>
      </c>
      <c r="D221" t="s">
        <v>4985</v>
      </c>
      <c r="E221" t="s">
        <v>5042</v>
      </c>
      <c r="F221" s="2">
        <v>378</v>
      </c>
    </row>
    <row r="222" spans="1:6" x14ac:dyDescent="0.2">
      <c r="A222" s="2">
        <v>3</v>
      </c>
      <c r="B222" s="2" t="s">
        <v>2682</v>
      </c>
      <c r="C222" s="2">
        <v>4</v>
      </c>
      <c r="D222" t="s">
        <v>4985</v>
      </c>
      <c r="E222" t="s">
        <v>5042</v>
      </c>
      <c r="F222" s="2">
        <v>378</v>
      </c>
    </row>
    <row r="223" spans="1:6" x14ac:dyDescent="0.2">
      <c r="A223" s="2">
        <v>3</v>
      </c>
      <c r="B223" s="2" t="s">
        <v>4951</v>
      </c>
      <c r="C223" s="2">
        <v>1</v>
      </c>
      <c r="D223" t="s">
        <v>4985</v>
      </c>
      <c r="E223" t="s">
        <v>5042</v>
      </c>
      <c r="F223" s="2">
        <v>378</v>
      </c>
    </row>
    <row r="224" spans="1:6" x14ac:dyDescent="0.2">
      <c r="A224" s="2">
        <v>3</v>
      </c>
      <c r="B224" s="2" t="s">
        <v>4951</v>
      </c>
      <c r="C224" s="2">
        <v>2</v>
      </c>
      <c r="D224" t="s">
        <v>4985</v>
      </c>
      <c r="E224" t="s">
        <v>5042</v>
      </c>
      <c r="F224" s="2">
        <v>378</v>
      </c>
    </row>
    <row r="225" spans="1:14" x14ac:dyDescent="0.2">
      <c r="A225" s="2">
        <v>3</v>
      </c>
      <c r="B225" s="2" t="s">
        <v>4951</v>
      </c>
      <c r="C225" s="2">
        <v>3</v>
      </c>
      <c r="D225" t="s">
        <v>4985</v>
      </c>
      <c r="E225" t="s">
        <v>5042</v>
      </c>
      <c r="F225" s="2">
        <v>378</v>
      </c>
    </row>
    <row r="226" spans="1:14" x14ac:dyDescent="0.2">
      <c r="A226" s="2">
        <v>3</v>
      </c>
      <c r="B226" s="2" t="s">
        <v>4951</v>
      </c>
      <c r="C226" s="2">
        <v>4</v>
      </c>
      <c r="D226" t="s">
        <v>4985</v>
      </c>
      <c r="E226" t="s">
        <v>5042</v>
      </c>
      <c r="F226" s="2">
        <v>378</v>
      </c>
    </row>
    <row r="227" spans="1:14" x14ac:dyDescent="0.2">
      <c r="A227" s="2">
        <v>3</v>
      </c>
      <c r="B227" s="2" t="s">
        <v>4954</v>
      </c>
      <c r="C227" s="2">
        <v>1</v>
      </c>
      <c r="D227" t="s">
        <v>4985</v>
      </c>
      <c r="E227" t="s">
        <v>5043</v>
      </c>
      <c r="F227" s="2">
        <v>382</v>
      </c>
    </row>
    <row r="228" spans="1:14" x14ac:dyDescent="0.2">
      <c r="A228" s="2">
        <v>3</v>
      </c>
      <c r="B228" s="2" t="s">
        <v>4954</v>
      </c>
      <c r="C228" s="2">
        <v>2</v>
      </c>
      <c r="D228" t="s">
        <v>4985</v>
      </c>
      <c r="E228" t="s">
        <v>5043</v>
      </c>
      <c r="F228" s="2">
        <v>382</v>
      </c>
    </row>
    <row r="229" spans="1:14" x14ac:dyDescent="0.2">
      <c r="A229" s="2">
        <v>3</v>
      </c>
      <c r="B229" s="2" t="s">
        <v>4954</v>
      </c>
      <c r="C229" s="2">
        <v>3</v>
      </c>
      <c r="D229" t="s">
        <v>5044</v>
      </c>
      <c r="E229" t="s">
        <v>5045</v>
      </c>
      <c r="F229" s="2">
        <v>322</v>
      </c>
    </row>
    <row r="230" spans="1:14" x14ac:dyDescent="0.2">
      <c r="A230" s="2">
        <v>3</v>
      </c>
      <c r="B230" s="2" t="s">
        <v>4954</v>
      </c>
      <c r="C230" s="2">
        <v>4</v>
      </c>
      <c r="D230" t="s">
        <v>5044</v>
      </c>
      <c r="E230" t="s">
        <v>5045</v>
      </c>
      <c r="F230" s="2">
        <v>322</v>
      </c>
    </row>
    <row r="231" spans="1:14" x14ac:dyDescent="0.2">
      <c r="A231" s="2">
        <v>3</v>
      </c>
      <c r="B231" s="2" t="s">
        <v>4957</v>
      </c>
      <c r="C231" s="2">
        <v>1</v>
      </c>
      <c r="D231" t="s">
        <v>4985</v>
      </c>
      <c r="E231" t="s">
        <v>5042</v>
      </c>
      <c r="F231" s="2">
        <v>378</v>
      </c>
    </row>
    <row r="232" spans="1:14" x14ac:dyDescent="0.2">
      <c r="A232" s="2">
        <v>3</v>
      </c>
      <c r="B232" s="2" t="s">
        <v>4957</v>
      </c>
      <c r="C232" s="2">
        <v>2</v>
      </c>
      <c r="D232" t="s">
        <v>4985</v>
      </c>
      <c r="E232" t="s">
        <v>5042</v>
      </c>
      <c r="F232" s="2">
        <v>378</v>
      </c>
    </row>
    <row r="233" spans="1:14" x14ac:dyDescent="0.2">
      <c r="A233" s="2">
        <v>3</v>
      </c>
      <c r="B233" s="2" t="s">
        <v>4957</v>
      </c>
      <c r="C233" s="2">
        <v>3</v>
      </c>
      <c r="D233" t="s">
        <v>4985</v>
      </c>
      <c r="E233" t="s">
        <v>5042</v>
      </c>
      <c r="F233" s="2">
        <v>378</v>
      </c>
    </row>
    <row r="234" spans="1:14" x14ac:dyDescent="0.2">
      <c r="A234" s="2">
        <v>3</v>
      </c>
      <c r="B234" s="2" t="s">
        <v>4957</v>
      </c>
      <c r="C234" s="2">
        <v>4</v>
      </c>
      <c r="D234" t="s">
        <v>4985</v>
      </c>
      <c r="E234" t="s">
        <v>5042</v>
      </c>
      <c r="F234" s="2">
        <v>378</v>
      </c>
    </row>
    <row r="235" spans="1:14" x14ac:dyDescent="0.2">
      <c r="A235" s="2">
        <v>3</v>
      </c>
      <c r="B235" s="2" t="s">
        <v>2854</v>
      </c>
      <c r="C235" s="2">
        <v>1</v>
      </c>
      <c r="D235" t="s">
        <v>5046</v>
      </c>
      <c r="E235" t="s">
        <v>5047</v>
      </c>
      <c r="F235" s="2">
        <v>272</v>
      </c>
    </row>
    <row r="236" spans="1:14" x14ac:dyDescent="0.2">
      <c r="A236" s="2">
        <v>3</v>
      </c>
      <c r="B236" s="2" t="s">
        <v>2854</v>
      </c>
      <c r="C236" s="2">
        <v>2</v>
      </c>
      <c r="D236" t="s">
        <v>5046</v>
      </c>
      <c r="E236" t="s">
        <v>5047</v>
      </c>
      <c r="F236" s="2">
        <v>272</v>
      </c>
    </row>
    <row r="237" spans="1:14" x14ac:dyDescent="0.2">
      <c r="A237" s="2">
        <v>3</v>
      </c>
      <c r="B237" s="2" t="s">
        <v>2854</v>
      </c>
      <c r="C237" s="2">
        <v>3</v>
      </c>
      <c r="D237" t="s">
        <v>5048</v>
      </c>
      <c r="E237" t="s">
        <v>836</v>
      </c>
      <c r="F237" s="2">
        <v>245</v>
      </c>
      <c r="G237" s="10" t="s">
        <v>2100</v>
      </c>
      <c r="H237" s="28">
        <v>43973</v>
      </c>
      <c r="I237" s="72">
        <v>80</v>
      </c>
      <c r="J237" s="13">
        <v>44070</v>
      </c>
      <c r="K237" s="72">
        <v>627</v>
      </c>
      <c r="M237" t="s">
        <v>244</v>
      </c>
      <c r="N237" t="s">
        <v>5049</v>
      </c>
    </row>
    <row r="238" spans="1:14" x14ac:dyDescent="0.2">
      <c r="A238" s="2">
        <v>3</v>
      </c>
      <c r="B238" s="2" t="s">
        <v>2854</v>
      </c>
      <c r="C238" s="2">
        <v>4</v>
      </c>
    </row>
    <row r="239" spans="1:14" x14ac:dyDescent="0.2">
      <c r="A239" s="2">
        <v>3</v>
      </c>
      <c r="B239" s="2" t="s">
        <v>4997</v>
      </c>
      <c r="C239" s="2">
        <v>1</v>
      </c>
    </row>
    <row r="240" spans="1:14" x14ac:dyDescent="0.2">
      <c r="A240" s="2">
        <v>3</v>
      </c>
      <c r="B240" s="2" t="s">
        <v>4997</v>
      </c>
      <c r="C240" s="2">
        <v>2</v>
      </c>
      <c r="D240" s="3" t="s">
        <v>5050</v>
      </c>
      <c r="E240" s="3" t="s">
        <v>206</v>
      </c>
      <c r="F240" s="11">
        <v>229</v>
      </c>
      <c r="G240" s="10" t="s">
        <v>317</v>
      </c>
      <c r="H240" s="28">
        <v>42723</v>
      </c>
      <c r="I240" s="72">
        <v>86</v>
      </c>
      <c r="J240" s="13">
        <v>42726</v>
      </c>
      <c r="K240" s="72">
        <v>495</v>
      </c>
      <c r="N240" t="s">
        <v>262</v>
      </c>
    </row>
    <row r="241" spans="1:14" x14ac:dyDescent="0.2">
      <c r="A241" s="2">
        <v>3</v>
      </c>
      <c r="B241" s="2" t="s">
        <v>4997</v>
      </c>
      <c r="C241" s="2">
        <v>3</v>
      </c>
      <c r="D241" t="s">
        <v>5051</v>
      </c>
      <c r="E241" s="3" t="s">
        <v>5052</v>
      </c>
      <c r="F241" s="11"/>
      <c r="N241" s="122" t="s">
        <v>5053</v>
      </c>
    </row>
    <row r="242" spans="1:14" x14ac:dyDescent="0.2">
      <c r="A242" s="2">
        <v>3</v>
      </c>
      <c r="B242" s="2" t="s">
        <v>4997</v>
      </c>
      <c r="C242" s="2">
        <v>4</v>
      </c>
      <c r="D242" t="s">
        <v>5051</v>
      </c>
      <c r="E242" s="3" t="s">
        <v>5052</v>
      </c>
      <c r="F242" s="11">
        <v>280</v>
      </c>
      <c r="G242" s="29" t="s">
        <v>1528</v>
      </c>
      <c r="H242" s="28">
        <v>41717</v>
      </c>
      <c r="I242" s="72">
        <v>42</v>
      </c>
      <c r="J242" s="13">
        <v>41726</v>
      </c>
      <c r="K242" s="72">
        <v>608</v>
      </c>
      <c r="N242" s="122"/>
    </row>
    <row r="243" spans="1:14" x14ac:dyDescent="0.2">
      <c r="A243" s="2">
        <v>3</v>
      </c>
      <c r="B243" s="2" t="s">
        <v>5004</v>
      </c>
      <c r="C243" s="2">
        <v>1</v>
      </c>
    </row>
    <row r="244" spans="1:14" x14ac:dyDescent="0.2">
      <c r="A244" s="2">
        <v>3</v>
      </c>
      <c r="B244" s="2" t="s">
        <v>5004</v>
      </c>
      <c r="C244" s="2">
        <v>2</v>
      </c>
    </row>
    <row r="245" spans="1:14" x14ac:dyDescent="0.2">
      <c r="A245" s="2">
        <v>3</v>
      </c>
      <c r="B245" s="2" t="s">
        <v>5004</v>
      </c>
      <c r="C245" s="2">
        <v>3</v>
      </c>
    </row>
    <row r="246" spans="1:14" x14ac:dyDescent="0.2">
      <c r="A246" s="2">
        <v>3</v>
      </c>
      <c r="B246" s="2" t="s">
        <v>5004</v>
      </c>
      <c r="C246" s="2">
        <v>4</v>
      </c>
    </row>
    <row r="247" spans="1:14" x14ac:dyDescent="0.2">
      <c r="A247" s="2">
        <v>3</v>
      </c>
      <c r="B247" s="2" t="s">
        <v>5008</v>
      </c>
      <c r="C247" s="2">
        <v>1</v>
      </c>
    </row>
    <row r="248" spans="1:14" x14ac:dyDescent="0.2">
      <c r="A248" s="2">
        <v>3</v>
      </c>
      <c r="B248" s="2" t="s">
        <v>5008</v>
      </c>
      <c r="C248" s="2">
        <v>2</v>
      </c>
    </row>
    <row r="249" spans="1:14" x14ac:dyDescent="0.2">
      <c r="A249" s="2">
        <v>3</v>
      </c>
      <c r="B249" s="2" t="s">
        <v>5008</v>
      </c>
      <c r="C249" s="2">
        <v>3</v>
      </c>
    </row>
    <row r="250" spans="1:14" x14ac:dyDescent="0.2">
      <c r="A250" s="2">
        <v>3</v>
      </c>
      <c r="B250" s="2" t="s">
        <v>5008</v>
      </c>
      <c r="C250" s="2">
        <v>4</v>
      </c>
    </row>
    <row r="251" spans="1:14" x14ac:dyDescent="0.2">
      <c r="A251" s="2">
        <v>3</v>
      </c>
      <c r="B251" s="2" t="s">
        <v>3073</v>
      </c>
      <c r="C251" s="2">
        <v>1</v>
      </c>
      <c r="D251" t="s">
        <v>4985</v>
      </c>
      <c r="E251" t="s">
        <v>5042</v>
      </c>
      <c r="F251" s="2">
        <v>378</v>
      </c>
    </row>
    <row r="252" spans="1:14" x14ac:dyDescent="0.2">
      <c r="A252" s="2">
        <v>3</v>
      </c>
      <c r="B252" s="2" t="s">
        <v>3073</v>
      </c>
      <c r="C252" s="2">
        <v>2</v>
      </c>
      <c r="D252" t="s">
        <v>4985</v>
      </c>
      <c r="E252" t="s">
        <v>5042</v>
      </c>
      <c r="F252" s="2">
        <v>378</v>
      </c>
    </row>
    <row r="253" spans="1:14" x14ac:dyDescent="0.2">
      <c r="A253" s="2">
        <v>3</v>
      </c>
      <c r="B253" s="2" t="s">
        <v>3073</v>
      </c>
      <c r="C253" s="2">
        <v>3</v>
      </c>
      <c r="D253" t="s">
        <v>4985</v>
      </c>
      <c r="E253" t="s">
        <v>5042</v>
      </c>
      <c r="F253" s="2">
        <v>378</v>
      </c>
    </row>
    <row r="254" spans="1:14" x14ac:dyDescent="0.2">
      <c r="A254" s="2">
        <v>3</v>
      </c>
      <c r="B254" s="2" t="s">
        <v>3073</v>
      </c>
      <c r="C254" s="2">
        <v>4</v>
      </c>
      <c r="D254" t="s">
        <v>4985</v>
      </c>
      <c r="E254" t="s">
        <v>5042</v>
      </c>
      <c r="F254" s="2">
        <v>378</v>
      </c>
      <c r="H254" s="33"/>
      <c r="I254" s="73"/>
    </row>
    <row r="255" spans="1:14" x14ac:dyDescent="0.2">
      <c r="A255" s="2">
        <v>3</v>
      </c>
      <c r="B255" s="2" t="s">
        <v>5013</v>
      </c>
      <c r="C255" s="2">
        <v>1</v>
      </c>
      <c r="D255" t="s">
        <v>4985</v>
      </c>
      <c r="E255" t="s">
        <v>5042</v>
      </c>
      <c r="F255" s="2">
        <v>378</v>
      </c>
      <c r="H255" s="33"/>
      <c r="I255" s="73"/>
    </row>
    <row r="256" spans="1:14" x14ac:dyDescent="0.2">
      <c r="A256" s="2">
        <v>3</v>
      </c>
      <c r="B256" s="2" t="s">
        <v>5013</v>
      </c>
      <c r="C256" s="2">
        <v>2</v>
      </c>
      <c r="D256" t="s">
        <v>4985</v>
      </c>
      <c r="E256" t="s">
        <v>5042</v>
      </c>
      <c r="F256" s="2">
        <v>378</v>
      </c>
    </row>
    <row r="257" spans="1:9" x14ac:dyDescent="0.2">
      <c r="A257" s="2">
        <v>3</v>
      </c>
      <c r="B257" s="2" t="s">
        <v>5013</v>
      </c>
      <c r="C257" s="2">
        <v>3</v>
      </c>
      <c r="D257" t="s">
        <v>4985</v>
      </c>
      <c r="E257" t="s">
        <v>5042</v>
      </c>
      <c r="F257" s="2">
        <v>378</v>
      </c>
    </row>
    <row r="258" spans="1:9" x14ac:dyDescent="0.2">
      <c r="A258" s="2">
        <v>3</v>
      </c>
      <c r="B258" s="2" t="s">
        <v>5013</v>
      </c>
      <c r="C258" s="2">
        <v>4</v>
      </c>
      <c r="D258" t="s">
        <v>4944</v>
      </c>
    </row>
    <row r="259" spans="1:9" x14ac:dyDescent="0.2">
      <c r="A259" s="2">
        <v>3</v>
      </c>
      <c r="B259" s="2" t="s">
        <v>5016</v>
      </c>
      <c r="C259" s="2">
        <v>1</v>
      </c>
      <c r="D259" t="s">
        <v>4985</v>
      </c>
      <c r="E259" t="s">
        <v>5042</v>
      </c>
      <c r="F259" s="2">
        <v>378</v>
      </c>
    </row>
    <row r="260" spans="1:9" x14ac:dyDescent="0.2">
      <c r="A260" s="2">
        <v>3</v>
      </c>
      <c r="B260" s="2" t="s">
        <v>5016</v>
      </c>
      <c r="C260" s="2">
        <v>2</v>
      </c>
      <c r="D260" t="s">
        <v>4985</v>
      </c>
      <c r="E260" t="s">
        <v>5042</v>
      </c>
      <c r="F260" s="2">
        <v>378</v>
      </c>
      <c r="H260" s="33"/>
      <c r="I260" s="73"/>
    </row>
    <row r="261" spans="1:9" x14ac:dyDescent="0.2">
      <c r="A261" s="2">
        <v>3</v>
      </c>
      <c r="B261" s="2" t="s">
        <v>5016</v>
      </c>
      <c r="C261" s="2">
        <v>3</v>
      </c>
      <c r="D261" t="s">
        <v>4985</v>
      </c>
      <c r="E261" t="s">
        <v>5042</v>
      </c>
      <c r="F261" s="2">
        <v>378</v>
      </c>
      <c r="H261" s="33"/>
      <c r="I261" s="73"/>
    </row>
    <row r="262" spans="1:9" x14ac:dyDescent="0.2">
      <c r="A262" s="2">
        <v>3</v>
      </c>
      <c r="B262" s="2" t="s">
        <v>5016</v>
      </c>
      <c r="C262" s="2">
        <v>4</v>
      </c>
      <c r="D262" t="s">
        <v>4985</v>
      </c>
      <c r="E262" t="s">
        <v>5042</v>
      </c>
      <c r="F262" s="2">
        <v>378</v>
      </c>
    </row>
    <row r="263" spans="1:9" x14ac:dyDescent="0.2">
      <c r="A263" s="2">
        <v>3</v>
      </c>
      <c r="B263" s="2" t="s">
        <v>5020</v>
      </c>
      <c r="C263" s="2">
        <v>1</v>
      </c>
      <c r="D263" t="s">
        <v>4985</v>
      </c>
      <c r="E263" t="s">
        <v>5042</v>
      </c>
      <c r="F263" s="2">
        <v>378</v>
      </c>
      <c r="H263" s="33"/>
      <c r="I263" s="73"/>
    </row>
    <row r="264" spans="1:9" x14ac:dyDescent="0.2">
      <c r="A264" s="2">
        <v>3</v>
      </c>
      <c r="B264" s="2" t="s">
        <v>5020</v>
      </c>
      <c r="C264" s="2">
        <v>2</v>
      </c>
      <c r="D264" t="s">
        <v>4985</v>
      </c>
      <c r="E264" t="s">
        <v>5042</v>
      </c>
      <c r="F264" s="2">
        <v>378</v>
      </c>
    </row>
    <row r="265" spans="1:9" x14ac:dyDescent="0.2">
      <c r="A265" s="2">
        <v>3</v>
      </c>
      <c r="B265" s="2" t="s">
        <v>5020</v>
      </c>
      <c r="C265" s="2">
        <v>3</v>
      </c>
      <c r="D265" t="s">
        <v>4985</v>
      </c>
      <c r="E265" t="s">
        <v>5042</v>
      </c>
      <c r="F265" s="2">
        <v>378</v>
      </c>
      <c r="H265" s="33"/>
      <c r="I265" s="73"/>
    </row>
    <row r="266" spans="1:9" x14ac:dyDescent="0.2">
      <c r="A266" s="2">
        <v>3</v>
      </c>
      <c r="B266" s="2" t="s">
        <v>5020</v>
      </c>
      <c r="C266" s="2">
        <v>4</v>
      </c>
      <c r="D266" t="s">
        <v>4985</v>
      </c>
      <c r="E266" t="s">
        <v>5042</v>
      </c>
      <c r="F266" s="2">
        <v>378</v>
      </c>
      <c r="H266" s="33"/>
      <c r="I266" s="73"/>
    </row>
    <row r="267" spans="1:9" x14ac:dyDescent="0.2">
      <c r="A267" s="2">
        <v>3</v>
      </c>
      <c r="B267" s="2" t="s">
        <v>322</v>
      </c>
      <c r="C267" s="2">
        <v>1</v>
      </c>
      <c r="D267" t="s">
        <v>4944</v>
      </c>
      <c r="H267" s="33"/>
      <c r="I267" s="73"/>
    </row>
    <row r="268" spans="1:9" x14ac:dyDescent="0.2">
      <c r="A268" s="2">
        <v>3</v>
      </c>
      <c r="B268" s="2" t="s">
        <v>322</v>
      </c>
      <c r="C268" s="2">
        <v>2</v>
      </c>
      <c r="H268" s="33"/>
      <c r="I268" s="73"/>
    </row>
    <row r="269" spans="1:9" x14ac:dyDescent="0.2">
      <c r="A269" s="2">
        <v>3</v>
      </c>
      <c r="B269" s="2" t="s">
        <v>322</v>
      </c>
      <c r="C269" s="2">
        <v>3</v>
      </c>
    </row>
    <row r="270" spans="1:9" x14ac:dyDescent="0.2">
      <c r="A270" s="2">
        <v>3</v>
      </c>
      <c r="B270" s="2" t="s">
        <v>322</v>
      </c>
      <c r="C270" s="2">
        <v>4</v>
      </c>
    </row>
    <row r="271" spans="1:9" x14ac:dyDescent="0.2">
      <c r="A271" s="2">
        <v>3</v>
      </c>
      <c r="B271" s="2" t="s">
        <v>5054</v>
      </c>
      <c r="C271" s="2">
        <v>1</v>
      </c>
    </row>
    <row r="272" spans="1:9" x14ac:dyDescent="0.2">
      <c r="A272" s="2">
        <v>3</v>
      </c>
      <c r="B272" s="2" t="s">
        <v>5054</v>
      </c>
      <c r="C272" s="2">
        <v>2</v>
      </c>
    </row>
    <row r="273" spans="1:14" x14ac:dyDescent="0.2">
      <c r="A273" s="2">
        <v>3</v>
      </c>
      <c r="B273" s="2" t="s">
        <v>5054</v>
      </c>
      <c r="C273" s="2">
        <v>3</v>
      </c>
    </row>
    <row r="274" spans="1:14" x14ac:dyDescent="0.2">
      <c r="A274" s="2">
        <v>3</v>
      </c>
      <c r="B274" s="2" t="s">
        <v>5054</v>
      </c>
      <c r="C274" s="2">
        <v>4</v>
      </c>
    </row>
    <row r="275" spans="1:14" x14ac:dyDescent="0.2">
      <c r="A275" s="2">
        <v>3</v>
      </c>
      <c r="B275" s="2" t="s">
        <v>5055</v>
      </c>
      <c r="C275" s="2">
        <v>1</v>
      </c>
    </row>
    <row r="276" spans="1:14" x14ac:dyDescent="0.2">
      <c r="A276" s="2">
        <v>3</v>
      </c>
      <c r="B276" s="2" t="s">
        <v>5055</v>
      </c>
      <c r="C276" s="2">
        <v>2</v>
      </c>
      <c r="H276" s="33"/>
      <c r="I276" s="73"/>
    </row>
    <row r="277" spans="1:14" x14ac:dyDescent="0.2">
      <c r="A277" s="2">
        <v>3</v>
      </c>
      <c r="B277" s="2" t="s">
        <v>5055</v>
      </c>
      <c r="C277" s="2">
        <v>3</v>
      </c>
      <c r="H277" s="33"/>
      <c r="I277" s="73"/>
    </row>
    <row r="278" spans="1:14" x14ac:dyDescent="0.2">
      <c r="A278" s="2">
        <v>3</v>
      </c>
      <c r="B278" s="2" t="s">
        <v>5055</v>
      </c>
      <c r="C278" s="2">
        <v>4</v>
      </c>
      <c r="H278" s="33"/>
      <c r="I278" s="73"/>
    </row>
    <row r="279" spans="1:14" x14ac:dyDescent="0.2">
      <c r="A279" s="2">
        <v>3</v>
      </c>
      <c r="B279" s="2" t="s">
        <v>5056</v>
      </c>
      <c r="C279" s="2">
        <v>1</v>
      </c>
      <c r="H279" s="33"/>
      <c r="I279" s="73"/>
    </row>
    <row r="280" spans="1:14" x14ac:dyDescent="0.2">
      <c r="A280" s="2">
        <v>3</v>
      </c>
      <c r="B280" s="2" t="s">
        <v>5056</v>
      </c>
      <c r="C280" s="2">
        <v>2</v>
      </c>
      <c r="H280" s="33"/>
      <c r="I280" s="73"/>
    </row>
    <row r="281" spans="1:14" x14ac:dyDescent="0.2">
      <c r="A281" s="2">
        <v>3</v>
      </c>
      <c r="B281" s="2" t="s">
        <v>5056</v>
      </c>
      <c r="C281" s="2">
        <v>3</v>
      </c>
      <c r="H281" s="33"/>
      <c r="I281" s="73"/>
    </row>
    <row r="282" spans="1:14" x14ac:dyDescent="0.2">
      <c r="A282" s="2">
        <v>3</v>
      </c>
      <c r="B282" s="2" t="s">
        <v>5056</v>
      </c>
      <c r="C282" s="2">
        <v>4</v>
      </c>
      <c r="H282" s="33"/>
      <c r="I282" s="73"/>
    </row>
    <row r="283" spans="1:14" x14ac:dyDescent="0.2">
      <c r="A283" s="2">
        <v>3</v>
      </c>
      <c r="B283" s="2" t="s">
        <v>5057</v>
      </c>
      <c r="C283" s="2">
        <v>1</v>
      </c>
      <c r="D283" t="s">
        <v>5058</v>
      </c>
      <c r="E283" t="s">
        <v>2642</v>
      </c>
      <c r="F283" s="2">
        <v>324</v>
      </c>
      <c r="G283" s="29" t="s">
        <v>5059</v>
      </c>
      <c r="H283" s="77">
        <v>44918</v>
      </c>
      <c r="I283" s="73">
        <v>32</v>
      </c>
      <c r="J283" s="13">
        <v>44933</v>
      </c>
      <c r="K283" s="72">
        <v>706</v>
      </c>
      <c r="N283" s="122" t="s">
        <v>3189</v>
      </c>
    </row>
    <row r="284" spans="1:14" x14ac:dyDescent="0.2">
      <c r="A284" s="2">
        <v>3</v>
      </c>
      <c r="B284" s="2" t="s">
        <v>5057</v>
      </c>
      <c r="C284" s="2">
        <v>2</v>
      </c>
      <c r="D284" t="s">
        <v>5058</v>
      </c>
      <c r="E284" t="s">
        <v>2642</v>
      </c>
      <c r="F284" s="2">
        <v>324</v>
      </c>
      <c r="N284" s="122"/>
    </row>
    <row r="285" spans="1:14" x14ac:dyDescent="0.2">
      <c r="A285" s="2">
        <v>3</v>
      </c>
      <c r="B285" s="2" t="s">
        <v>5057</v>
      </c>
      <c r="C285" s="2">
        <v>3</v>
      </c>
      <c r="D285" t="s">
        <v>5060</v>
      </c>
      <c r="E285" t="s">
        <v>5061</v>
      </c>
      <c r="F285" s="2">
        <v>327</v>
      </c>
    </row>
    <row r="286" spans="1:14" x14ac:dyDescent="0.2">
      <c r="A286" s="2">
        <v>3</v>
      </c>
      <c r="B286" s="2" t="s">
        <v>5057</v>
      </c>
      <c r="C286" s="2">
        <v>4</v>
      </c>
    </row>
    <row r="287" spans="1:14" x14ac:dyDescent="0.2">
      <c r="A287" s="2">
        <v>3</v>
      </c>
      <c r="B287" s="2" t="s">
        <v>5062</v>
      </c>
      <c r="C287" s="2">
        <v>1</v>
      </c>
      <c r="D287" t="s">
        <v>4985</v>
      </c>
      <c r="E287" t="s">
        <v>5063</v>
      </c>
      <c r="F287" s="2">
        <v>178</v>
      </c>
    </row>
    <row r="288" spans="1:14" x14ac:dyDescent="0.2">
      <c r="A288" s="2">
        <v>3</v>
      </c>
      <c r="B288" s="2" t="s">
        <v>5062</v>
      </c>
      <c r="C288" s="2">
        <v>2</v>
      </c>
      <c r="D288" t="s">
        <v>4985</v>
      </c>
      <c r="E288" t="s">
        <v>5063</v>
      </c>
      <c r="F288" s="2">
        <v>178</v>
      </c>
      <c r="H288" s="28"/>
    </row>
    <row r="289" spans="1:11" x14ac:dyDescent="0.2">
      <c r="A289" s="2">
        <v>3</v>
      </c>
      <c r="B289" s="2" t="s">
        <v>5062</v>
      </c>
      <c r="C289" s="2">
        <v>3</v>
      </c>
      <c r="D289" t="s">
        <v>4985</v>
      </c>
      <c r="E289" t="s">
        <v>5063</v>
      </c>
      <c r="F289" s="2">
        <v>178</v>
      </c>
    </row>
    <row r="290" spans="1:11" x14ac:dyDescent="0.2">
      <c r="A290" s="2">
        <v>3</v>
      </c>
      <c r="B290" s="2" t="s">
        <v>5062</v>
      </c>
      <c r="C290" s="2">
        <v>4</v>
      </c>
      <c r="D290" t="s">
        <v>4985</v>
      </c>
      <c r="E290" t="s">
        <v>5063</v>
      </c>
      <c r="F290" s="2">
        <v>178</v>
      </c>
    </row>
    <row r="291" spans="1:11" x14ac:dyDescent="0.2">
      <c r="A291" s="2">
        <v>3</v>
      </c>
      <c r="B291" s="2" t="s">
        <v>5064</v>
      </c>
      <c r="C291" s="2">
        <v>1</v>
      </c>
      <c r="D291" t="s">
        <v>4985</v>
      </c>
      <c r="E291" t="s">
        <v>5065</v>
      </c>
      <c r="F291" s="2">
        <v>187</v>
      </c>
    </row>
    <row r="292" spans="1:11" x14ac:dyDescent="0.2">
      <c r="A292" s="2">
        <v>3</v>
      </c>
      <c r="B292" s="2" t="s">
        <v>5064</v>
      </c>
      <c r="C292" s="2">
        <v>2</v>
      </c>
      <c r="D292" t="s">
        <v>4985</v>
      </c>
      <c r="E292" t="s">
        <v>5065</v>
      </c>
      <c r="F292" s="2">
        <v>187</v>
      </c>
    </row>
    <row r="293" spans="1:11" x14ac:dyDescent="0.2">
      <c r="A293" s="2">
        <v>3</v>
      </c>
      <c r="B293" s="2" t="s">
        <v>5064</v>
      </c>
      <c r="C293" s="2">
        <v>3</v>
      </c>
      <c r="D293" t="s">
        <v>4985</v>
      </c>
      <c r="E293" t="s">
        <v>5065</v>
      </c>
      <c r="F293" s="2">
        <v>187</v>
      </c>
      <c r="H293" s="76"/>
    </row>
    <row r="294" spans="1:11" x14ac:dyDescent="0.2">
      <c r="A294" s="2">
        <v>3</v>
      </c>
      <c r="B294" s="2" t="s">
        <v>5064</v>
      </c>
      <c r="C294" s="2">
        <v>4</v>
      </c>
      <c r="D294" t="s">
        <v>4985</v>
      </c>
      <c r="E294" t="s">
        <v>5065</v>
      </c>
      <c r="F294" s="2">
        <v>187</v>
      </c>
      <c r="H294" s="76"/>
    </row>
    <row r="295" spans="1:11" x14ac:dyDescent="0.2">
      <c r="A295" s="2">
        <v>3</v>
      </c>
      <c r="B295" s="2" t="s">
        <v>5066</v>
      </c>
      <c r="C295" s="2">
        <v>1</v>
      </c>
      <c r="D295" t="s">
        <v>4999</v>
      </c>
      <c r="E295" t="s">
        <v>5067</v>
      </c>
      <c r="F295" s="2">
        <v>329</v>
      </c>
      <c r="G295" s="10" t="s">
        <v>7503</v>
      </c>
      <c r="H295" s="28">
        <v>45564</v>
      </c>
      <c r="I295" s="72">
        <v>84</v>
      </c>
      <c r="J295" s="13">
        <v>45570</v>
      </c>
      <c r="K295" s="72">
        <v>755</v>
      </c>
    </row>
    <row r="296" spans="1:11" x14ac:dyDescent="0.2">
      <c r="A296" s="2">
        <v>3</v>
      </c>
      <c r="B296" s="2" t="s">
        <v>5066</v>
      </c>
      <c r="C296" s="2">
        <v>2</v>
      </c>
      <c r="D296" t="s">
        <v>4994</v>
      </c>
      <c r="E296" t="s">
        <v>5067</v>
      </c>
      <c r="F296" s="2">
        <v>329</v>
      </c>
      <c r="H296" s="76"/>
    </row>
    <row r="297" spans="1:11" x14ac:dyDescent="0.2">
      <c r="A297" s="2">
        <v>3</v>
      </c>
      <c r="B297" s="2" t="s">
        <v>5066</v>
      </c>
      <c r="C297" s="2">
        <v>3</v>
      </c>
      <c r="D297" t="s">
        <v>4994</v>
      </c>
      <c r="E297" t="s">
        <v>5067</v>
      </c>
      <c r="F297" s="2">
        <v>329</v>
      </c>
      <c r="G297" s="10" t="s">
        <v>7473</v>
      </c>
      <c r="H297" s="76">
        <v>45766</v>
      </c>
      <c r="I297" s="72">
        <v>82</v>
      </c>
      <c r="J297" s="13">
        <v>45772</v>
      </c>
      <c r="K297" s="72">
        <v>769</v>
      </c>
    </row>
    <row r="298" spans="1:11" x14ac:dyDescent="0.2">
      <c r="A298" s="2">
        <v>3</v>
      </c>
      <c r="B298" s="2" t="s">
        <v>5066</v>
      </c>
      <c r="C298" s="2">
        <v>4</v>
      </c>
      <c r="D298" t="s">
        <v>4994</v>
      </c>
      <c r="E298" t="s">
        <v>5067</v>
      </c>
      <c r="F298" s="2">
        <v>329</v>
      </c>
      <c r="H298" s="76"/>
    </row>
    <row r="299" spans="1:11" x14ac:dyDescent="0.2">
      <c r="A299" s="2">
        <v>3</v>
      </c>
      <c r="B299" s="2" t="s">
        <v>5068</v>
      </c>
      <c r="C299" s="2">
        <v>1</v>
      </c>
      <c r="D299" t="s">
        <v>4985</v>
      </c>
      <c r="E299" t="s">
        <v>5069</v>
      </c>
      <c r="F299" s="2">
        <v>388</v>
      </c>
      <c r="H299" s="76"/>
    </row>
    <row r="300" spans="1:11" x14ac:dyDescent="0.2">
      <c r="A300" s="2">
        <v>3</v>
      </c>
      <c r="B300" s="2" t="s">
        <v>5068</v>
      </c>
      <c r="C300" s="2">
        <v>2</v>
      </c>
      <c r="D300" t="s">
        <v>4985</v>
      </c>
      <c r="E300" t="s">
        <v>5069</v>
      </c>
      <c r="F300" s="2">
        <v>388</v>
      </c>
      <c r="H300" s="76"/>
    </row>
    <row r="301" spans="1:11" x14ac:dyDescent="0.2">
      <c r="A301" s="2">
        <v>3</v>
      </c>
      <c r="B301" s="2" t="s">
        <v>5068</v>
      </c>
      <c r="C301" s="2">
        <v>3</v>
      </c>
      <c r="H301" s="76"/>
    </row>
    <row r="302" spans="1:11" x14ac:dyDescent="0.2">
      <c r="A302" s="2">
        <v>3</v>
      </c>
      <c r="B302" s="2" t="s">
        <v>5068</v>
      </c>
      <c r="C302" s="2">
        <v>4</v>
      </c>
    </row>
    <row r="303" spans="1:11" x14ac:dyDescent="0.2">
      <c r="A303" s="2">
        <v>3</v>
      </c>
      <c r="B303" s="2" t="s">
        <v>5070</v>
      </c>
      <c r="C303" s="2">
        <v>1</v>
      </c>
      <c r="D303" t="s">
        <v>4985</v>
      </c>
      <c r="E303" t="s">
        <v>5071</v>
      </c>
      <c r="F303" s="2" t="s">
        <v>5072</v>
      </c>
    </row>
    <row r="304" spans="1:11" x14ac:dyDescent="0.2">
      <c r="A304" s="2">
        <v>3</v>
      </c>
      <c r="B304" s="2" t="s">
        <v>5070</v>
      </c>
      <c r="C304" s="2">
        <v>2</v>
      </c>
      <c r="D304" t="s">
        <v>5073</v>
      </c>
      <c r="E304" t="s">
        <v>5074</v>
      </c>
      <c r="F304" s="2">
        <v>307</v>
      </c>
      <c r="H304" s="33"/>
      <c r="I304" s="73"/>
    </row>
    <row r="305" spans="1:14" x14ac:dyDescent="0.2">
      <c r="A305" s="2">
        <v>3</v>
      </c>
      <c r="B305" s="2" t="s">
        <v>5070</v>
      </c>
      <c r="C305" s="2">
        <v>3</v>
      </c>
      <c r="D305" t="s">
        <v>4980</v>
      </c>
      <c r="E305" t="s">
        <v>5074</v>
      </c>
      <c r="F305" s="2">
        <v>307</v>
      </c>
    </row>
    <row r="306" spans="1:14" x14ac:dyDescent="0.2">
      <c r="A306" s="2">
        <v>3</v>
      </c>
      <c r="B306" s="2" t="s">
        <v>5070</v>
      </c>
      <c r="C306" s="2">
        <v>4</v>
      </c>
    </row>
    <row r="307" spans="1:14" x14ac:dyDescent="0.2">
      <c r="A307" s="2">
        <v>3</v>
      </c>
      <c r="B307" s="2" t="s">
        <v>5075</v>
      </c>
      <c r="C307" s="2">
        <v>1</v>
      </c>
    </row>
    <row r="308" spans="1:14" x14ac:dyDescent="0.2">
      <c r="A308" s="2">
        <v>3</v>
      </c>
      <c r="B308" s="2" t="s">
        <v>5075</v>
      </c>
      <c r="C308" s="2">
        <v>2</v>
      </c>
      <c r="H308" s="33"/>
      <c r="I308" s="73"/>
    </row>
    <row r="309" spans="1:14" x14ac:dyDescent="0.2">
      <c r="A309" s="2">
        <v>3</v>
      </c>
      <c r="B309" s="2" t="s">
        <v>5075</v>
      </c>
      <c r="C309" s="2">
        <v>3</v>
      </c>
      <c r="H309" s="33"/>
      <c r="I309" s="73"/>
    </row>
    <row r="310" spans="1:14" x14ac:dyDescent="0.2">
      <c r="A310" s="2">
        <v>3</v>
      </c>
      <c r="B310" s="2" t="s">
        <v>5075</v>
      </c>
      <c r="C310" s="2">
        <v>4</v>
      </c>
      <c r="H310" s="33"/>
      <c r="I310" s="73"/>
    </row>
    <row r="311" spans="1:14" x14ac:dyDescent="0.2">
      <c r="A311" s="2">
        <v>3</v>
      </c>
      <c r="B311" s="2" t="s">
        <v>5076</v>
      </c>
      <c r="C311" s="2">
        <v>4</v>
      </c>
      <c r="D311" t="s">
        <v>4985</v>
      </c>
      <c r="E311" t="s">
        <v>5077</v>
      </c>
      <c r="F311" s="2">
        <v>167</v>
      </c>
      <c r="H311" s="33"/>
      <c r="I311" s="73"/>
    </row>
    <row r="312" spans="1:14" x14ac:dyDescent="0.2">
      <c r="A312" s="2">
        <v>3</v>
      </c>
      <c r="B312" s="2" t="s">
        <v>3521</v>
      </c>
      <c r="C312" s="2">
        <v>3</v>
      </c>
      <c r="D312" t="s">
        <v>4985</v>
      </c>
      <c r="E312" t="s">
        <v>5078</v>
      </c>
      <c r="F312" s="2">
        <v>221</v>
      </c>
      <c r="H312" s="33"/>
      <c r="I312" s="73"/>
    </row>
    <row r="313" spans="1:14" x14ac:dyDescent="0.2">
      <c r="A313" s="2">
        <v>3</v>
      </c>
      <c r="B313" s="2" t="s">
        <v>3521</v>
      </c>
      <c r="C313" s="2">
        <v>4</v>
      </c>
      <c r="D313" t="s">
        <v>4985</v>
      </c>
      <c r="E313" t="s">
        <v>5078</v>
      </c>
      <c r="F313" s="2">
        <v>221</v>
      </c>
      <c r="H313" s="33"/>
      <c r="I313" s="73"/>
    </row>
    <row r="314" spans="1:14" x14ac:dyDescent="0.2">
      <c r="A314" s="2">
        <v>3</v>
      </c>
      <c r="B314" s="2" t="s">
        <v>5079</v>
      </c>
      <c r="C314" s="2">
        <v>1</v>
      </c>
      <c r="H314" s="33"/>
      <c r="I314" s="73"/>
    </row>
    <row r="315" spans="1:14" x14ac:dyDescent="0.2">
      <c r="A315" s="2">
        <v>3</v>
      </c>
      <c r="B315" s="2" t="s">
        <v>5079</v>
      </c>
      <c r="C315" s="2">
        <v>2</v>
      </c>
      <c r="H315" s="33"/>
      <c r="I315" s="73"/>
    </row>
    <row r="316" spans="1:14" x14ac:dyDescent="0.2">
      <c r="A316" s="2">
        <v>3</v>
      </c>
      <c r="B316" s="2" t="s">
        <v>5079</v>
      </c>
      <c r="C316" s="2">
        <v>3</v>
      </c>
      <c r="H316" s="33"/>
      <c r="I316" s="73"/>
    </row>
    <row r="317" spans="1:14" x14ac:dyDescent="0.2">
      <c r="A317" s="2">
        <v>3</v>
      </c>
      <c r="B317" s="2" t="s">
        <v>5079</v>
      </c>
      <c r="C317" s="2">
        <v>4</v>
      </c>
    </row>
    <row r="318" spans="1:14" x14ac:dyDescent="0.2">
      <c r="A318" s="2">
        <v>3</v>
      </c>
      <c r="B318" s="2" t="s">
        <v>5080</v>
      </c>
      <c r="C318" s="2">
        <v>1</v>
      </c>
      <c r="D318" t="s">
        <v>4985</v>
      </c>
      <c r="E318" t="s">
        <v>5077</v>
      </c>
      <c r="F318" s="2">
        <v>167</v>
      </c>
      <c r="H318" s="33"/>
      <c r="I318" s="73"/>
    </row>
    <row r="319" spans="1:14" x14ac:dyDescent="0.2">
      <c r="A319" s="2">
        <v>3</v>
      </c>
      <c r="B319" s="2" t="s">
        <v>5080</v>
      </c>
      <c r="C319" s="2">
        <v>2</v>
      </c>
      <c r="D319" t="s">
        <v>5081</v>
      </c>
      <c r="E319" t="s">
        <v>5082</v>
      </c>
      <c r="F319" s="2">
        <v>169</v>
      </c>
    </row>
    <row r="320" spans="1:14" x14ac:dyDescent="0.2">
      <c r="A320" s="2">
        <v>3</v>
      </c>
      <c r="B320" s="2" t="s">
        <v>5080</v>
      </c>
      <c r="C320" s="2">
        <v>3</v>
      </c>
      <c r="D320" t="s">
        <v>5083</v>
      </c>
      <c r="E320" t="s">
        <v>5084</v>
      </c>
      <c r="F320" s="2">
        <v>381</v>
      </c>
      <c r="N320" s="122" t="s">
        <v>4495</v>
      </c>
    </row>
    <row r="321" spans="1:14" x14ac:dyDescent="0.2">
      <c r="A321" s="2">
        <v>3</v>
      </c>
      <c r="B321" s="2" t="s">
        <v>5080</v>
      </c>
      <c r="C321" s="2">
        <v>4</v>
      </c>
      <c r="D321" t="s">
        <v>5083</v>
      </c>
      <c r="E321" t="s">
        <v>5084</v>
      </c>
      <c r="F321" s="2">
        <v>381</v>
      </c>
      <c r="G321" s="10" t="s">
        <v>5085</v>
      </c>
      <c r="H321" s="28">
        <v>44030</v>
      </c>
      <c r="I321" s="72">
        <v>60</v>
      </c>
      <c r="J321" s="13">
        <v>44036</v>
      </c>
      <c r="K321" s="72">
        <v>617</v>
      </c>
      <c r="N321" s="122"/>
    </row>
    <row r="322" spans="1:14" x14ac:dyDescent="0.2">
      <c r="A322" s="2">
        <v>3</v>
      </c>
      <c r="B322" s="2" t="s">
        <v>5086</v>
      </c>
      <c r="C322" s="2">
        <v>1</v>
      </c>
      <c r="D322" t="s">
        <v>5087</v>
      </c>
      <c r="E322" t="s">
        <v>5088</v>
      </c>
      <c r="G322" s="10" t="s">
        <v>5088</v>
      </c>
      <c r="H322" s="28">
        <v>44574</v>
      </c>
      <c r="I322" s="72">
        <v>59</v>
      </c>
      <c r="J322" s="13">
        <v>44583</v>
      </c>
      <c r="K322" s="72">
        <v>679</v>
      </c>
    </row>
    <row r="323" spans="1:14" x14ac:dyDescent="0.2">
      <c r="A323" s="2">
        <v>3</v>
      </c>
      <c r="B323" s="2" t="s">
        <v>5086</v>
      </c>
      <c r="C323" s="2">
        <v>2</v>
      </c>
      <c r="D323" t="s">
        <v>5087</v>
      </c>
      <c r="E323" t="s">
        <v>5088</v>
      </c>
    </row>
    <row r="324" spans="1:14" x14ac:dyDescent="0.2">
      <c r="A324" s="2">
        <v>3</v>
      </c>
      <c r="B324" s="2" t="s">
        <v>5086</v>
      </c>
      <c r="C324" s="2">
        <v>3</v>
      </c>
      <c r="D324" t="s">
        <v>5087</v>
      </c>
      <c r="E324" t="s">
        <v>5088</v>
      </c>
    </row>
    <row r="325" spans="1:14" x14ac:dyDescent="0.2">
      <c r="A325" s="2">
        <v>3</v>
      </c>
      <c r="B325" s="2" t="s">
        <v>5086</v>
      </c>
      <c r="C325" s="2">
        <v>4</v>
      </c>
      <c r="D325" t="s">
        <v>5087</v>
      </c>
      <c r="E325" t="s">
        <v>5088</v>
      </c>
      <c r="H325" s="33"/>
      <c r="I325" s="73"/>
    </row>
    <row r="326" spans="1:14" x14ac:dyDescent="0.2">
      <c r="A326" s="2">
        <v>3</v>
      </c>
      <c r="B326" s="2" t="s">
        <v>5089</v>
      </c>
      <c r="C326" s="2">
        <v>1</v>
      </c>
      <c r="D326" t="s">
        <v>5044</v>
      </c>
      <c r="E326" t="s">
        <v>5014</v>
      </c>
      <c r="F326" s="2">
        <v>319</v>
      </c>
      <c r="G326" s="10" t="s">
        <v>5090</v>
      </c>
      <c r="H326" s="77">
        <v>44668</v>
      </c>
      <c r="I326" s="73">
        <v>24</v>
      </c>
      <c r="J326" s="13">
        <v>44674</v>
      </c>
      <c r="K326" s="72">
        <v>683</v>
      </c>
    </row>
    <row r="327" spans="1:14" x14ac:dyDescent="0.2">
      <c r="A327" s="2">
        <v>3</v>
      </c>
      <c r="B327" s="2" t="s">
        <v>5089</v>
      </c>
      <c r="C327" s="2">
        <v>2</v>
      </c>
      <c r="H327" s="77"/>
      <c r="I327" s="73"/>
      <c r="J327" s="13"/>
    </row>
    <row r="328" spans="1:14" x14ac:dyDescent="0.2">
      <c r="A328" s="2">
        <v>3</v>
      </c>
      <c r="B328" s="2" t="s">
        <v>5089</v>
      </c>
      <c r="C328" s="2">
        <v>3</v>
      </c>
      <c r="H328" s="33"/>
      <c r="I328" s="73"/>
    </row>
    <row r="329" spans="1:14" x14ac:dyDescent="0.2">
      <c r="A329" s="2">
        <v>3</v>
      </c>
      <c r="B329" s="2" t="s">
        <v>5089</v>
      </c>
      <c r="C329" s="2">
        <v>4</v>
      </c>
    </row>
    <row r="330" spans="1:14" x14ac:dyDescent="0.2">
      <c r="A330" s="2">
        <v>4</v>
      </c>
      <c r="B330" s="2" t="s">
        <v>2054</v>
      </c>
      <c r="C330" s="2">
        <v>1</v>
      </c>
    </row>
    <row r="331" spans="1:14" x14ac:dyDescent="0.2">
      <c r="A331" s="2">
        <v>4</v>
      </c>
      <c r="B331" s="2" t="s">
        <v>2054</v>
      </c>
      <c r="C331" s="2">
        <v>2</v>
      </c>
    </row>
    <row r="332" spans="1:14" x14ac:dyDescent="0.2">
      <c r="A332" s="2">
        <v>4</v>
      </c>
      <c r="B332" s="2" t="s">
        <v>2054</v>
      </c>
      <c r="C332" s="2">
        <v>3</v>
      </c>
      <c r="H332" s="33"/>
      <c r="I332" s="73"/>
    </row>
    <row r="333" spans="1:14" x14ac:dyDescent="0.2">
      <c r="A333" s="2">
        <v>4</v>
      </c>
      <c r="B333" s="2" t="s">
        <v>2054</v>
      </c>
      <c r="C333" s="2">
        <v>4</v>
      </c>
    </row>
    <row r="334" spans="1:14" x14ac:dyDescent="0.2">
      <c r="A334" s="2">
        <v>4</v>
      </c>
      <c r="B334" s="2" t="s">
        <v>4958</v>
      </c>
      <c r="C334" s="2">
        <v>1</v>
      </c>
    </row>
    <row r="335" spans="1:14" x14ac:dyDescent="0.2">
      <c r="A335" s="2">
        <v>4</v>
      </c>
      <c r="B335" s="2" t="s">
        <v>4958</v>
      </c>
      <c r="C335" s="2">
        <v>2</v>
      </c>
      <c r="H335" s="33"/>
      <c r="I335" s="73"/>
    </row>
    <row r="336" spans="1:14" x14ac:dyDescent="0.2">
      <c r="A336" s="2">
        <v>4</v>
      </c>
      <c r="B336" s="2" t="s">
        <v>4958</v>
      </c>
      <c r="C336" s="2">
        <v>3</v>
      </c>
      <c r="H336" s="33"/>
      <c r="I336" s="73"/>
    </row>
    <row r="337" spans="1:8" x14ac:dyDescent="0.2">
      <c r="A337" s="2">
        <v>4</v>
      </c>
      <c r="B337" s="2" t="s">
        <v>4958</v>
      </c>
      <c r="C337" s="2">
        <v>4</v>
      </c>
    </row>
    <row r="338" spans="1:8" x14ac:dyDescent="0.2">
      <c r="A338" s="2">
        <v>4</v>
      </c>
      <c r="B338" s="2" t="s">
        <v>4941</v>
      </c>
      <c r="C338" s="2">
        <v>1</v>
      </c>
    </row>
    <row r="339" spans="1:8" x14ac:dyDescent="0.2">
      <c r="A339" s="2">
        <v>4</v>
      </c>
      <c r="B339" s="2" t="s">
        <v>4941</v>
      </c>
      <c r="C339" s="2">
        <v>2</v>
      </c>
    </row>
    <row r="340" spans="1:8" x14ac:dyDescent="0.2">
      <c r="A340" s="2">
        <v>4</v>
      </c>
      <c r="B340" s="2" t="s">
        <v>4941</v>
      </c>
      <c r="C340" s="2">
        <v>3</v>
      </c>
    </row>
    <row r="341" spans="1:8" x14ac:dyDescent="0.2">
      <c r="A341" s="2">
        <v>4</v>
      </c>
      <c r="B341" s="2" t="s">
        <v>4941</v>
      </c>
      <c r="C341" s="2">
        <v>4</v>
      </c>
    </row>
    <row r="342" spans="1:8" x14ac:dyDescent="0.2">
      <c r="A342" s="2">
        <v>4</v>
      </c>
      <c r="B342" s="2" t="s">
        <v>4942</v>
      </c>
      <c r="C342" s="2">
        <v>1</v>
      </c>
    </row>
    <row r="343" spans="1:8" x14ac:dyDescent="0.2">
      <c r="A343" s="2">
        <v>4</v>
      </c>
      <c r="B343" s="2" t="s">
        <v>4942</v>
      </c>
      <c r="C343" s="2">
        <v>2</v>
      </c>
    </row>
    <row r="344" spans="1:8" x14ac:dyDescent="0.2">
      <c r="A344" s="2">
        <v>4</v>
      </c>
      <c r="B344" s="2" t="s">
        <v>4942</v>
      </c>
      <c r="C344" s="2">
        <v>3</v>
      </c>
      <c r="D344" t="s">
        <v>3705</v>
      </c>
      <c r="E344" t="s">
        <v>5091</v>
      </c>
      <c r="F344" s="2">
        <v>214</v>
      </c>
    </row>
    <row r="345" spans="1:8" x14ac:dyDescent="0.2">
      <c r="A345" s="2">
        <v>4</v>
      </c>
      <c r="B345" s="2" t="s">
        <v>4942</v>
      </c>
      <c r="C345" s="2">
        <v>4</v>
      </c>
      <c r="D345" t="s">
        <v>3705</v>
      </c>
      <c r="E345" t="s">
        <v>5091</v>
      </c>
      <c r="F345" s="2">
        <v>214</v>
      </c>
    </row>
    <row r="346" spans="1:8" x14ac:dyDescent="0.2">
      <c r="A346" s="2">
        <v>4</v>
      </c>
      <c r="B346" s="2" t="s">
        <v>232</v>
      </c>
      <c r="C346" s="2">
        <v>1</v>
      </c>
      <c r="D346" t="s">
        <v>4944</v>
      </c>
    </row>
    <row r="347" spans="1:8" x14ac:dyDescent="0.2">
      <c r="A347" s="2">
        <v>4</v>
      </c>
      <c r="B347" s="2" t="s">
        <v>232</v>
      </c>
      <c r="C347" s="2">
        <v>2</v>
      </c>
    </row>
    <row r="348" spans="1:8" x14ac:dyDescent="0.2">
      <c r="A348" s="2">
        <v>4</v>
      </c>
      <c r="B348" s="2" t="s">
        <v>232</v>
      </c>
      <c r="C348" s="2">
        <v>3</v>
      </c>
      <c r="D348" t="s">
        <v>5092</v>
      </c>
      <c r="E348" t="s">
        <v>717</v>
      </c>
      <c r="F348" s="2">
        <v>226</v>
      </c>
    </row>
    <row r="349" spans="1:8" x14ac:dyDescent="0.2">
      <c r="A349" s="2">
        <v>4</v>
      </c>
      <c r="B349" s="2" t="s">
        <v>232</v>
      </c>
      <c r="C349" s="2">
        <v>4</v>
      </c>
      <c r="D349" t="s">
        <v>5092</v>
      </c>
      <c r="E349" t="s">
        <v>717</v>
      </c>
      <c r="F349" s="2">
        <v>226</v>
      </c>
    </row>
    <row r="350" spans="1:8" x14ac:dyDescent="0.2">
      <c r="A350" s="2">
        <v>4</v>
      </c>
      <c r="B350" s="2" t="s">
        <v>4943</v>
      </c>
      <c r="C350" s="2">
        <v>1</v>
      </c>
      <c r="H350" s="28"/>
    </row>
    <row r="351" spans="1:8" x14ac:dyDescent="0.2">
      <c r="A351" s="2">
        <v>4</v>
      </c>
      <c r="B351" s="2" t="s">
        <v>4943</v>
      </c>
      <c r="C351" s="2">
        <v>2</v>
      </c>
    </row>
    <row r="352" spans="1:8" x14ac:dyDescent="0.2">
      <c r="A352" s="2">
        <v>4</v>
      </c>
      <c r="B352" s="2" t="s">
        <v>4945</v>
      </c>
      <c r="C352" s="2">
        <v>1</v>
      </c>
    </row>
    <row r="353" spans="1:14" x14ac:dyDescent="0.2">
      <c r="A353" s="2">
        <v>4</v>
      </c>
      <c r="B353" s="2" t="s">
        <v>4945</v>
      </c>
      <c r="C353" s="2">
        <v>2</v>
      </c>
    </row>
    <row r="354" spans="1:14" x14ac:dyDescent="0.2">
      <c r="A354" s="2">
        <v>4</v>
      </c>
      <c r="B354" s="2" t="s">
        <v>4945</v>
      </c>
      <c r="C354" s="2">
        <v>3</v>
      </c>
      <c r="D354" t="s">
        <v>5092</v>
      </c>
      <c r="E354" t="s">
        <v>717</v>
      </c>
      <c r="F354" s="2">
        <v>226</v>
      </c>
      <c r="G354" s="10" t="s">
        <v>3617</v>
      </c>
    </row>
    <row r="355" spans="1:14" x14ac:dyDescent="0.2">
      <c r="A355" s="2">
        <v>4</v>
      </c>
      <c r="B355" s="2" t="s">
        <v>4945</v>
      </c>
      <c r="C355" s="2">
        <v>4</v>
      </c>
      <c r="D355" t="s">
        <v>5092</v>
      </c>
      <c r="E355" t="s">
        <v>717</v>
      </c>
      <c r="F355" s="2">
        <v>226</v>
      </c>
    </row>
    <row r="356" spans="1:14" x14ac:dyDescent="0.2">
      <c r="A356" s="2">
        <v>4</v>
      </c>
      <c r="B356" s="2" t="s">
        <v>4946</v>
      </c>
      <c r="C356" s="2">
        <v>1</v>
      </c>
    </row>
    <row r="357" spans="1:14" x14ac:dyDescent="0.2">
      <c r="A357" s="2">
        <v>4</v>
      </c>
      <c r="B357" s="2" t="s">
        <v>4946</v>
      </c>
      <c r="C357" s="2">
        <v>2</v>
      </c>
    </row>
    <row r="358" spans="1:14" x14ac:dyDescent="0.2">
      <c r="A358" s="2">
        <v>4</v>
      </c>
      <c r="B358" s="2" t="s">
        <v>4946</v>
      </c>
      <c r="C358" s="2">
        <v>3</v>
      </c>
      <c r="D358" t="s">
        <v>7422</v>
      </c>
      <c r="E358" t="s">
        <v>7423</v>
      </c>
      <c r="F358" s="2">
        <v>394</v>
      </c>
      <c r="G358" s="10" t="s">
        <v>7504</v>
      </c>
      <c r="H358" s="28">
        <v>45355</v>
      </c>
      <c r="I358" s="72">
        <v>48</v>
      </c>
    </row>
    <row r="359" spans="1:14" x14ac:dyDescent="0.2">
      <c r="A359" s="2">
        <v>4</v>
      </c>
      <c r="B359" s="2" t="s">
        <v>4946</v>
      </c>
      <c r="C359" s="2">
        <v>4</v>
      </c>
    </row>
    <row r="360" spans="1:14" x14ac:dyDescent="0.2">
      <c r="A360" s="2">
        <v>4</v>
      </c>
      <c r="B360" s="2" t="s">
        <v>249</v>
      </c>
      <c r="C360" s="2">
        <v>1</v>
      </c>
    </row>
    <row r="361" spans="1:14" x14ac:dyDescent="0.2">
      <c r="A361" s="2">
        <v>4</v>
      </c>
      <c r="B361" s="2" t="s">
        <v>249</v>
      </c>
      <c r="C361" s="2">
        <v>2</v>
      </c>
    </row>
    <row r="362" spans="1:14" x14ac:dyDescent="0.2">
      <c r="A362" s="2">
        <v>4</v>
      </c>
      <c r="B362" s="2" t="s">
        <v>249</v>
      </c>
      <c r="C362" s="2">
        <v>3</v>
      </c>
    </row>
    <row r="363" spans="1:14" x14ac:dyDescent="0.2">
      <c r="A363" s="2">
        <v>4</v>
      </c>
      <c r="B363" s="2" t="s">
        <v>249</v>
      </c>
      <c r="C363" s="2">
        <v>4</v>
      </c>
      <c r="D363" t="s">
        <v>1472</v>
      </c>
      <c r="E363" t="s">
        <v>686</v>
      </c>
      <c r="F363" s="2">
        <v>228</v>
      </c>
      <c r="G363" s="10" t="s">
        <v>5093</v>
      </c>
      <c r="H363" s="28">
        <v>44563</v>
      </c>
      <c r="I363" s="72">
        <v>81</v>
      </c>
      <c r="J363" s="13">
        <v>44568</v>
      </c>
      <c r="K363" s="72">
        <v>678</v>
      </c>
      <c r="L363" s="2" t="s">
        <v>236</v>
      </c>
      <c r="N363" t="s">
        <v>577</v>
      </c>
    </row>
    <row r="364" spans="1:14" x14ac:dyDescent="0.2">
      <c r="A364" s="2">
        <v>4</v>
      </c>
      <c r="B364" s="2" t="s">
        <v>256</v>
      </c>
      <c r="C364" s="2">
        <v>1</v>
      </c>
    </row>
    <row r="365" spans="1:14" x14ac:dyDescent="0.2">
      <c r="A365" s="2">
        <v>4</v>
      </c>
      <c r="B365" s="2" t="s">
        <v>256</v>
      </c>
      <c r="C365" s="2">
        <v>2</v>
      </c>
    </row>
    <row r="366" spans="1:14" x14ac:dyDescent="0.2">
      <c r="A366" s="2">
        <v>4</v>
      </c>
      <c r="B366" s="2" t="s">
        <v>256</v>
      </c>
      <c r="C366" s="2">
        <v>3</v>
      </c>
    </row>
    <row r="367" spans="1:14" x14ac:dyDescent="0.2">
      <c r="A367" s="2">
        <v>4</v>
      </c>
      <c r="B367" s="2" t="s">
        <v>256</v>
      </c>
      <c r="C367" s="2">
        <v>4</v>
      </c>
    </row>
    <row r="368" spans="1:14" x14ac:dyDescent="0.2">
      <c r="A368" s="2">
        <v>4</v>
      </c>
      <c r="B368" s="2" t="s">
        <v>4947</v>
      </c>
      <c r="C368" s="2">
        <v>1</v>
      </c>
    </row>
    <row r="369" spans="1:3" x14ac:dyDescent="0.2">
      <c r="A369" s="2">
        <v>4</v>
      </c>
      <c r="B369" s="2" t="s">
        <v>4947</v>
      </c>
      <c r="C369" s="2">
        <v>2</v>
      </c>
    </row>
    <row r="370" spans="1:3" x14ac:dyDescent="0.2">
      <c r="A370" s="2">
        <v>4</v>
      </c>
      <c r="B370" s="2" t="s">
        <v>4947</v>
      </c>
      <c r="C370" s="2">
        <v>3</v>
      </c>
    </row>
    <row r="371" spans="1:3" x14ac:dyDescent="0.2">
      <c r="A371" s="2">
        <v>4</v>
      </c>
      <c r="B371" s="2" t="s">
        <v>4947</v>
      </c>
      <c r="C371" s="2">
        <v>4</v>
      </c>
    </row>
    <row r="372" spans="1:3" x14ac:dyDescent="0.2">
      <c r="A372" s="2">
        <v>4</v>
      </c>
      <c r="B372" s="2" t="s">
        <v>4949</v>
      </c>
      <c r="C372" s="2">
        <v>1</v>
      </c>
    </row>
    <row r="373" spans="1:3" x14ac:dyDescent="0.2">
      <c r="A373" s="2">
        <v>4</v>
      </c>
      <c r="B373" s="2" t="s">
        <v>4949</v>
      </c>
      <c r="C373" s="2">
        <v>2</v>
      </c>
    </row>
    <row r="374" spans="1:3" x14ac:dyDescent="0.2">
      <c r="A374" s="2">
        <v>4</v>
      </c>
      <c r="B374" s="2" t="s">
        <v>4949</v>
      </c>
      <c r="C374" s="2">
        <v>3</v>
      </c>
    </row>
    <row r="375" spans="1:3" x14ac:dyDescent="0.2">
      <c r="A375" s="2">
        <v>4</v>
      </c>
      <c r="B375" s="2" t="s">
        <v>4949</v>
      </c>
      <c r="C375" s="2">
        <v>4</v>
      </c>
    </row>
    <row r="376" spans="1:3" x14ac:dyDescent="0.2">
      <c r="A376" s="2">
        <v>4</v>
      </c>
      <c r="B376" s="2" t="s">
        <v>273</v>
      </c>
      <c r="C376" s="2">
        <v>1</v>
      </c>
    </row>
    <row r="377" spans="1:3" x14ac:dyDescent="0.2">
      <c r="A377" s="2">
        <v>4</v>
      </c>
      <c r="B377" s="2" t="s">
        <v>273</v>
      </c>
      <c r="C377" s="2">
        <v>2</v>
      </c>
    </row>
    <row r="378" spans="1:3" x14ac:dyDescent="0.2">
      <c r="A378" s="2">
        <v>4</v>
      </c>
      <c r="B378" s="2" t="s">
        <v>273</v>
      </c>
      <c r="C378" s="2">
        <v>3</v>
      </c>
    </row>
    <row r="379" spans="1:3" x14ac:dyDescent="0.2">
      <c r="A379" s="2">
        <v>4</v>
      </c>
      <c r="B379" s="2" t="s">
        <v>273</v>
      </c>
      <c r="C379" s="2">
        <v>4</v>
      </c>
    </row>
    <row r="380" spans="1:3" x14ac:dyDescent="0.2">
      <c r="A380" s="2">
        <v>4</v>
      </c>
      <c r="B380" s="2" t="s">
        <v>279</v>
      </c>
      <c r="C380" s="2">
        <v>1</v>
      </c>
    </row>
    <row r="381" spans="1:3" x14ac:dyDescent="0.2">
      <c r="A381" s="2">
        <v>4</v>
      </c>
      <c r="B381" s="2" t="s">
        <v>4978</v>
      </c>
      <c r="C381" s="2">
        <v>1</v>
      </c>
    </row>
    <row r="382" spans="1:3" x14ac:dyDescent="0.2">
      <c r="A382" s="2">
        <v>4</v>
      </c>
      <c r="B382" s="2" t="s">
        <v>4978</v>
      </c>
      <c r="C382" s="2">
        <v>2</v>
      </c>
    </row>
    <row r="383" spans="1:3" x14ac:dyDescent="0.2">
      <c r="A383" s="2">
        <v>4</v>
      </c>
      <c r="B383" s="2" t="s">
        <v>4978</v>
      </c>
      <c r="C383" s="2">
        <v>3</v>
      </c>
    </row>
    <row r="384" spans="1:3" x14ac:dyDescent="0.2">
      <c r="A384" s="2">
        <v>4</v>
      </c>
      <c r="B384" s="2" t="s">
        <v>4978</v>
      </c>
      <c r="C384" s="2">
        <v>4</v>
      </c>
    </row>
    <row r="385" spans="1:14" x14ac:dyDescent="0.2">
      <c r="A385" s="2">
        <v>4</v>
      </c>
      <c r="B385" s="2" t="s">
        <v>4950</v>
      </c>
      <c r="C385" s="2">
        <v>1</v>
      </c>
    </row>
    <row r="386" spans="1:14" x14ac:dyDescent="0.2">
      <c r="A386" s="2">
        <v>4</v>
      </c>
      <c r="B386" s="2" t="s">
        <v>2682</v>
      </c>
      <c r="C386" s="2">
        <v>1</v>
      </c>
    </row>
    <row r="387" spans="1:14" x14ac:dyDescent="0.2">
      <c r="A387" s="2">
        <v>4</v>
      </c>
      <c r="B387" s="2" t="s">
        <v>2682</v>
      </c>
      <c r="C387" s="2">
        <v>2</v>
      </c>
      <c r="D387" s="3" t="s">
        <v>4944</v>
      </c>
      <c r="E387" s="3"/>
    </row>
    <row r="388" spans="1:14" x14ac:dyDescent="0.2">
      <c r="A388" s="2">
        <v>4</v>
      </c>
      <c r="B388" s="2" t="s">
        <v>2682</v>
      </c>
      <c r="C388" s="2">
        <v>3</v>
      </c>
      <c r="D388" s="3" t="s">
        <v>4944</v>
      </c>
      <c r="E388" s="3"/>
    </row>
    <row r="389" spans="1:14" x14ac:dyDescent="0.2">
      <c r="A389" s="2">
        <v>4</v>
      </c>
      <c r="B389" s="2" t="s">
        <v>2682</v>
      </c>
      <c r="C389" s="2">
        <v>4</v>
      </c>
      <c r="D389" s="3" t="s">
        <v>4944</v>
      </c>
      <c r="E389" s="3"/>
    </row>
    <row r="390" spans="1:14" x14ac:dyDescent="0.2">
      <c r="A390" s="2">
        <v>4</v>
      </c>
      <c r="B390" s="2" t="s">
        <v>4951</v>
      </c>
      <c r="C390" s="2">
        <v>1</v>
      </c>
      <c r="D390" s="3" t="s">
        <v>4944</v>
      </c>
      <c r="E390" s="3"/>
    </row>
    <row r="391" spans="1:14" x14ac:dyDescent="0.2">
      <c r="A391" s="2">
        <v>4</v>
      </c>
      <c r="B391" s="2" t="s">
        <v>4951</v>
      </c>
      <c r="C391" s="2">
        <v>2</v>
      </c>
      <c r="D391" s="3" t="s">
        <v>5094</v>
      </c>
      <c r="E391" t="s">
        <v>2282</v>
      </c>
      <c r="F391" s="2">
        <v>185</v>
      </c>
      <c r="G391" s="10" t="s">
        <v>5095</v>
      </c>
      <c r="H391" s="28">
        <v>41045</v>
      </c>
      <c r="I391" s="72">
        <v>34</v>
      </c>
      <c r="J391" s="13">
        <v>41050</v>
      </c>
      <c r="K391" s="72">
        <v>362</v>
      </c>
      <c r="N391" t="s">
        <v>242</v>
      </c>
    </row>
    <row r="392" spans="1:14" x14ac:dyDescent="0.2">
      <c r="A392" s="2">
        <v>4</v>
      </c>
      <c r="B392" s="2" t="s">
        <v>4951</v>
      </c>
      <c r="C392" s="2">
        <v>3</v>
      </c>
      <c r="D392" t="s">
        <v>5096</v>
      </c>
      <c r="E392" t="s">
        <v>836</v>
      </c>
      <c r="F392" s="2">
        <v>263</v>
      </c>
      <c r="G392" s="10" t="s">
        <v>5097</v>
      </c>
      <c r="H392" s="28">
        <v>43288</v>
      </c>
      <c r="I392" s="72">
        <v>29</v>
      </c>
      <c r="J392" s="13">
        <v>43302</v>
      </c>
      <c r="K392" s="72">
        <v>569</v>
      </c>
      <c r="N392" t="s">
        <v>4121</v>
      </c>
    </row>
    <row r="393" spans="1:14" x14ac:dyDescent="0.2">
      <c r="A393" s="2">
        <v>4</v>
      </c>
      <c r="B393" s="2" t="s">
        <v>4951</v>
      </c>
      <c r="C393" s="2">
        <v>4</v>
      </c>
    </row>
    <row r="394" spans="1:14" x14ac:dyDescent="0.2">
      <c r="A394" s="2">
        <v>4</v>
      </c>
      <c r="B394" s="2" t="s">
        <v>4954</v>
      </c>
      <c r="C394" s="2">
        <v>1</v>
      </c>
      <c r="D394" t="s">
        <v>5098</v>
      </c>
      <c r="E394" t="s">
        <v>5099</v>
      </c>
      <c r="F394" s="2">
        <v>216</v>
      </c>
      <c r="N394" s="122" t="s">
        <v>1088</v>
      </c>
    </row>
    <row r="395" spans="1:14" x14ac:dyDescent="0.2">
      <c r="A395" s="2">
        <v>4</v>
      </c>
      <c r="B395" s="2" t="s">
        <v>4954</v>
      </c>
      <c r="C395" s="2">
        <v>2</v>
      </c>
      <c r="D395" t="s">
        <v>5098</v>
      </c>
      <c r="E395" t="s">
        <v>5099</v>
      </c>
      <c r="F395" s="2">
        <v>216</v>
      </c>
      <c r="N395" s="122"/>
    </row>
    <row r="396" spans="1:14" x14ac:dyDescent="0.2">
      <c r="A396" s="2">
        <v>4</v>
      </c>
      <c r="B396" s="2" t="s">
        <v>4954</v>
      </c>
      <c r="C396" s="2">
        <v>3</v>
      </c>
      <c r="D396" t="s">
        <v>5100</v>
      </c>
      <c r="E396" t="s">
        <v>5101</v>
      </c>
      <c r="F396" s="2">
        <v>275</v>
      </c>
    </row>
    <row r="397" spans="1:14" x14ac:dyDescent="0.2">
      <c r="A397" s="2">
        <v>4</v>
      </c>
      <c r="B397" s="2" t="s">
        <v>4954</v>
      </c>
      <c r="C397" s="2">
        <v>4</v>
      </c>
      <c r="D397" t="s">
        <v>5100</v>
      </c>
      <c r="E397" t="s">
        <v>5101</v>
      </c>
      <c r="F397" s="2">
        <v>275</v>
      </c>
    </row>
    <row r="398" spans="1:14" x14ac:dyDescent="0.2">
      <c r="A398" s="2">
        <v>4</v>
      </c>
      <c r="B398" s="2" t="s">
        <v>4957</v>
      </c>
      <c r="C398" s="2">
        <v>1</v>
      </c>
      <c r="D398" t="s">
        <v>53</v>
      </c>
      <c r="E398" t="s">
        <v>5102</v>
      </c>
      <c r="F398" s="2">
        <v>246</v>
      </c>
      <c r="N398" t="s">
        <v>577</v>
      </c>
    </row>
    <row r="399" spans="1:14" x14ac:dyDescent="0.2">
      <c r="A399" s="2">
        <v>4</v>
      </c>
      <c r="B399" s="2" t="s">
        <v>4957</v>
      </c>
      <c r="C399" s="2">
        <v>2</v>
      </c>
      <c r="D399" t="s">
        <v>5096</v>
      </c>
      <c r="E399" t="s">
        <v>5103</v>
      </c>
      <c r="G399" s="10" t="s">
        <v>5104</v>
      </c>
      <c r="H399" s="28">
        <v>43204</v>
      </c>
      <c r="I399" s="72">
        <v>33</v>
      </c>
      <c r="J399" s="13">
        <v>43207</v>
      </c>
      <c r="K399" s="72">
        <v>618</v>
      </c>
    </row>
    <row r="400" spans="1:14" x14ac:dyDescent="0.2">
      <c r="A400" s="2">
        <v>4</v>
      </c>
      <c r="B400" s="2" t="s">
        <v>4957</v>
      </c>
      <c r="C400" s="2">
        <v>3</v>
      </c>
      <c r="D400" t="s">
        <v>5105</v>
      </c>
      <c r="E400" t="s">
        <v>4714</v>
      </c>
      <c r="F400" s="2">
        <v>277</v>
      </c>
      <c r="G400" s="10" t="s">
        <v>5106</v>
      </c>
      <c r="H400" s="28">
        <v>43886</v>
      </c>
      <c r="I400" s="72">
        <v>30</v>
      </c>
      <c r="J400" s="13">
        <v>43893</v>
      </c>
      <c r="K400" s="72">
        <v>580</v>
      </c>
    </row>
    <row r="401" spans="1:14" x14ac:dyDescent="0.2">
      <c r="A401" s="2">
        <v>4</v>
      </c>
      <c r="B401" s="2" t="s">
        <v>4957</v>
      </c>
      <c r="C401" s="2">
        <v>4</v>
      </c>
    </row>
    <row r="402" spans="1:14" x14ac:dyDescent="0.2">
      <c r="A402" s="2">
        <v>4</v>
      </c>
      <c r="B402" s="2" t="s">
        <v>2854</v>
      </c>
      <c r="C402" s="2">
        <v>1</v>
      </c>
      <c r="D402" t="s">
        <v>5107</v>
      </c>
      <c r="E402" t="s">
        <v>5108</v>
      </c>
      <c r="G402" s="10" t="s">
        <v>5109</v>
      </c>
    </row>
    <row r="403" spans="1:14" x14ac:dyDescent="0.2">
      <c r="A403" s="2">
        <v>4</v>
      </c>
      <c r="B403" s="2" t="s">
        <v>2854</v>
      </c>
      <c r="C403" s="2">
        <v>2</v>
      </c>
      <c r="D403" t="s">
        <v>5107</v>
      </c>
      <c r="E403" t="s">
        <v>5108</v>
      </c>
      <c r="F403" s="2">
        <v>244</v>
      </c>
      <c r="G403" s="10" t="s">
        <v>5110</v>
      </c>
      <c r="H403" s="28">
        <v>43024</v>
      </c>
      <c r="I403" s="72">
        <v>28</v>
      </c>
      <c r="J403" s="13">
        <v>43032</v>
      </c>
      <c r="K403" s="72">
        <v>519</v>
      </c>
      <c r="N403" t="s">
        <v>577</v>
      </c>
    </row>
    <row r="404" spans="1:14" x14ac:dyDescent="0.2">
      <c r="A404" s="2">
        <v>4</v>
      </c>
      <c r="B404" s="2" t="s">
        <v>2854</v>
      </c>
      <c r="C404" s="2">
        <v>3</v>
      </c>
      <c r="D404" t="s">
        <v>5107</v>
      </c>
      <c r="E404" t="s">
        <v>5108</v>
      </c>
      <c r="G404" s="10" t="s">
        <v>5111</v>
      </c>
    </row>
    <row r="405" spans="1:14" x14ac:dyDescent="0.2">
      <c r="A405" s="2">
        <v>4</v>
      </c>
      <c r="B405" s="2" t="s">
        <v>2854</v>
      </c>
      <c r="C405" s="2">
        <v>4</v>
      </c>
      <c r="D405" t="s">
        <v>5107</v>
      </c>
      <c r="E405" t="s">
        <v>5108</v>
      </c>
      <c r="F405" s="2" t="s">
        <v>5112</v>
      </c>
      <c r="G405" s="10" t="s">
        <v>1422</v>
      </c>
      <c r="H405" s="28">
        <v>43249</v>
      </c>
      <c r="I405" s="72">
        <v>60</v>
      </c>
      <c r="J405" s="13">
        <v>43256</v>
      </c>
      <c r="K405" s="72">
        <v>574</v>
      </c>
      <c r="N405" t="s">
        <v>577</v>
      </c>
    </row>
    <row r="406" spans="1:14" x14ac:dyDescent="0.2">
      <c r="A406" s="2">
        <v>4</v>
      </c>
      <c r="B406" s="2" t="s">
        <v>5004</v>
      </c>
      <c r="C406" s="2">
        <v>1</v>
      </c>
    </row>
    <row r="407" spans="1:14" x14ac:dyDescent="0.2">
      <c r="A407" s="2">
        <v>4</v>
      </c>
      <c r="B407" s="2" t="s">
        <v>5004</v>
      </c>
      <c r="C407" s="2">
        <v>2</v>
      </c>
    </row>
    <row r="408" spans="1:14" x14ac:dyDescent="0.2">
      <c r="A408" s="2">
        <v>4</v>
      </c>
      <c r="B408" s="2" t="s">
        <v>5004</v>
      </c>
      <c r="C408" s="2">
        <v>3</v>
      </c>
    </row>
    <row r="409" spans="1:14" x14ac:dyDescent="0.2">
      <c r="A409" s="2">
        <v>4</v>
      </c>
      <c r="B409" s="2" t="s">
        <v>5004</v>
      </c>
      <c r="C409" s="2">
        <v>4</v>
      </c>
    </row>
    <row r="410" spans="1:14" x14ac:dyDescent="0.2">
      <c r="A410" s="2">
        <v>4</v>
      </c>
      <c r="B410" s="2" t="s">
        <v>5008</v>
      </c>
      <c r="C410" s="2">
        <v>1</v>
      </c>
    </row>
    <row r="411" spans="1:14" x14ac:dyDescent="0.2">
      <c r="A411" s="2">
        <v>4</v>
      </c>
      <c r="B411" s="2" t="s">
        <v>3073</v>
      </c>
      <c r="C411" s="2">
        <v>1</v>
      </c>
    </row>
    <row r="412" spans="1:14" x14ac:dyDescent="0.2">
      <c r="A412" s="2">
        <v>4</v>
      </c>
      <c r="B412" s="2" t="s">
        <v>3073</v>
      </c>
      <c r="C412" s="2">
        <v>2</v>
      </c>
    </row>
    <row r="413" spans="1:14" x14ac:dyDescent="0.2">
      <c r="A413" s="2">
        <v>4</v>
      </c>
      <c r="B413" s="2" t="s">
        <v>3073</v>
      </c>
      <c r="C413" s="2">
        <v>3</v>
      </c>
      <c r="J413" s="13"/>
    </row>
    <row r="414" spans="1:14" x14ac:dyDescent="0.2">
      <c r="A414" s="2">
        <v>4</v>
      </c>
      <c r="B414" s="2" t="s">
        <v>3073</v>
      </c>
      <c r="C414" s="2">
        <v>4</v>
      </c>
    </row>
    <row r="415" spans="1:14" x14ac:dyDescent="0.2">
      <c r="A415" s="2">
        <v>4</v>
      </c>
      <c r="B415" s="2" t="s">
        <v>5013</v>
      </c>
      <c r="C415" s="2">
        <v>1</v>
      </c>
      <c r="D415" t="s">
        <v>5113</v>
      </c>
      <c r="E415" t="s">
        <v>1589</v>
      </c>
      <c r="F415" s="2">
        <v>227</v>
      </c>
      <c r="G415" s="10" t="s">
        <v>5114</v>
      </c>
      <c r="H415" s="28">
        <v>42617</v>
      </c>
      <c r="I415" s="72">
        <v>52</v>
      </c>
      <c r="J415" s="13">
        <v>42622</v>
      </c>
      <c r="K415" s="72">
        <v>533</v>
      </c>
    </row>
    <row r="416" spans="1:14" x14ac:dyDescent="0.2">
      <c r="A416" s="2">
        <v>4</v>
      </c>
      <c r="B416" s="2" t="s">
        <v>5013</v>
      </c>
      <c r="C416" s="2">
        <v>2</v>
      </c>
      <c r="D416" t="s">
        <v>2864</v>
      </c>
      <c r="E416" t="s">
        <v>3084</v>
      </c>
      <c r="F416" s="2">
        <v>289</v>
      </c>
      <c r="N416" s="122" t="s">
        <v>2129</v>
      </c>
    </row>
    <row r="417" spans="1:14" x14ac:dyDescent="0.2">
      <c r="A417" s="2">
        <v>4</v>
      </c>
      <c r="B417" s="2" t="s">
        <v>5013</v>
      </c>
      <c r="C417" s="2">
        <v>3</v>
      </c>
      <c r="D417" t="s">
        <v>2864</v>
      </c>
      <c r="E417" t="s">
        <v>3084</v>
      </c>
      <c r="F417" s="2">
        <v>289</v>
      </c>
      <c r="G417" s="10" t="s">
        <v>5115</v>
      </c>
      <c r="H417" s="28">
        <v>44586</v>
      </c>
      <c r="I417" s="72">
        <v>91</v>
      </c>
      <c r="J417" s="13">
        <v>44602</v>
      </c>
      <c r="K417" s="72">
        <v>680</v>
      </c>
      <c r="N417" s="122"/>
    </row>
    <row r="418" spans="1:14" x14ac:dyDescent="0.2">
      <c r="A418" s="2">
        <v>4</v>
      </c>
      <c r="B418" s="2" t="s">
        <v>5013</v>
      </c>
      <c r="C418" s="2">
        <v>4</v>
      </c>
    </row>
    <row r="419" spans="1:14" x14ac:dyDescent="0.2">
      <c r="A419" s="2">
        <v>4</v>
      </c>
      <c r="B419" s="2" t="s">
        <v>5016</v>
      </c>
      <c r="C419" s="2">
        <v>1</v>
      </c>
    </row>
    <row r="420" spans="1:14" x14ac:dyDescent="0.2">
      <c r="A420" s="2">
        <v>4</v>
      </c>
      <c r="B420" s="2" t="s">
        <v>5016</v>
      </c>
      <c r="C420" s="2">
        <v>2</v>
      </c>
    </row>
    <row r="421" spans="1:14" x14ac:dyDescent="0.2">
      <c r="A421" s="2">
        <v>4</v>
      </c>
      <c r="B421" s="2" t="s">
        <v>5016</v>
      </c>
      <c r="C421" s="2">
        <v>3</v>
      </c>
      <c r="D421" t="s">
        <v>1551</v>
      </c>
      <c r="E421" t="s">
        <v>4575</v>
      </c>
      <c r="F421" s="2">
        <v>281</v>
      </c>
      <c r="G421" s="10" t="s">
        <v>41</v>
      </c>
      <c r="H421" s="28">
        <v>41316</v>
      </c>
      <c r="I421" s="72">
        <v>59</v>
      </c>
      <c r="J421" s="13">
        <v>41324</v>
      </c>
      <c r="K421" s="72">
        <v>607</v>
      </c>
      <c r="N421" t="s">
        <v>5116</v>
      </c>
    </row>
    <row r="422" spans="1:14" x14ac:dyDescent="0.2">
      <c r="A422" s="2">
        <v>4</v>
      </c>
      <c r="B422" s="2" t="s">
        <v>5016</v>
      </c>
      <c r="C422" s="2">
        <v>4</v>
      </c>
    </row>
    <row r="423" spans="1:14" x14ac:dyDescent="0.2">
      <c r="A423" s="2">
        <v>4</v>
      </c>
      <c r="B423" s="2" t="s">
        <v>5020</v>
      </c>
      <c r="C423" s="2">
        <v>1</v>
      </c>
      <c r="D423" t="s">
        <v>5117</v>
      </c>
      <c r="E423" t="s">
        <v>5118</v>
      </c>
      <c r="F423" s="2">
        <v>201</v>
      </c>
      <c r="G423" s="10" t="s">
        <v>41</v>
      </c>
      <c r="H423" s="28">
        <v>43622</v>
      </c>
      <c r="I423" s="72">
        <v>87</v>
      </c>
      <c r="J423" s="13">
        <v>43634</v>
      </c>
      <c r="K423" s="72">
        <v>577</v>
      </c>
      <c r="M423" t="s">
        <v>244</v>
      </c>
      <c r="N423" s="122" t="s">
        <v>306</v>
      </c>
    </row>
    <row r="424" spans="1:14" x14ac:dyDescent="0.2">
      <c r="A424" s="2">
        <v>4</v>
      </c>
      <c r="B424" s="2" t="s">
        <v>5020</v>
      </c>
      <c r="C424" s="2">
        <v>1</v>
      </c>
      <c r="D424" t="s">
        <v>5117</v>
      </c>
      <c r="E424" t="s">
        <v>5118</v>
      </c>
      <c r="F424" s="2">
        <v>201</v>
      </c>
      <c r="G424" s="10" t="s">
        <v>5119</v>
      </c>
      <c r="H424" s="28">
        <v>43956</v>
      </c>
      <c r="I424" s="72">
        <v>86</v>
      </c>
      <c r="J424" s="13">
        <v>43969</v>
      </c>
      <c r="K424" s="72">
        <v>578</v>
      </c>
      <c r="M424" t="s">
        <v>308</v>
      </c>
      <c r="N424" s="122"/>
    </row>
    <row r="425" spans="1:14" x14ac:dyDescent="0.2">
      <c r="A425" s="2">
        <v>4</v>
      </c>
      <c r="B425" s="2" t="s">
        <v>5020</v>
      </c>
      <c r="C425" s="2">
        <v>2</v>
      </c>
      <c r="D425" t="s">
        <v>5120</v>
      </c>
      <c r="E425" t="s">
        <v>21</v>
      </c>
      <c r="F425" s="2">
        <v>250</v>
      </c>
      <c r="G425" s="10" t="s">
        <v>5121</v>
      </c>
      <c r="H425" s="28">
        <v>43234</v>
      </c>
      <c r="I425" s="72">
        <v>91</v>
      </c>
      <c r="J425" s="13">
        <v>43239</v>
      </c>
      <c r="K425" s="72">
        <v>554</v>
      </c>
      <c r="N425" s="122" t="s">
        <v>3806</v>
      </c>
    </row>
    <row r="426" spans="1:14" x14ac:dyDescent="0.2">
      <c r="A426" s="2">
        <v>4</v>
      </c>
      <c r="B426" s="2" t="s">
        <v>5020</v>
      </c>
      <c r="C426" s="2">
        <v>3</v>
      </c>
      <c r="D426" t="s">
        <v>5120</v>
      </c>
      <c r="E426" t="s">
        <v>21</v>
      </c>
      <c r="F426" s="2">
        <v>250</v>
      </c>
      <c r="G426" s="10" t="s">
        <v>21</v>
      </c>
      <c r="H426" s="28">
        <v>44377</v>
      </c>
      <c r="I426" s="72">
        <v>86</v>
      </c>
      <c r="J426" s="13">
        <v>44387</v>
      </c>
      <c r="K426" s="72">
        <v>658</v>
      </c>
      <c r="N426" s="122"/>
    </row>
    <row r="427" spans="1:14" x14ac:dyDescent="0.2">
      <c r="A427" s="2">
        <v>4</v>
      </c>
      <c r="B427" s="2" t="s">
        <v>5020</v>
      </c>
      <c r="C427" s="2">
        <v>4</v>
      </c>
      <c r="D427" t="s">
        <v>5120</v>
      </c>
      <c r="E427" t="s">
        <v>21</v>
      </c>
      <c r="F427" s="2">
        <v>250</v>
      </c>
      <c r="G427" s="10" t="s">
        <v>5122</v>
      </c>
      <c r="N427" s="122"/>
    </row>
    <row r="428" spans="1:14" x14ac:dyDescent="0.2">
      <c r="A428" s="2">
        <v>4</v>
      </c>
      <c r="B428" s="2" t="s">
        <v>322</v>
      </c>
      <c r="C428" s="2">
        <v>1</v>
      </c>
    </row>
    <row r="429" spans="1:14" x14ac:dyDescent="0.2">
      <c r="A429" s="2">
        <v>4</v>
      </c>
      <c r="B429" s="2" t="s">
        <v>322</v>
      </c>
      <c r="C429" s="2">
        <v>2</v>
      </c>
    </row>
    <row r="430" spans="1:14" x14ac:dyDescent="0.2">
      <c r="A430" s="2">
        <v>4</v>
      </c>
      <c r="B430" s="2" t="s">
        <v>322</v>
      </c>
      <c r="C430" s="2">
        <v>3</v>
      </c>
    </row>
    <row r="431" spans="1:14" x14ac:dyDescent="0.2">
      <c r="A431" s="2">
        <v>4</v>
      </c>
      <c r="B431" s="2" t="s">
        <v>322</v>
      </c>
      <c r="C431" s="2">
        <v>4</v>
      </c>
    </row>
    <row r="432" spans="1:14" x14ac:dyDescent="0.2">
      <c r="A432" s="2">
        <v>4</v>
      </c>
      <c r="B432" s="2" t="s">
        <v>5055</v>
      </c>
      <c r="C432" s="2">
        <v>1</v>
      </c>
    </row>
    <row r="433" spans="1:3" x14ac:dyDescent="0.2">
      <c r="A433" s="2">
        <v>4</v>
      </c>
      <c r="B433" s="2" t="s">
        <v>5055</v>
      </c>
      <c r="C433" s="2">
        <v>2</v>
      </c>
    </row>
    <row r="434" spans="1:3" x14ac:dyDescent="0.2">
      <c r="A434" s="2">
        <v>4</v>
      </c>
      <c r="B434" s="2" t="s">
        <v>5055</v>
      </c>
      <c r="C434" s="2">
        <v>3</v>
      </c>
    </row>
    <row r="435" spans="1:3" x14ac:dyDescent="0.2">
      <c r="A435" s="2">
        <v>4</v>
      </c>
      <c r="B435" s="2" t="s">
        <v>5055</v>
      </c>
      <c r="C435" s="2">
        <v>4</v>
      </c>
    </row>
    <row r="436" spans="1:3" x14ac:dyDescent="0.2">
      <c r="A436" s="2">
        <v>4</v>
      </c>
      <c r="B436" s="2" t="s">
        <v>5123</v>
      </c>
      <c r="C436" s="2">
        <v>1</v>
      </c>
    </row>
    <row r="437" spans="1:3" x14ac:dyDescent="0.2">
      <c r="A437" s="2">
        <v>4</v>
      </c>
      <c r="B437" s="2" t="s">
        <v>5123</v>
      </c>
      <c r="C437" s="2">
        <v>2</v>
      </c>
    </row>
    <row r="438" spans="1:3" x14ac:dyDescent="0.2">
      <c r="A438" s="2">
        <v>4</v>
      </c>
      <c r="B438" s="2" t="s">
        <v>5123</v>
      </c>
      <c r="C438" s="2">
        <v>3</v>
      </c>
    </row>
    <row r="439" spans="1:3" x14ac:dyDescent="0.2">
      <c r="A439" s="2">
        <v>4</v>
      </c>
      <c r="B439" s="2" t="s">
        <v>5123</v>
      </c>
      <c r="C439" s="2">
        <v>4</v>
      </c>
    </row>
    <row r="440" spans="1:3" x14ac:dyDescent="0.2">
      <c r="A440" s="2">
        <v>4</v>
      </c>
      <c r="B440" s="2" t="s">
        <v>5057</v>
      </c>
      <c r="C440" s="2">
        <v>1</v>
      </c>
    </row>
    <row r="441" spans="1:3" x14ac:dyDescent="0.2">
      <c r="A441" s="2">
        <v>4</v>
      </c>
      <c r="B441" s="2" t="s">
        <v>5057</v>
      </c>
      <c r="C441" s="2">
        <v>2</v>
      </c>
    </row>
    <row r="442" spans="1:3" x14ac:dyDescent="0.2">
      <c r="A442" s="2">
        <v>4</v>
      </c>
      <c r="B442" s="2" t="s">
        <v>5057</v>
      </c>
      <c r="C442" s="2">
        <v>3</v>
      </c>
    </row>
    <row r="443" spans="1:3" x14ac:dyDescent="0.2">
      <c r="A443" s="2">
        <v>4</v>
      </c>
      <c r="B443" s="2" t="s">
        <v>5057</v>
      </c>
      <c r="C443" s="2">
        <v>4</v>
      </c>
    </row>
    <row r="444" spans="1:3" x14ac:dyDescent="0.2">
      <c r="A444" s="2">
        <v>4</v>
      </c>
      <c r="B444" s="2" t="s">
        <v>5062</v>
      </c>
      <c r="C444" s="2">
        <v>1</v>
      </c>
    </row>
    <row r="445" spans="1:3" x14ac:dyDescent="0.2">
      <c r="A445" s="2">
        <v>4</v>
      </c>
      <c r="B445" s="2" t="s">
        <v>5062</v>
      </c>
      <c r="C445" s="2">
        <v>2</v>
      </c>
    </row>
    <row r="446" spans="1:3" x14ac:dyDescent="0.2">
      <c r="A446" s="2">
        <v>4</v>
      </c>
      <c r="B446" s="2" t="s">
        <v>5062</v>
      </c>
      <c r="C446" s="2">
        <v>3</v>
      </c>
    </row>
    <row r="447" spans="1:3" x14ac:dyDescent="0.2">
      <c r="A447" s="2">
        <v>4</v>
      </c>
      <c r="B447" s="2" t="s">
        <v>5062</v>
      </c>
      <c r="C447" s="2">
        <v>4</v>
      </c>
    </row>
    <row r="448" spans="1:3" x14ac:dyDescent="0.2">
      <c r="A448" s="2">
        <v>4</v>
      </c>
      <c r="B448" s="2" t="s">
        <v>5064</v>
      </c>
      <c r="C448" s="2">
        <v>1</v>
      </c>
    </row>
    <row r="449" spans="1:3" x14ac:dyDescent="0.2">
      <c r="A449" s="2">
        <v>4</v>
      </c>
      <c r="B449" s="2" t="s">
        <v>5064</v>
      </c>
      <c r="C449" s="2">
        <v>2</v>
      </c>
    </row>
    <row r="450" spans="1:3" x14ac:dyDescent="0.2">
      <c r="A450" s="2">
        <v>4</v>
      </c>
      <c r="B450" s="2" t="s">
        <v>5064</v>
      </c>
      <c r="C450" s="2">
        <v>3</v>
      </c>
    </row>
    <row r="451" spans="1:3" x14ac:dyDescent="0.2">
      <c r="A451" s="2">
        <v>4</v>
      </c>
      <c r="B451" s="2" t="s">
        <v>5064</v>
      </c>
      <c r="C451" s="2">
        <v>4</v>
      </c>
    </row>
    <row r="452" spans="1:3" x14ac:dyDescent="0.2">
      <c r="A452" s="2">
        <v>4</v>
      </c>
      <c r="B452" s="2" t="s">
        <v>5066</v>
      </c>
      <c r="C452" s="2">
        <v>1</v>
      </c>
    </row>
    <row r="453" spans="1:3" x14ac:dyDescent="0.2">
      <c r="A453" s="2">
        <v>4</v>
      </c>
      <c r="B453" s="2" t="s">
        <v>5066</v>
      </c>
      <c r="C453" s="2">
        <v>2</v>
      </c>
    </row>
    <row r="454" spans="1:3" x14ac:dyDescent="0.2">
      <c r="A454" s="2">
        <v>4</v>
      </c>
      <c r="B454" s="2" t="s">
        <v>5066</v>
      </c>
      <c r="C454" s="2">
        <v>3</v>
      </c>
    </row>
    <row r="455" spans="1:3" x14ac:dyDescent="0.2">
      <c r="A455" s="2">
        <v>4</v>
      </c>
      <c r="B455" s="2" t="s">
        <v>5066</v>
      </c>
      <c r="C455" s="2">
        <v>4</v>
      </c>
    </row>
    <row r="456" spans="1:3" x14ac:dyDescent="0.2">
      <c r="A456" s="2">
        <v>4</v>
      </c>
      <c r="B456" s="2" t="s">
        <v>5070</v>
      </c>
      <c r="C456" s="2">
        <v>1</v>
      </c>
    </row>
    <row r="457" spans="1:3" x14ac:dyDescent="0.2">
      <c r="A457" s="2">
        <v>4</v>
      </c>
      <c r="B457" s="2" t="s">
        <v>5070</v>
      </c>
      <c r="C457" s="2">
        <v>2</v>
      </c>
    </row>
    <row r="458" spans="1:3" x14ac:dyDescent="0.2">
      <c r="A458" s="2">
        <v>4</v>
      </c>
      <c r="B458" s="2" t="s">
        <v>5070</v>
      </c>
      <c r="C458" s="2">
        <v>3</v>
      </c>
    </row>
    <row r="459" spans="1:3" x14ac:dyDescent="0.2">
      <c r="A459" s="2">
        <v>4</v>
      </c>
      <c r="B459" s="2" t="s">
        <v>5070</v>
      </c>
      <c r="C459" s="2">
        <v>4</v>
      </c>
    </row>
    <row r="460" spans="1:3" x14ac:dyDescent="0.2">
      <c r="A460" s="2">
        <v>4</v>
      </c>
      <c r="B460" s="2" t="s">
        <v>5124</v>
      </c>
      <c r="C460" s="2">
        <v>1</v>
      </c>
    </row>
    <row r="461" spans="1:3" x14ac:dyDescent="0.2">
      <c r="A461" s="2">
        <v>4</v>
      </c>
      <c r="B461" s="2" t="s">
        <v>5124</v>
      </c>
      <c r="C461" s="2">
        <v>2</v>
      </c>
    </row>
    <row r="462" spans="1:3" x14ac:dyDescent="0.2">
      <c r="A462" s="2">
        <v>4</v>
      </c>
      <c r="B462" s="2" t="s">
        <v>5124</v>
      </c>
      <c r="C462" s="2">
        <v>3</v>
      </c>
    </row>
    <row r="463" spans="1:3" x14ac:dyDescent="0.2">
      <c r="A463" s="2">
        <v>4</v>
      </c>
      <c r="B463" s="2" t="s">
        <v>5124</v>
      </c>
      <c r="C463" s="2">
        <v>4</v>
      </c>
    </row>
    <row r="464" spans="1:3" x14ac:dyDescent="0.2">
      <c r="A464" s="2">
        <v>4</v>
      </c>
      <c r="B464" s="2" t="s">
        <v>5125</v>
      </c>
      <c r="C464" s="2">
        <v>1</v>
      </c>
    </row>
    <row r="465" spans="1:4" x14ac:dyDescent="0.2">
      <c r="A465" s="2">
        <v>4</v>
      </c>
      <c r="B465" s="2" t="s">
        <v>5125</v>
      </c>
      <c r="C465" s="2">
        <v>2</v>
      </c>
    </row>
    <row r="466" spans="1:4" x14ac:dyDescent="0.2">
      <c r="A466" s="2">
        <v>4</v>
      </c>
      <c r="B466" s="2" t="s">
        <v>5125</v>
      </c>
      <c r="C466" s="2">
        <v>3</v>
      </c>
    </row>
    <row r="467" spans="1:4" x14ac:dyDescent="0.2">
      <c r="A467" s="2">
        <v>4</v>
      </c>
      <c r="B467" s="2" t="s">
        <v>5125</v>
      </c>
      <c r="C467" s="2">
        <v>4</v>
      </c>
    </row>
    <row r="468" spans="1:4" x14ac:dyDescent="0.2">
      <c r="A468" s="2">
        <v>4</v>
      </c>
      <c r="B468" s="2" t="s">
        <v>5126</v>
      </c>
      <c r="C468" s="2">
        <v>1</v>
      </c>
    </row>
    <row r="469" spans="1:4" x14ac:dyDescent="0.2">
      <c r="A469" s="2">
        <v>4</v>
      </c>
      <c r="B469" s="2" t="s">
        <v>5126</v>
      </c>
      <c r="C469" s="2">
        <v>2</v>
      </c>
    </row>
    <row r="470" spans="1:4" x14ac:dyDescent="0.2">
      <c r="A470" s="2">
        <v>4</v>
      </c>
      <c r="B470" s="2" t="s">
        <v>5126</v>
      </c>
      <c r="C470" s="2">
        <v>3</v>
      </c>
    </row>
    <row r="471" spans="1:4" x14ac:dyDescent="0.2">
      <c r="A471" s="2">
        <v>4</v>
      </c>
      <c r="B471" s="2" t="s">
        <v>5126</v>
      </c>
      <c r="C471" s="2">
        <v>4</v>
      </c>
    </row>
    <row r="472" spans="1:4" x14ac:dyDescent="0.2">
      <c r="A472" s="2">
        <v>4</v>
      </c>
      <c r="B472" s="2" t="s">
        <v>5076</v>
      </c>
      <c r="C472" s="2">
        <v>1</v>
      </c>
    </row>
    <row r="473" spans="1:4" x14ac:dyDescent="0.2">
      <c r="A473" s="2">
        <v>4</v>
      </c>
      <c r="B473" s="2" t="s">
        <v>5076</v>
      </c>
      <c r="C473" s="2">
        <v>2</v>
      </c>
    </row>
    <row r="474" spans="1:4" x14ac:dyDescent="0.2">
      <c r="A474" s="2">
        <v>4</v>
      </c>
      <c r="B474" s="2" t="s">
        <v>5076</v>
      </c>
      <c r="C474" s="2">
        <v>3</v>
      </c>
    </row>
    <row r="475" spans="1:4" x14ac:dyDescent="0.2">
      <c r="A475" s="2">
        <v>4</v>
      </c>
      <c r="B475" s="2" t="s">
        <v>5076</v>
      </c>
      <c r="C475" s="2">
        <v>4</v>
      </c>
      <c r="D475" t="s">
        <v>4944</v>
      </c>
    </row>
    <row r="476" spans="1:4" x14ac:dyDescent="0.2">
      <c r="A476" s="2">
        <v>4</v>
      </c>
      <c r="B476" s="2" t="s">
        <v>3521</v>
      </c>
      <c r="C476" s="2">
        <v>1</v>
      </c>
    </row>
    <row r="477" spans="1:4" x14ac:dyDescent="0.2">
      <c r="A477" s="2">
        <v>4</v>
      </c>
      <c r="B477" s="2" t="s">
        <v>3521</v>
      </c>
      <c r="C477" s="2">
        <v>2</v>
      </c>
    </row>
    <row r="478" spans="1:4" x14ac:dyDescent="0.2">
      <c r="A478" s="2">
        <v>4</v>
      </c>
      <c r="B478" s="2" t="s">
        <v>3521</v>
      </c>
      <c r="C478" s="2">
        <v>3</v>
      </c>
    </row>
    <row r="479" spans="1:4" x14ac:dyDescent="0.2">
      <c r="A479" s="2">
        <v>4</v>
      </c>
      <c r="B479" s="2" t="s">
        <v>5080</v>
      </c>
      <c r="C479" s="2">
        <v>1</v>
      </c>
    </row>
    <row r="480" spans="1:4" x14ac:dyDescent="0.2">
      <c r="A480" s="2">
        <v>4</v>
      </c>
      <c r="B480" s="2" t="s">
        <v>5080</v>
      </c>
      <c r="C480" s="2">
        <v>2</v>
      </c>
    </row>
    <row r="481" spans="1:14" x14ac:dyDescent="0.2">
      <c r="A481" s="2">
        <v>4</v>
      </c>
      <c r="B481" s="2" t="s">
        <v>5080</v>
      </c>
      <c r="C481" s="2">
        <v>3</v>
      </c>
    </row>
    <row r="482" spans="1:14" x14ac:dyDescent="0.2">
      <c r="A482" s="2">
        <v>4</v>
      </c>
      <c r="B482" s="2" t="s">
        <v>5080</v>
      </c>
      <c r="C482" s="2">
        <v>4</v>
      </c>
    </row>
    <row r="483" spans="1:14" x14ac:dyDescent="0.2">
      <c r="A483" s="2">
        <v>4</v>
      </c>
      <c r="B483" s="2" t="s">
        <v>3531</v>
      </c>
      <c r="C483" s="2">
        <v>1</v>
      </c>
    </row>
    <row r="484" spans="1:14" x14ac:dyDescent="0.2">
      <c r="A484" s="2">
        <v>4</v>
      </c>
      <c r="B484" s="2" t="s">
        <v>3531</v>
      </c>
      <c r="C484" s="2">
        <v>2</v>
      </c>
    </row>
    <row r="485" spans="1:14" x14ac:dyDescent="0.2">
      <c r="A485" s="2">
        <v>4</v>
      </c>
      <c r="B485" s="2" t="s">
        <v>3531</v>
      </c>
      <c r="C485" s="2">
        <v>3</v>
      </c>
    </row>
    <row r="486" spans="1:14" x14ac:dyDescent="0.2">
      <c r="A486" s="2">
        <v>4</v>
      </c>
      <c r="B486" s="2" t="s">
        <v>3531</v>
      </c>
      <c r="C486" s="2">
        <v>4</v>
      </c>
    </row>
    <row r="487" spans="1:14" x14ac:dyDescent="0.2">
      <c r="A487" s="2">
        <v>4</v>
      </c>
      <c r="B487" s="2" t="s">
        <v>5127</v>
      </c>
      <c r="C487" s="2">
        <v>1</v>
      </c>
    </row>
    <row r="488" spans="1:14" x14ac:dyDescent="0.2">
      <c r="A488" s="2">
        <v>4</v>
      </c>
      <c r="B488" s="2" t="s">
        <v>5127</v>
      </c>
      <c r="C488" s="2">
        <v>2</v>
      </c>
      <c r="D488" t="s">
        <v>5128</v>
      </c>
      <c r="E488" t="s">
        <v>1966</v>
      </c>
      <c r="F488" s="2">
        <v>286</v>
      </c>
      <c r="G488" s="10" t="s">
        <v>5129</v>
      </c>
      <c r="H488" s="28">
        <v>43953</v>
      </c>
      <c r="I488" s="72">
        <v>62</v>
      </c>
      <c r="J488" s="13">
        <v>44023</v>
      </c>
      <c r="K488" s="72">
        <v>616</v>
      </c>
      <c r="M488" t="s">
        <v>244</v>
      </c>
      <c r="N488" t="s">
        <v>5130</v>
      </c>
    </row>
    <row r="489" spans="1:14" x14ac:dyDescent="0.2">
      <c r="A489" s="2">
        <v>4</v>
      </c>
      <c r="B489" s="2" t="s">
        <v>5131</v>
      </c>
      <c r="C489" s="2">
        <v>1</v>
      </c>
    </row>
    <row r="490" spans="1:14" x14ac:dyDescent="0.2">
      <c r="A490" s="2">
        <v>4</v>
      </c>
      <c r="B490" s="2" t="s">
        <v>5131</v>
      </c>
      <c r="C490" s="2">
        <v>2</v>
      </c>
    </row>
    <row r="491" spans="1:14" x14ac:dyDescent="0.2">
      <c r="A491" s="2">
        <v>4</v>
      </c>
      <c r="B491" s="2" t="s">
        <v>5131</v>
      </c>
      <c r="C491" s="2">
        <v>3</v>
      </c>
    </row>
    <row r="492" spans="1:14" x14ac:dyDescent="0.2">
      <c r="A492" s="2">
        <v>4</v>
      </c>
      <c r="B492" s="2" t="s">
        <v>5131</v>
      </c>
      <c r="C492" s="2">
        <v>4</v>
      </c>
    </row>
    <row r="493" spans="1:14" x14ac:dyDescent="0.2">
      <c r="A493" s="2">
        <v>4</v>
      </c>
      <c r="B493" s="2" t="s">
        <v>5089</v>
      </c>
      <c r="C493" s="2">
        <v>1</v>
      </c>
      <c r="D493" t="s">
        <v>5132</v>
      </c>
      <c r="E493" t="s">
        <v>5133</v>
      </c>
      <c r="F493" s="2">
        <v>290</v>
      </c>
    </row>
    <row r="494" spans="1:14" x14ac:dyDescent="0.2">
      <c r="A494" s="2">
        <v>4</v>
      </c>
      <c r="B494" s="2" t="s">
        <v>5089</v>
      </c>
      <c r="C494" s="2">
        <v>2</v>
      </c>
      <c r="D494" t="s">
        <v>5132</v>
      </c>
      <c r="E494" t="s">
        <v>5133</v>
      </c>
      <c r="F494" s="2">
        <v>290</v>
      </c>
    </row>
    <row r="495" spans="1:14" x14ac:dyDescent="0.2">
      <c r="A495" s="2">
        <v>4</v>
      </c>
      <c r="B495" s="2" t="s">
        <v>5089</v>
      </c>
      <c r="C495" s="2">
        <v>3</v>
      </c>
    </row>
    <row r="496" spans="1:14" x14ac:dyDescent="0.2">
      <c r="A496" s="2">
        <v>4</v>
      </c>
      <c r="B496" s="2" t="s">
        <v>5089</v>
      </c>
      <c r="C496" s="2">
        <v>4</v>
      </c>
    </row>
    <row r="497" spans="1:11" x14ac:dyDescent="0.2">
      <c r="A497" s="2">
        <v>4</v>
      </c>
      <c r="B497" s="2" t="s">
        <v>5134</v>
      </c>
      <c r="C497" s="2">
        <v>1</v>
      </c>
    </row>
    <row r="498" spans="1:11" x14ac:dyDescent="0.2">
      <c r="A498" s="2">
        <v>4</v>
      </c>
      <c r="B498" s="2" t="s">
        <v>5134</v>
      </c>
      <c r="C498" s="2">
        <v>2</v>
      </c>
    </row>
    <row r="499" spans="1:11" x14ac:dyDescent="0.2">
      <c r="A499" s="2" t="s">
        <v>5135</v>
      </c>
      <c r="B499" s="2">
        <v>1</v>
      </c>
      <c r="C499" s="2">
        <v>1</v>
      </c>
    </row>
    <row r="500" spans="1:11" x14ac:dyDescent="0.2">
      <c r="A500" s="2" t="s">
        <v>5135</v>
      </c>
      <c r="B500" s="2">
        <v>1</v>
      </c>
      <c r="C500" s="2">
        <v>2</v>
      </c>
    </row>
    <row r="501" spans="1:11" x14ac:dyDescent="0.2">
      <c r="A501" s="2" t="s">
        <v>5135</v>
      </c>
      <c r="B501" s="2">
        <v>1</v>
      </c>
      <c r="C501" s="2">
        <v>3</v>
      </c>
    </row>
    <row r="502" spans="1:11" x14ac:dyDescent="0.2">
      <c r="A502" s="2" t="s">
        <v>5135</v>
      </c>
      <c r="B502" s="2">
        <v>1</v>
      </c>
      <c r="C502" s="2">
        <v>4</v>
      </c>
    </row>
    <row r="503" spans="1:11" x14ac:dyDescent="0.2">
      <c r="A503" s="2" t="s">
        <v>5135</v>
      </c>
      <c r="B503" s="2">
        <v>1</v>
      </c>
      <c r="C503" s="2">
        <v>5</v>
      </c>
    </row>
    <row r="504" spans="1:11" x14ac:dyDescent="0.2">
      <c r="A504" s="2" t="s">
        <v>5135</v>
      </c>
      <c r="B504" s="2">
        <v>1</v>
      </c>
      <c r="C504" s="2">
        <v>6</v>
      </c>
    </row>
    <row r="505" spans="1:11" x14ac:dyDescent="0.2">
      <c r="A505" s="2" t="s">
        <v>5135</v>
      </c>
      <c r="B505" s="2">
        <v>2</v>
      </c>
      <c r="C505" s="2">
        <v>1</v>
      </c>
    </row>
    <row r="506" spans="1:11" x14ac:dyDescent="0.2">
      <c r="A506" s="2" t="s">
        <v>5135</v>
      </c>
      <c r="B506" s="2">
        <v>2</v>
      </c>
      <c r="C506" s="2">
        <v>2</v>
      </c>
    </row>
    <row r="507" spans="1:11" x14ac:dyDescent="0.2">
      <c r="A507" s="2" t="s">
        <v>5135</v>
      </c>
      <c r="B507" s="2">
        <v>2</v>
      </c>
      <c r="C507" s="2">
        <v>3</v>
      </c>
    </row>
    <row r="508" spans="1:11" x14ac:dyDescent="0.2">
      <c r="A508" s="2" t="s">
        <v>5135</v>
      </c>
      <c r="B508" s="2">
        <v>2</v>
      </c>
      <c r="C508" s="2">
        <v>4</v>
      </c>
    </row>
    <row r="509" spans="1:11" x14ac:dyDescent="0.2">
      <c r="A509" s="2" t="s">
        <v>5135</v>
      </c>
      <c r="B509" s="2">
        <v>2</v>
      </c>
      <c r="C509" s="2">
        <v>5</v>
      </c>
    </row>
    <row r="510" spans="1:11" x14ac:dyDescent="0.2">
      <c r="A510" s="2" t="s">
        <v>5135</v>
      </c>
      <c r="B510" s="2">
        <v>2</v>
      </c>
      <c r="C510" s="2">
        <v>6</v>
      </c>
    </row>
    <row r="511" spans="1:11" x14ac:dyDescent="0.2">
      <c r="A511" s="2" t="s">
        <v>5135</v>
      </c>
      <c r="B511" s="2">
        <v>3</v>
      </c>
      <c r="C511" s="2">
        <v>1</v>
      </c>
      <c r="D511" t="s">
        <v>5136</v>
      </c>
      <c r="E511" t="s">
        <v>5137</v>
      </c>
      <c r="F511" s="2">
        <v>306</v>
      </c>
      <c r="G511" s="10" t="s">
        <v>5138</v>
      </c>
      <c r="H511" s="28">
        <v>44452</v>
      </c>
      <c r="I511" s="72">
        <v>54</v>
      </c>
      <c r="J511" s="13">
        <v>44464</v>
      </c>
      <c r="K511" s="72">
        <v>664</v>
      </c>
    </row>
    <row r="512" spans="1:11" x14ac:dyDescent="0.2">
      <c r="A512" s="2" t="s">
        <v>5135</v>
      </c>
      <c r="B512" s="2">
        <v>3</v>
      </c>
      <c r="C512" s="2">
        <v>2</v>
      </c>
      <c r="D512" t="s">
        <v>5136</v>
      </c>
      <c r="E512" t="s">
        <v>5137</v>
      </c>
      <c r="F512" s="2">
        <v>306</v>
      </c>
    </row>
    <row r="513" spans="1:14" x14ac:dyDescent="0.2">
      <c r="A513" s="2" t="s">
        <v>5135</v>
      </c>
      <c r="B513" s="2">
        <v>3</v>
      </c>
      <c r="C513" s="2">
        <v>3</v>
      </c>
      <c r="D513" t="s">
        <v>5136</v>
      </c>
      <c r="E513" t="s">
        <v>5137</v>
      </c>
      <c r="F513" s="2">
        <v>306</v>
      </c>
    </row>
    <row r="514" spans="1:14" x14ac:dyDescent="0.2">
      <c r="A514" s="2" t="s">
        <v>5135</v>
      </c>
      <c r="B514" s="2">
        <v>3</v>
      </c>
      <c r="C514" s="2">
        <v>4</v>
      </c>
      <c r="D514" t="s">
        <v>5136</v>
      </c>
      <c r="E514" t="s">
        <v>5137</v>
      </c>
      <c r="F514" s="2">
        <v>306</v>
      </c>
    </row>
    <row r="515" spans="1:14" x14ac:dyDescent="0.2">
      <c r="A515" s="2" t="s">
        <v>5135</v>
      </c>
      <c r="B515" s="2">
        <v>4</v>
      </c>
      <c r="C515" s="2">
        <v>1</v>
      </c>
    </row>
    <row r="516" spans="1:14" x14ac:dyDescent="0.2">
      <c r="A516" s="2" t="s">
        <v>5135</v>
      </c>
      <c r="B516" s="2">
        <v>4</v>
      </c>
      <c r="C516" s="2">
        <v>2</v>
      </c>
    </row>
    <row r="517" spans="1:14" x14ac:dyDescent="0.2">
      <c r="A517" s="2" t="s">
        <v>5135</v>
      </c>
      <c r="B517" s="2">
        <v>4</v>
      </c>
      <c r="C517" s="2">
        <v>3</v>
      </c>
    </row>
    <row r="518" spans="1:14" x14ac:dyDescent="0.2">
      <c r="A518" s="2" t="s">
        <v>5135</v>
      </c>
      <c r="B518" s="2">
        <v>4</v>
      </c>
      <c r="C518" s="2">
        <v>4</v>
      </c>
      <c r="D518" t="s">
        <v>5139</v>
      </c>
      <c r="E518" t="s">
        <v>5140</v>
      </c>
      <c r="F518" s="2">
        <v>313</v>
      </c>
      <c r="G518" s="10" t="s">
        <v>4341</v>
      </c>
      <c r="H518" s="28">
        <v>43733</v>
      </c>
      <c r="I518" s="72">
        <v>67</v>
      </c>
      <c r="J518" s="13">
        <v>43739</v>
      </c>
      <c r="K518" s="72">
        <v>621</v>
      </c>
    </row>
    <row r="519" spans="1:14" x14ac:dyDescent="0.2">
      <c r="A519" s="2" t="s">
        <v>5135</v>
      </c>
      <c r="B519" s="2">
        <v>4</v>
      </c>
      <c r="C519" s="2">
        <v>5</v>
      </c>
      <c r="D519" t="s">
        <v>5139</v>
      </c>
      <c r="E519" t="s">
        <v>5140</v>
      </c>
      <c r="G519" s="10" t="s">
        <v>5141</v>
      </c>
    </row>
    <row r="520" spans="1:14" x14ac:dyDescent="0.2">
      <c r="A520" s="2" t="s">
        <v>5135</v>
      </c>
      <c r="B520" s="2">
        <v>4</v>
      </c>
      <c r="C520" s="2">
        <v>6</v>
      </c>
      <c r="D520" t="s">
        <v>5139</v>
      </c>
      <c r="E520" t="s">
        <v>5140</v>
      </c>
      <c r="F520" s="2">
        <v>313</v>
      </c>
      <c r="G520" s="10" t="s">
        <v>5142</v>
      </c>
      <c r="H520" s="28">
        <v>43717</v>
      </c>
      <c r="I520" s="72">
        <v>43</v>
      </c>
      <c r="J520" s="13">
        <v>43721</v>
      </c>
      <c r="K520" s="72">
        <v>620</v>
      </c>
    </row>
    <row r="521" spans="1:14" x14ac:dyDescent="0.2">
      <c r="A521" s="2" t="s">
        <v>5135</v>
      </c>
      <c r="B521" s="2">
        <v>5</v>
      </c>
      <c r="C521" s="2">
        <v>1</v>
      </c>
    </row>
    <row r="522" spans="1:14" x14ac:dyDescent="0.2">
      <c r="A522" s="2" t="s">
        <v>5135</v>
      </c>
      <c r="B522" s="2">
        <v>5</v>
      </c>
      <c r="C522" s="2">
        <v>2</v>
      </c>
    </row>
    <row r="523" spans="1:14" x14ac:dyDescent="0.2">
      <c r="A523" s="2" t="s">
        <v>5135</v>
      </c>
      <c r="B523" s="2">
        <v>5</v>
      </c>
      <c r="C523" s="2">
        <v>3</v>
      </c>
    </row>
    <row r="524" spans="1:14" x14ac:dyDescent="0.2">
      <c r="A524" s="2" t="s">
        <v>5135</v>
      </c>
      <c r="B524" s="2">
        <v>5</v>
      </c>
      <c r="C524" s="2">
        <v>4</v>
      </c>
    </row>
    <row r="525" spans="1:14" x14ac:dyDescent="0.2">
      <c r="A525" s="2" t="s">
        <v>5135</v>
      </c>
      <c r="B525" s="2">
        <v>6</v>
      </c>
      <c r="C525" s="2">
        <v>1</v>
      </c>
      <c r="D525" t="s">
        <v>5143</v>
      </c>
      <c r="E525" t="s">
        <v>5144</v>
      </c>
      <c r="F525" s="2">
        <v>270</v>
      </c>
    </row>
    <row r="526" spans="1:14" x14ac:dyDescent="0.2">
      <c r="A526" s="2" t="s">
        <v>5135</v>
      </c>
      <c r="B526" s="2">
        <v>6</v>
      </c>
      <c r="C526" s="2">
        <v>2</v>
      </c>
      <c r="D526" t="s">
        <v>5143</v>
      </c>
      <c r="E526" t="s">
        <v>5144</v>
      </c>
      <c r="F526" s="2">
        <v>270</v>
      </c>
    </row>
    <row r="527" spans="1:14" x14ac:dyDescent="0.2">
      <c r="A527" s="2" t="s">
        <v>5135</v>
      </c>
      <c r="B527" s="2">
        <v>6</v>
      </c>
      <c r="C527" s="2">
        <v>3</v>
      </c>
      <c r="D527" t="s">
        <v>4985</v>
      </c>
      <c r="E527" t="s">
        <v>5145</v>
      </c>
      <c r="F527" s="2">
        <v>262</v>
      </c>
      <c r="N527" s="122" t="s">
        <v>1351</v>
      </c>
    </row>
    <row r="528" spans="1:14" x14ac:dyDescent="0.2">
      <c r="A528" s="2" t="s">
        <v>5135</v>
      </c>
      <c r="B528" s="2">
        <v>6</v>
      </c>
      <c r="C528" s="2">
        <v>4</v>
      </c>
      <c r="D528" t="s">
        <v>4985</v>
      </c>
      <c r="E528" t="s">
        <v>5145</v>
      </c>
      <c r="F528" s="2">
        <v>262</v>
      </c>
      <c r="G528" s="10" t="s">
        <v>5146</v>
      </c>
      <c r="H528" s="28">
        <v>43363</v>
      </c>
      <c r="I528" s="72">
        <v>64</v>
      </c>
      <c r="J528" s="13">
        <v>43372</v>
      </c>
      <c r="K528" s="72">
        <v>550</v>
      </c>
      <c r="N528" s="122"/>
    </row>
    <row r="529" spans="1:14" x14ac:dyDescent="0.2">
      <c r="A529" s="2" t="s">
        <v>5135</v>
      </c>
      <c r="B529" s="2">
        <v>6</v>
      </c>
      <c r="C529" s="2">
        <v>5</v>
      </c>
      <c r="D529" s="3" t="s">
        <v>4985</v>
      </c>
      <c r="E529" s="3" t="s">
        <v>5147</v>
      </c>
      <c r="F529" s="11">
        <v>304</v>
      </c>
      <c r="N529" s="122" t="s">
        <v>5148</v>
      </c>
    </row>
    <row r="530" spans="1:14" x14ac:dyDescent="0.2">
      <c r="A530" s="2" t="s">
        <v>5135</v>
      </c>
      <c r="B530" s="2">
        <v>6</v>
      </c>
      <c r="C530" s="2">
        <v>6</v>
      </c>
      <c r="D530" s="3" t="s">
        <v>4985</v>
      </c>
      <c r="E530" s="3" t="s">
        <v>5147</v>
      </c>
      <c r="F530" s="11">
        <v>304</v>
      </c>
      <c r="G530" s="29" t="s">
        <v>5149</v>
      </c>
      <c r="H530" s="28">
        <v>44420</v>
      </c>
      <c r="I530" s="72">
        <v>91</v>
      </c>
      <c r="J530" s="13">
        <v>44427</v>
      </c>
      <c r="K530" s="72">
        <v>659</v>
      </c>
      <c r="N530" s="122"/>
    </row>
    <row r="531" spans="1:14" x14ac:dyDescent="0.2">
      <c r="A531" s="2" t="s">
        <v>5135</v>
      </c>
      <c r="B531" s="2">
        <v>7</v>
      </c>
      <c r="C531" s="2">
        <v>1</v>
      </c>
      <c r="D531" t="s">
        <v>4985</v>
      </c>
      <c r="E531" t="s">
        <v>5150</v>
      </c>
      <c r="F531" s="2" t="s">
        <v>5151</v>
      </c>
    </row>
    <row r="532" spans="1:14" x14ac:dyDescent="0.2">
      <c r="A532" s="2" t="s">
        <v>5135</v>
      </c>
      <c r="B532" s="2">
        <v>7</v>
      </c>
      <c r="C532" s="2">
        <v>2</v>
      </c>
      <c r="D532" t="s">
        <v>5152</v>
      </c>
      <c r="E532" t="s">
        <v>5153</v>
      </c>
      <c r="F532" s="2" t="s">
        <v>5154</v>
      </c>
    </row>
    <row r="533" spans="1:14" x14ac:dyDescent="0.2">
      <c r="A533" s="2" t="s">
        <v>5135</v>
      </c>
      <c r="B533" s="2">
        <v>7</v>
      </c>
      <c r="C533" s="2">
        <v>3</v>
      </c>
      <c r="D533" t="s">
        <v>4985</v>
      </c>
      <c r="E533" t="s">
        <v>5155</v>
      </c>
      <c r="F533" s="2">
        <v>217</v>
      </c>
    </row>
    <row r="534" spans="1:14" x14ac:dyDescent="0.2">
      <c r="A534" s="2" t="s">
        <v>5135</v>
      </c>
      <c r="B534" s="2">
        <v>7</v>
      </c>
      <c r="C534" s="2">
        <v>4</v>
      </c>
      <c r="D534" t="s">
        <v>4985</v>
      </c>
      <c r="E534" t="s">
        <v>5155</v>
      </c>
      <c r="F534" s="2">
        <v>217</v>
      </c>
      <c r="G534" s="10" t="s">
        <v>5156</v>
      </c>
      <c r="H534" s="28">
        <v>42294</v>
      </c>
      <c r="I534" s="72">
        <v>76</v>
      </c>
      <c r="J534" s="13">
        <v>42300</v>
      </c>
      <c r="K534" s="72">
        <v>465</v>
      </c>
      <c r="N534" t="s">
        <v>3392</v>
      </c>
    </row>
    <row r="535" spans="1:14" x14ac:dyDescent="0.2">
      <c r="A535" s="2" t="s">
        <v>5135</v>
      </c>
      <c r="B535" s="2">
        <v>8</v>
      </c>
      <c r="C535" s="2">
        <v>1</v>
      </c>
      <c r="D535" t="s">
        <v>4985</v>
      </c>
      <c r="E535" t="s">
        <v>5157</v>
      </c>
      <c r="F535" s="2">
        <v>316</v>
      </c>
    </row>
    <row r="536" spans="1:14" x14ac:dyDescent="0.2">
      <c r="A536" s="2" t="s">
        <v>5135</v>
      </c>
      <c r="B536" s="2">
        <v>8</v>
      </c>
      <c r="C536" s="2">
        <v>2</v>
      </c>
      <c r="D536" t="s">
        <v>4985</v>
      </c>
      <c r="E536" t="s">
        <v>5157</v>
      </c>
      <c r="F536" s="2">
        <v>316</v>
      </c>
    </row>
    <row r="537" spans="1:14" x14ac:dyDescent="0.2">
      <c r="A537" s="2" t="s">
        <v>5135</v>
      </c>
      <c r="B537" s="2">
        <v>8</v>
      </c>
      <c r="C537" s="2">
        <v>3</v>
      </c>
      <c r="D537" t="s">
        <v>4985</v>
      </c>
      <c r="E537" t="s">
        <v>5157</v>
      </c>
      <c r="F537" s="2">
        <v>316</v>
      </c>
      <c r="G537" s="29" t="s">
        <v>5158</v>
      </c>
      <c r="H537" s="28">
        <v>42196</v>
      </c>
      <c r="I537" s="72">
        <v>83</v>
      </c>
      <c r="J537" s="13">
        <v>42203</v>
      </c>
      <c r="K537" s="72">
        <v>467</v>
      </c>
      <c r="N537" s="122" t="s">
        <v>5024</v>
      </c>
    </row>
    <row r="538" spans="1:14" x14ac:dyDescent="0.2">
      <c r="A538" s="2" t="s">
        <v>5135</v>
      </c>
      <c r="B538" s="2">
        <v>8</v>
      </c>
      <c r="C538" s="2">
        <v>4</v>
      </c>
      <c r="D538" t="s">
        <v>4985</v>
      </c>
      <c r="E538" t="s">
        <v>5157</v>
      </c>
      <c r="F538" s="2">
        <v>316</v>
      </c>
      <c r="G538" s="29" t="s">
        <v>5159</v>
      </c>
      <c r="H538" s="28">
        <v>42032</v>
      </c>
      <c r="I538" s="72">
        <v>91</v>
      </c>
      <c r="J538" s="13">
        <v>42042</v>
      </c>
      <c r="K538" s="72">
        <v>466</v>
      </c>
      <c r="N538" s="122"/>
    </row>
    <row r="539" spans="1:14" x14ac:dyDescent="0.2">
      <c r="A539" s="2" t="s">
        <v>5135</v>
      </c>
      <c r="B539" s="2">
        <v>8</v>
      </c>
      <c r="C539" s="2">
        <v>5</v>
      </c>
      <c r="D539" t="s">
        <v>4985</v>
      </c>
      <c r="E539" t="s">
        <v>5157</v>
      </c>
      <c r="F539" s="2">
        <v>316</v>
      </c>
    </row>
    <row r="540" spans="1:14" x14ac:dyDescent="0.2">
      <c r="A540" s="2" t="s">
        <v>5135</v>
      </c>
      <c r="B540" s="2">
        <v>8</v>
      </c>
      <c r="C540" s="2">
        <v>6</v>
      </c>
      <c r="D540" t="s">
        <v>4985</v>
      </c>
      <c r="E540" t="s">
        <v>5157</v>
      </c>
      <c r="F540" s="2">
        <v>316</v>
      </c>
    </row>
    <row r="541" spans="1:14" x14ac:dyDescent="0.2">
      <c r="A541" s="2" t="s">
        <v>5135</v>
      </c>
      <c r="B541" s="2">
        <v>9</v>
      </c>
      <c r="C541" s="2">
        <v>1</v>
      </c>
      <c r="D541" t="s">
        <v>4985</v>
      </c>
      <c r="E541" t="s">
        <v>5160</v>
      </c>
      <c r="F541" s="2">
        <v>331</v>
      </c>
    </row>
    <row r="542" spans="1:14" x14ac:dyDescent="0.2">
      <c r="A542" s="2" t="s">
        <v>5135</v>
      </c>
      <c r="B542" s="2">
        <v>9</v>
      </c>
      <c r="C542" s="2">
        <v>2</v>
      </c>
      <c r="D542" t="s">
        <v>4985</v>
      </c>
      <c r="E542" t="s">
        <v>5160</v>
      </c>
      <c r="F542" s="2">
        <v>331</v>
      </c>
    </row>
    <row r="543" spans="1:14" x14ac:dyDescent="0.2">
      <c r="A543" s="2" t="s">
        <v>5135</v>
      </c>
      <c r="B543" s="2">
        <v>9</v>
      </c>
      <c r="C543" s="2">
        <v>3</v>
      </c>
      <c r="D543" t="s">
        <v>4980</v>
      </c>
      <c r="E543" t="s">
        <v>717</v>
      </c>
      <c r="F543" s="2">
        <v>211</v>
      </c>
      <c r="H543" s="41"/>
      <c r="I543" s="53"/>
    </row>
    <row r="544" spans="1:14" x14ac:dyDescent="0.2">
      <c r="A544" s="2" t="s">
        <v>5135</v>
      </c>
      <c r="B544" s="2">
        <v>9</v>
      </c>
      <c r="C544" s="2">
        <v>4</v>
      </c>
      <c r="D544" t="s">
        <v>4980</v>
      </c>
      <c r="E544" t="s">
        <v>717</v>
      </c>
      <c r="F544" s="2">
        <v>211</v>
      </c>
    </row>
    <row r="545" spans="1:14" x14ac:dyDescent="0.2">
      <c r="A545" s="2" t="s">
        <v>5135</v>
      </c>
      <c r="B545" s="2">
        <v>9</v>
      </c>
      <c r="C545" s="2">
        <v>5</v>
      </c>
      <c r="D545" t="s">
        <v>5005</v>
      </c>
      <c r="E545" t="s">
        <v>5161</v>
      </c>
      <c r="F545" s="2">
        <v>219</v>
      </c>
      <c r="G545" s="10" t="s">
        <v>5162</v>
      </c>
      <c r="H545" s="41">
        <v>43398</v>
      </c>
      <c r="I545" s="53">
        <v>81</v>
      </c>
      <c r="J545" s="13">
        <v>43407</v>
      </c>
      <c r="K545" s="72">
        <v>555</v>
      </c>
      <c r="N545" s="3" t="s">
        <v>3677</v>
      </c>
    </row>
    <row r="546" spans="1:14" x14ac:dyDescent="0.2">
      <c r="A546" s="2" t="s">
        <v>5135</v>
      </c>
      <c r="B546" s="2">
        <v>9</v>
      </c>
      <c r="C546" s="2">
        <v>6</v>
      </c>
      <c r="D546" t="s">
        <v>5163</v>
      </c>
      <c r="E546" t="s">
        <v>5164</v>
      </c>
      <c r="F546" s="2">
        <v>193</v>
      </c>
    </row>
    <row r="547" spans="1:14" x14ac:dyDescent="0.2">
      <c r="A547" s="2" t="s">
        <v>5135</v>
      </c>
      <c r="B547" s="2">
        <v>10</v>
      </c>
      <c r="C547" s="2">
        <v>1</v>
      </c>
      <c r="D547" t="s">
        <v>5081</v>
      </c>
      <c r="E547" t="s">
        <v>5165</v>
      </c>
      <c r="F547" s="2">
        <v>255</v>
      </c>
      <c r="H547" s="28"/>
    </row>
    <row r="548" spans="1:14" x14ac:dyDescent="0.2">
      <c r="A548" s="2" t="s">
        <v>5135</v>
      </c>
      <c r="B548" s="2">
        <v>10</v>
      </c>
      <c r="C548" s="2">
        <v>2</v>
      </c>
      <c r="D548" t="s">
        <v>5081</v>
      </c>
      <c r="E548" t="s">
        <v>5165</v>
      </c>
      <c r="F548" s="2">
        <v>255</v>
      </c>
    </row>
    <row r="549" spans="1:14" x14ac:dyDescent="0.2">
      <c r="A549" s="2" t="s">
        <v>5135</v>
      </c>
      <c r="B549" s="2">
        <v>10</v>
      </c>
      <c r="C549" s="2">
        <v>3</v>
      </c>
      <c r="D549" t="s">
        <v>5081</v>
      </c>
      <c r="E549" t="s">
        <v>5165</v>
      </c>
      <c r="F549" s="2">
        <v>255</v>
      </c>
      <c r="H549" s="28"/>
    </row>
    <row r="550" spans="1:14" x14ac:dyDescent="0.2">
      <c r="A550" s="2" t="s">
        <v>5135</v>
      </c>
      <c r="B550" s="2">
        <v>10</v>
      </c>
      <c r="C550" s="2">
        <v>4</v>
      </c>
      <c r="D550" t="s">
        <v>5014</v>
      </c>
      <c r="E550" t="s">
        <v>5166</v>
      </c>
      <c r="F550" s="2">
        <v>168</v>
      </c>
    </row>
    <row r="551" spans="1:14" x14ac:dyDescent="0.2">
      <c r="A551" s="2" t="s">
        <v>5135</v>
      </c>
      <c r="B551" s="2">
        <v>10</v>
      </c>
      <c r="C551" s="2">
        <v>5</v>
      </c>
      <c r="D551" t="s">
        <v>5014</v>
      </c>
      <c r="E551" t="s">
        <v>5166</v>
      </c>
      <c r="F551" s="2">
        <v>168</v>
      </c>
      <c r="H551" s="41"/>
      <c r="I551" s="53"/>
    </row>
    <row r="552" spans="1:14" x14ac:dyDescent="0.2">
      <c r="A552" s="2" t="s">
        <v>5135</v>
      </c>
      <c r="B552" s="2">
        <v>10</v>
      </c>
      <c r="C552" s="2">
        <v>6</v>
      </c>
      <c r="D552" t="s">
        <v>5014</v>
      </c>
      <c r="E552" t="s">
        <v>5166</v>
      </c>
      <c r="F552" s="2">
        <v>168</v>
      </c>
    </row>
    <row r="553" spans="1:14" x14ac:dyDescent="0.2">
      <c r="A553" s="2" t="s">
        <v>5135</v>
      </c>
      <c r="B553" s="2">
        <v>11</v>
      </c>
      <c r="C553" s="2">
        <v>1</v>
      </c>
      <c r="D553" t="s">
        <v>5081</v>
      </c>
      <c r="E553" t="s">
        <v>5167</v>
      </c>
      <c r="F553" s="2">
        <v>190</v>
      </c>
      <c r="G553" s="10" t="s">
        <v>5168</v>
      </c>
      <c r="H553" s="28">
        <v>41083</v>
      </c>
      <c r="I553" s="72">
        <v>64</v>
      </c>
      <c r="J553" s="13">
        <v>41090</v>
      </c>
      <c r="K553" s="72">
        <v>441</v>
      </c>
      <c r="N553" s="122" t="s">
        <v>4655</v>
      </c>
    </row>
    <row r="554" spans="1:14" x14ac:dyDescent="0.2">
      <c r="A554" s="2" t="s">
        <v>5135</v>
      </c>
      <c r="B554" s="2">
        <v>11</v>
      </c>
      <c r="C554" s="2">
        <v>2</v>
      </c>
      <c r="D554" t="s">
        <v>5081</v>
      </c>
      <c r="E554" t="s">
        <v>5167</v>
      </c>
      <c r="F554" s="2">
        <v>190</v>
      </c>
      <c r="N554" s="122"/>
    </row>
    <row r="555" spans="1:14" x14ac:dyDescent="0.2">
      <c r="A555" s="2" t="s">
        <v>5135</v>
      </c>
      <c r="B555" s="2">
        <v>11</v>
      </c>
      <c r="C555" s="2">
        <v>3</v>
      </c>
      <c r="H555" s="28"/>
    </row>
    <row r="556" spans="1:14" x14ac:dyDescent="0.2">
      <c r="A556" s="2" t="s">
        <v>5135</v>
      </c>
      <c r="B556" s="2">
        <v>11</v>
      </c>
      <c r="C556" s="2">
        <v>4</v>
      </c>
    </row>
    <row r="557" spans="1:14" x14ac:dyDescent="0.2">
      <c r="A557" s="2" t="s">
        <v>5135</v>
      </c>
      <c r="B557" s="2">
        <v>11</v>
      </c>
      <c r="C557" s="2">
        <v>5</v>
      </c>
      <c r="D557" t="s">
        <v>5169</v>
      </c>
      <c r="E557" t="s">
        <v>5170</v>
      </c>
      <c r="H557" s="41"/>
      <c r="I557" s="53"/>
    </row>
    <row r="558" spans="1:14" x14ac:dyDescent="0.2">
      <c r="A558" s="2" t="s">
        <v>5135</v>
      </c>
      <c r="B558" s="2">
        <v>11</v>
      </c>
      <c r="C558" s="2">
        <v>6</v>
      </c>
      <c r="D558" t="s">
        <v>5169</v>
      </c>
      <c r="E558" t="s">
        <v>5170</v>
      </c>
    </row>
    <row r="559" spans="1:14" x14ac:dyDescent="0.2">
      <c r="A559" s="2" t="s">
        <v>5135</v>
      </c>
      <c r="B559" s="2">
        <v>12</v>
      </c>
      <c r="C559" s="2">
        <v>1</v>
      </c>
      <c r="D559" t="s">
        <v>5009</v>
      </c>
      <c r="E559" t="s">
        <v>5010</v>
      </c>
      <c r="F559" s="2">
        <v>242</v>
      </c>
      <c r="H559" s="28"/>
    </row>
    <row r="560" spans="1:14" x14ac:dyDescent="0.2">
      <c r="A560" s="2" t="s">
        <v>5135</v>
      </c>
      <c r="B560" s="2">
        <v>12</v>
      </c>
      <c r="C560" s="2">
        <v>2</v>
      </c>
    </row>
    <row r="561" spans="1:9" x14ac:dyDescent="0.2">
      <c r="A561" s="2" t="s">
        <v>5135</v>
      </c>
      <c r="B561" s="2">
        <v>12</v>
      </c>
      <c r="C561" s="2">
        <v>3</v>
      </c>
      <c r="H561" s="28"/>
    </row>
    <row r="562" spans="1:9" x14ac:dyDescent="0.2">
      <c r="A562" s="2" t="s">
        <v>5135</v>
      </c>
      <c r="B562" s="2">
        <v>12</v>
      </c>
      <c r="C562" s="2">
        <v>4</v>
      </c>
      <c r="D562" t="s">
        <v>5171</v>
      </c>
      <c r="E562" t="s">
        <v>115</v>
      </c>
      <c r="F562" s="2">
        <v>257</v>
      </c>
    </row>
    <row r="563" spans="1:9" x14ac:dyDescent="0.2">
      <c r="A563" s="2" t="s">
        <v>5135</v>
      </c>
      <c r="B563" s="2">
        <v>12</v>
      </c>
      <c r="C563" s="2">
        <v>5</v>
      </c>
      <c r="H563" s="28"/>
    </row>
    <row r="564" spans="1:9" x14ac:dyDescent="0.2">
      <c r="A564" s="2" t="s">
        <v>5135</v>
      </c>
      <c r="B564" s="2">
        <v>12</v>
      </c>
      <c r="C564" s="2">
        <v>6</v>
      </c>
    </row>
    <row r="565" spans="1:9" x14ac:dyDescent="0.2">
      <c r="A565" s="2" t="s">
        <v>5135</v>
      </c>
      <c r="B565" s="2">
        <v>13</v>
      </c>
      <c r="C565" s="2">
        <v>1</v>
      </c>
    </row>
    <row r="566" spans="1:9" x14ac:dyDescent="0.2">
      <c r="A566" s="2" t="s">
        <v>5135</v>
      </c>
      <c r="B566" s="2">
        <v>13</v>
      </c>
      <c r="C566" s="2">
        <v>2</v>
      </c>
      <c r="H566" s="28"/>
    </row>
    <row r="567" spans="1:9" x14ac:dyDescent="0.2">
      <c r="A567" s="2" t="s">
        <v>5135</v>
      </c>
      <c r="B567" s="2">
        <v>13</v>
      </c>
      <c r="C567" s="2">
        <v>3</v>
      </c>
      <c r="H567" s="28"/>
    </row>
    <row r="568" spans="1:9" x14ac:dyDescent="0.2">
      <c r="A568" s="2" t="s">
        <v>5135</v>
      </c>
      <c r="B568" s="2">
        <v>13</v>
      </c>
      <c r="C568" s="2">
        <v>4</v>
      </c>
      <c r="H568" s="28"/>
    </row>
    <row r="569" spans="1:9" x14ac:dyDescent="0.2">
      <c r="A569" s="2" t="s">
        <v>5135</v>
      </c>
      <c r="B569" s="2">
        <v>13</v>
      </c>
      <c r="C569" s="2">
        <v>5</v>
      </c>
      <c r="H569" s="28"/>
    </row>
    <row r="570" spans="1:9" x14ac:dyDescent="0.2">
      <c r="A570" s="2" t="s">
        <v>5135</v>
      </c>
      <c r="B570" s="2">
        <v>13</v>
      </c>
      <c r="C570" s="2">
        <v>6</v>
      </c>
      <c r="H570" s="28"/>
    </row>
    <row r="571" spans="1:9" x14ac:dyDescent="0.2">
      <c r="A571" s="2" t="s">
        <v>5135</v>
      </c>
      <c r="B571" s="2">
        <v>14</v>
      </c>
      <c r="C571" s="2">
        <v>1</v>
      </c>
      <c r="H571" s="28"/>
    </row>
    <row r="572" spans="1:9" x14ac:dyDescent="0.2">
      <c r="A572" s="2" t="s">
        <v>5135</v>
      </c>
      <c r="B572" s="2">
        <v>14</v>
      </c>
      <c r="C572" s="2">
        <v>2</v>
      </c>
      <c r="H572" s="28"/>
    </row>
    <row r="573" spans="1:9" x14ac:dyDescent="0.2">
      <c r="A573" s="2" t="s">
        <v>5135</v>
      </c>
      <c r="B573" s="2">
        <v>14</v>
      </c>
      <c r="C573" s="2">
        <v>3</v>
      </c>
      <c r="H573" s="28"/>
    </row>
    <row r="574" spans="1:9" x14ac:dyDescent="0.2">
      <c r="A574" s="2" t="s">
        <v>5135</v>
      </c>
      <c r="B574" s="2">
        <v>14</v>
      </c>
      <c r="C574" s="2">
        <v>4</v>
      </c>
      <c r="H574" s="28"/>
    </row>
    <row r="575" spans="1:9" x14ac:dyDescent="0.2">
      <c r="A575" s="2" t="s">
        <v>5135</v>
      </c>
      <c r="B575" s="2">
        <v>14</v>
      </c>
      <c r="C575" s="2">
        <v>5</v>
      </c>
      <c r="H575" s="28"/>
    </row>
    <row r="576" spans="1:9" x14ac:dyDescent="0.2">
      <c r="A576" s="2" t="s">
        <v>5135</v>
      </c>
      <c r="B576" s="2">
        <v>14</v>
      </c>
      <c r="C576" s="2">
        <v>6</v>
      </c>
      <c r="H576" s="34"/>
      <c r="I576" s="73"/>
    </row>
    <row r="577" spans="1:9" x14ac:dyDescent="0.2">
      <c r="A577" s="2" t="s">
        <v>5135</v>
      </c>
      <c r="B577" s="2">
        <v>15</v>
      </c>
      <c r="C577" s="2">
        <v>1</v>
      </c>
      <c r="H577" s="28"/>
      <c r="I577" s="71"/>
    </row>
    <row r="578" spans="1:9" x14ac:dyDescent="0.2">
      <c r="A578" s="2" t="s">
        <v>5135</v>
      </c>
      <c r="B578" s="2">
        <v>15</v>
      </c>
      <c r="C578" s="2">
        <v>2</v>
      </c>
      <c r="H578" s="28"/>
    </row>
    <row r="579" spans="1:9" x14ac:dyDescent="0.2">
      <c r="A579" s="2" t="s">
        <v>5135</v>
      </c>
      <c r="B579" s="2">
        <v>15</v>
      </c>
      <c r="C579" s="2">
        <v>3</v>
      </c>
      <c r="H579" s="34"/>
      <c r="I579" s="73"/>
    </row>
    <row r="580" spans="1:9" x14ac:dyDescent="0.2">
      <c r="A580" s="2" t="s">
        <v>5135</v>
      </c>
      <c r="B580" s="2">
        <v>15</v>
      </c>
      <c r="C580" s="2">
        <v>4</v>
      </c>
      <c r="H580" s="34"/>
      <c r="I580" s="73"/>
    </row>
    <row r="581" spans="1:9" x14ac:dyDescent="0.2">
      <c r="A581" s="2" t="s">
        <v>5135</v>
      </c>
      <c r="B581" s="2">
        <v>16</v>
      </c>
      <c r="C581" s="2">
        <v>1</v>
      </c>
      <c r="H581" s="34"/>
      <c r="I581" s="73"/>
    </row>
    <row r="582" spans="1:9" x14ac:dyDescent="0.2">
      <c r="A582" s="2" t="s">
        <v>5135</v>
      </c>
      <c r="B582" s="2">
        <v>16</v>
      </c>
      <c r="C582" s="2">
        <v>2</v>
      </c>
      <c r="H582" s="28"/>
    </row>
    <row r="583" spans="1:9" x14ac:dyDescent="0.2">
      <c r="A583" s="2" t="s">
        <v>5135</v>
      </c>
      <c r="B583" s="2">
        <v>16</v>
      </c>
      <c r="C583" s="2">
        <v>3</v>
      </c>
      <c r="H583" s="28"/>
    </row>
    <row r="584" spans="1:9" x14ac:dyDescent="0.2">
      <c r="A584" s="2" t="s">
        <v>5135</v>
      </c>
      <c r="B584" s="2">
        <v>16</v>
      </c>
      <c r="C584" s="2">
        <v>4</v>
      </c>
      <c r="H584" s="28"/>
    </row>
    <row r="585" spans="1:9" x14ac:dyDescent="0.2">
      <c r="A585" s="2" t="s">
        <v>5135</v>
      </c>
      <c r="B585" s="2">
        <v>16</v>
      </c>
      <c r="C585" s="2">
        <v>5</v>
      </c>
      <c r="H585" s="28"/>
    </row>
    <row r="586" spans="1:9" x14ac:dyDescent="0.2">
      <c r="A586" s="2" t="s">
        <v>5135</v>
      </c>
      <c r="B586" s="2">
        <v>16</v>
      </c>
      <c r="C586" s="2">
        <v>6</v>
      </c>
      <c r="H586" s="28"/>
    </row>
    <row r="587" spans="1:9" x14ac:dyDescent="0.2">
      <c r="A587" s="2" t="s">
        <v>5135</v>
      </c>
      <c r="B587" s="2">
        <v>17</v>
      </c>
      <c r="C587" s="2">
        <v>1</v>
      </c>
      <c r="H587" s="28"/>
    </row>
    <row r="588" spans="1:9" x14ac:dyDescent="0.2">
      <c r="A588" s="2" t="s">
        <v>5135</v>
      </c>
      <c r="B588" s="2">
        <v>17</v>
      </c>
      <c r="C588" s="2">
        <v>2</v>
      </c>
      <c r="H588" s="28"/>
    </row>
    <row r="589" spans="1:9" x14ac:dyDescent="0.2">
      <c r="A589" s="2" t="s">
        <v>5135</v>
      </c>
      <c r="B589" s="2">
        <v>17</v>
      </c>
      <c r="C589" s="2">
        <v>3</v>
      </c>
      <c r="H589" s="28"/>
    </row>
    <row r="590" spans="1:9" x14ac:dyDescent="0.2">
      <c r="A590" s="2" t="s">
        <v>5135</v>
      </c>
      <c r="B590" s="2">
        <v>17</v>
      </c>
      <c r="C590" s="2">
        <v>4</v>
      </c>
      <c r="H590" s="77"/>
      <c r="I590" s="73"/>
    </row>
    <row r="591" spans="1:9" x14ac:dyDescent="0.2">
      <c r="A591" s="2" t="s">
        <v>5135</v>
      </c>
      <c r="B591" s="2">
        <v>17</v>
      </c>
      <c r="C591" s="2">
        <v>5</v>
      </c>
      <c r="H591" s="77"/>
      <c r="I591" s="73"/>
    </row>
    <row r="592" spans="1:9" x14ac:dyDescent="0.2">
      <c r="A592" s="2" t="s">
        <v>5135</v>
      </c>
      <c r="B592" s="2">
        <v>17</v>
      </c>
      <c r="C592" s="2">
        <v>6</v>
      </c>
      <c r="H592" s="28"/>
    </row>
    <row r="593" spans="1:9" x14ac:dyDescent="0.2">
      <c r="A593" s="2" t="s">
        <v>5135</v>
      </c>
      <c r="B593" s="2">
        <v>18</v>
      </c>
      <c r="C593" s="2">
        <v>1</v>
      </c>
      <c r="H593" s="28"/>
    </row>
    <row r="594" spans="1:9" x14ac:dyDescent="0.2">
      <c r="A594" s="2" t="s">
        <v>5135</v>
      </c>
      <c r="B594" s="2">
        <v>18</v>
      </c>
      <c r="C594" s="2">
        <v>2</v>
      </c>
      <c r="H594" s="28"/>
    </row>
    <row r="595" spans="1:9" x14ac:dyDescent="0.2">
      <c r="A595" s="2" t="s">
        <v>5135</v>
      </c>
      <c r="B595" s="2">
        <v>18</v>
      </c>
      <c r="C595" s="2">
        <v>3</v>
      </c>
      <c r="H595" s="28"/>
    </row>
    <row r="596" spans="1:9" x14ac:dyDescent="0.2">
      <c r="A596" s="2" t="s">
        <v>5135</v>
      </c>
      <c r="B596" s="2">
        <v>18</v>
      </c>
      <c r="C596" s="2">
        <v>4</v>
      </c>
      <c r="H596" s="28"/>
    </row>
    <row r="597" spans="1:9" x14ac:dyDescent="0.2">
      <c r="A597" s="2" t="s">
        <v>5135</v>
      </c>
      <c r="B597" s="2">
        <v>18</v>
      </c>
      <c r="C597" s="2">
        <v>5</v>
      </c>
      <c r="H597" s="28"/>
    </row>
    <row r="598" spans="1:9" x14ac:dyDescent="0.2">
      <c r="A598" s="2" t="s">
        <v>5135</v>
      </c>
      <c r="B598" s="2">
        <v>18</v>
      </c>
      <c r="C598" s="2">
        <v>6</v>
      </c>
      <c r="H598" s="34"/>
      <c r="I598" s="73"/>
    </row>
    <row r="599" spans="1:9" x14ac:dyDescent="0.2">
      <c r="H599" s="28"/>
    </row>
    <row r="600" spans="1:9" x14ac:dyDescent="0.2">
      <c r="H600" s="28"/>
    </row>
    <row r="601" spans="1:9" x14ac:dyDescent="0.2">
      <c r="H601" s="28"/>
    </row>
    <row r="602" spans="1:9" x14ac:dyDescent="0.2">
      <c r="H602" s="28"/>
    </row>
    <row r="603" spans="1:9" x14ac:dyDescent="0.2">
      <c r="H603" s="28"/>
    </row>
    <row r="604" spans="1:9" x14ac:dyDescent="0.2">
      <c r="H604" s="28"/>
    </row>
    <row r="605" spans="1:9" x14ac:dyDescent="0.2">
      <c r="H605" s="77"/>
      <c r="I605" s="73"/>
    </row>
    <row r="606" spans="1:9" x14ac:dyDescent="0.2">
      <c r="H606" s="28"/>
    </row>
    <row r="607" spans="1:9" x14ac:dyDescent="0.2">
      <c r="H607" s="28"/>
    </row>
    <row r="608" spans="1:9" x14ac:dyDescent="0.2">
      <c r="H608" s="28"/>
    </row>
    <row r="609" spans="8:9" x14ac:dyDescent="0.2">
      <c r="H609" s="28"/>
    </row>
    <row r="610" spans="8:9" x14ac:dyDescent="0.2">
      <c r="H610" s="28"/>
    </row>
    <row r="611" spans="8:9" x14ac:dyDescent="0.2">
      <c r="H611" s="28"/>
    </row>
    <row r="612" spans="8:9" x14ac:dyDescent="0.2">
      <c r="H612" s="28"/>
    </row>
    <row r="613" spans="8:9" x14ac:dyDescent="0.2">
      <c r="H613" s="28"/>
    </row>
    <row r="614" spans="8:9" x14ac:dyDescent="0.2">
      <c r="H614" s="28"/>
    </row>
    <row r="615" spans="8:9" x14ac:dyDescent="0.2">
      <c r="H615" s="28"/>
    </row>
    <row r="616" spans="8:9" x14ac:dyDescent="0.2">
      <c r="H616" s="28"/>
    </row>
    <row r="617" spans="8:9" x14ac:dyDescent="0.2">
      <c r="H617" s="28"/>
    </row>
    <row r="618" spans="8:9" x14ac:dyDescent="0.2">
      <c r="H618" s="28"/>
    </row>
    <row r="619" spans="8:9" x14ac:dyDescent="0.2">
      <c r="H619" s="77"/>
      <c r="I619" s="73"/>
    </row>
    <row r="620" spans="8:9" x14ac:dyDescent="0.2">
      <c r="H620" s="34"/>
      <c r="I620" s="73"/>
    </row>
    <row r="621" spans="8:9" x14ac:dyDescent="0.2">
      <c r="H621" s="28"/>
    </row>
    <row r="622" spans="8:9" x14ac:dyDescent="0.2">
      <c r="H622" s="28"/>
    </row>
    <row r="623" spans="8:9" x14ac:dyDescent="0.2">
      <c r="H623" s="28"/>
    </row>
    <row r="624" spans="8:9" x14ac:dyDescent="0.2">
      <c r="H624" s="28"/>
    </row>
    <row r="625" spans="8:9" x14ac:dyDescent="0.2">
      <c r="H625" s="28"/>
    </row>
    <row r="626" spans="8:9" x14ac:dyDescent="0.2">
      <c r="H626" s="28"/>
    </row>
    <row r="627" spans="8:9" x14ac:dyDescent="0.2">
      <c r="H627" s="28"/>
    </row>
    <row r="628" spans="8:9" x14ac:dyDescent="0.2">
      <c r="H628" s="28"/>
    </row>
    <row r="629" spans="8:9" x14ac:dyDescent="0.2">
      <c r="H629" s="28"/>
    </row>
    <row r="630" spans="8:9" x14ac:dyDescent="0.2">
      <c r="H630" s="28"/>
    </row>
    <row r="631" spans="8:9" x14ac:dyDescent="0.2">
      <c r="H631" s="28"/>
    </row>
    <row r="632" spans="8:9" x14ac:dyDescent="0.2">
      <c r="H632" s="28"/>
    </row>
    <row r="633" spans="8:9" x14ac:dyDescent="0.2">
      <c r="H633" s="28"/>
    </row>
    <row r="634" spans="8:9" x14ac:dyDescent="0.2">
      <c r="H634" s="28"/>
    </row>
    <row r="635" spans="8:9" x14ac:dyDescent="0.2">
      <c r="H635" s="77"/>
      <c r="I635" s="73"/>
    </row>
    <row r="636" spans="8:9" x14ac:dyDescent="0.2">
      <c r="H636" s="28"/>
    </row>
    <row r="637" spans="8:9" x14ac:dyDescent="0.2">
      <c r="H637" s="34"/>
      <c r="I637" s="73"/>
    </row>
    <row r="638" spans="8:9" x14ac:dyDescent="0.2">
      <c r="H638" s="34"/>
      <c r="I638" s="73"/>
    </row>
    <row r="639" spans="8:9" x14ac:dyDescent="0.2">
      <c r="H639" s="28"/>
      <c r="I639" s="71"/>
    </row>
    <row r="640" spans="8:9" x14ac:dyDescent="0.2">
      <c r="H640" s="28"/>
      <c r="I640" s="71"/>
    </row>
    <row r="641" spans="8:9" x14ac:dyDescent="0.2">
      <c r="H641" s="28"/>
      <c r="I641" s="71"/>
    </row>
    <row r="642" spans="8:9" x14ac:dyDescent="0.2">
      <c r="H642" s="28"/>
      <c r="I642" s="71"/>
    </row>
    <row r="643" spans="8:9" x14ac:dyDescent="0.2">
      <c r="H643" s="28"/>
      <c r="I643" s="71"/>
    </row>
    <row r="644" spans="8:9" x14ac:dyDescent="0.2">
      <c r="H644" s="28"/>
      <c r="I644" s="71"/>
    </row>
    <row r="645" spans="8:9" x14ac:dyDescent="0.2">
      <c r="H645" s="28"/>
      <c r="I645" s="71"/>
    </row>
    <row r="646" spans="8:9" x14ac:dyDescent="0.2">
      <c r="H646" s="28"/>
      <c r="I646" s="71"/>
    </row>
    <row r="647" spans="8:9" x14ac:dyDescent="0.2">
      <c r="H647" s="28"/>
    </row>
    <row r="648" spans="8:9" x14ac:dyDescent="0.2">
      <c r="H648" s="28"/>
    </row>
    <row r="649" spans="8:9" x14ac:dyDescent="0.2">
      <c r="H649" s="28"/>
    </row>
    <row r="650" spans="8:9" x14ac:dyDescent="0.2">
      <c r="H650" s="28"/>
      <c r="I650" s="71"/>
    </row>
    <row r="651" spans="8:9" x14ac:dyDescent="0.2">
      <c r="H651" s="28"/>
      <c r="I651" s="71"/>
    </row>
    <row r="652" spans="8:9" x14ac:dyDescent="0.2">
      <c r="H652" s="28"/>
      <c r="I652" s="71"/>
    </row>
    <row r="653" spans="8:9" x14ac:dyDescent="0.2">
      <c r="H653" s="28"/>
      <c r="I653" s="71"/>
    </row>
    <row r="654" spans="8:9" x14ac:dyDescent="0.2">
      <c r="H654" s="28"/>
      <c r="I654" s="71"/>
    </row>
    <row r="655" spans="8:9" x14ac:dyDescent="0.2">
      <c r="H655" s="28"/>
    </row>
    <row r="656" spans="8:9" x14ac:dyDescent="0.2">
      <c r="H656" s="28"/>
    </row>
    <row r="657" spans="8:8" x14ac:dyDescent="0.2">
      <c r="H657" s="28"/>
    </row>
    <row r="658" spans="8:8" x14ac:dyDescent="0.2">
      <c r="H658" s="28"/>
    </row>
    <row r="659" spans="8:8" x14ac:dyDescent="0.2">
      <c r="H659" s="28"/>
    </row>
    <row r="660" spans="8:8" x14ac:dyDescent="0.2">
      <c r="H660" s="28"/>
    </row>
    <row r="661" spans="8:8" x14ac:dyDescent="0.2">
      <c r="H661" s="28"/>
    </row>
    <row r="662" spans="8:8" x14ac:dyDescent="0.2">
      <c r="H662" s="28"/>
    </row>
    <row r="671" spans="8:8" x14ac:dyDescent="0.2">
      <c r="H671" s="28"/>
    </row>
    <row r="672" spans="8:8" x14ac:dyDescent="0.2">
      <c r="H672" s="28"/>
    </row>
    <row r="673" spans="8:8" x14ac:dyDescent="0.2">
      <c r="H673" s="71"/>
    </row>
    <row r="674" spans="8:8" x14ac:dyDescent="0.2">
      <c r="H674" s="28"/>
    </row>
    <row r="675" spans="8:8" x14ac:dyDescent="0.2">
      <c r="H675" s="28"/>
    </row>
    <row r="676" spans="8:8" x14ac:dyDescent="0.2">
      <c r="H676" s="28"/>
    </row>
    <row r="677" spans="8:8" x14ac:dyDescent="0.2">
      <c r="H677" s="28"/>
    </row>
    <row r="678" spans="8:8" x14ac:dyDescent="0.2">
      <c r="H678" s="28"/>
    </row>
    <row r="679" spans="8:8" x14ac:dyDescent="0.2">
      <c r="H679" s="28"/>
    </row>
    <row r="680" spans="8:8" x14ac:dyDescent="0.2">
      <c r="H680" s="28"/>
    </row>
    <row r="681" spans="8:8" x14ac:dyDescent="0.2">
      <c r="H681" s="28"/>
    </row>
    <row r="682" spans="8:8" x14ac:dyDescent="0.2">
      <c r="H682" s="71"/>
    </row>
    <row r="683" spans="8:8" x14ac:dyDescent="0.2">
      <c r="H683" s="28"/>
    </row>
    <row r="684" spans="8:8" x14ac:dyDescent="0.2">
      <c r="H684" s="28"/>
    </row>
    <row r="685" spans="8:8" x14ac:dyDescent="0.2">
      <c r="H685" s="28"/>
    </row>
    <row r="686" spans="8:8" x14ac:dyDescent="0.2">
      <c r="H686" s="28"/>
    </row>
    <row r="687" spans="8:8" x14ac:dyDescent="0.2">
      <c r="H687" s="71"/>
    </row>
    <row r="688" spans="8:8" x14ac:dyDescent="0.2">
      <c r="H688" s="71"/>
    </row>
    <row r="689" spans="8:9" x14ac:dyDescent="0.2">
      <c r="H689" s="71"/>
    </row>
    <row r="690" spans="8:9" x14ac:dyDescent="0.2">
      <c r="H690" s="71"/>
    </row>
    <row r="692" spans="8:9" x14ac:dyDescent="0.2">
      <c r="H692" s="71"/>
    </row>
    <row r="693" spans="8:9" x14ac:dyDescent="0.2">
      <c r="H693" s="28"/>
    </row>
    <row r="694" spans="8:9" x14ac:dyDescent="0.2">
      <c r="H694" s="28"/>
    </row>
    <row r="695" spans="8:9" x14ac:dyDescent="0.2">
      <c r="H695" s="28"/>
    </row>
    <row r="696" spans="8:9" x14ac:dyDescent="0.2">
      <c r="H696" s="28"/>
      <c r="I696" s="71"/>
    </row>
    <row r="697" spans="8:9" x14ac:dyDescent="0.2">
      <c r="H697" s="28"/>
    </row>
    <row r="698" spans="8:9" x14ac:dyDescent="0.2">
      <c r="H698" s="28"/>
    </row>
    <row r="699" spans="8:9" x14ac:dyDescent="0.2">
      <c r="H699" s="28"/>
    </row>
    <row r="701" spans="8:9" x14ac:dyDescent="0.2">
      <c r="H701" s="28"/>
    </row>
    <row r="702" spans="8:9" x14ac:dyDescent="0.2">
      <c r="H702" s="28"/>
    </row>
    <row r="703" spans="8:9" x14ac:dyDescent="0.2">
      <c r="H703" s="28"/>
    </row>
    <row r="704" spans="8:9" x14ac:dyDescent="0.2">
      <c r="H704" s="28"/>
    </row>
    <row r="705" spans="8:8" x14ac:dyDescent="0.2">
      <c r="H705" s="28"/>
    </row>
    <row r="706" spans="8:8" x14ac:dyDescent="0.2">
      <c r="H706" s="28"/>
    </row>
    <row r="707" spans="8:8" x14ac:dyDescent="0.2">
      <c r="H707" s="28"/>
    </row>
    <row r="708" spans="8:8" x14ac:dyDescent="0.2">
      <c r="H708" s="28"/>
    </row>
    <row r="709" spans="8:8" x14ac:dyDescent="0.2">
      <c r="H709" s="28"/>
    </row>
    <row r="710" spans="8:8" x14ac:dyDescent="0.2">
      <c r="H710" s="28"/>
    </row>
    <row r="711" spans="8:8" x14ac:dyDescent="0.2">
      <c r="H711" s="28"/>
    </row>
    <row r="712" spans="8:8" x14ac:dyDescent="0.2">
      <c r="H712" s="28"/>
    </row>
    <row r="713" spans="8:8" x14ac:dyDescent="0.2">
      <c r="H713" s="28"/>
    </row>
    <row r="714" spans="8:8" x14ac:dyDescent="0.2">
      <c r="H714" s="28"/>
    </row>
    <row r="715" spans="8:8" x14ac:dyDescent="0.2">
      <c r="H715" s="28"/>
    </row>
    <row r="716" spans="8:8" x14ac:dyDescent="0.2">
      <c r="H716" s="28"/>
    </row>
    <row r="717" spans="8:8" x14ac:dyDescent="0.2">
      <c r="H717" s="28"/>
    </row>
    <row r="718" spans="8:8" x14ac:dyDescent="0.2">
      <c r="H718" s="28"/>
    </row>
    <row r="719" spans="8:8" x14ac:dyDescent="0.2">
      <c r="H719" s="28"/>
    </row>
    <row r="724" spans="8:9" x14ac:dyDescent="0.2">
      <c r="H724" s="28"/>
    </row>
    <row r="725" spans="8:9" x14ac:dyDescent="0.2">
      <c r="H725" s="28"/>
    </row>
    <row r="726" spans="8:9" x14ac:dyDescent="0.2">
      <c r="H726" s="28"/>
      <c r="I726" s="71"/>
    </row>
    <row r="727" spans="8:9" x14ac:dyDescent="0.2">
      <c r="H727" s="28"/>
    </row>
    <row r="728" spans="8:9" x14ac:dyDescent="0.2">
      <c r="H728" s="28"/>
    </row>
    <row r="729" spans="8:9" x14ac:dyDescent="0.2">
      <c r="H729" s="28"/>
    </row>
    <row r="730" spans="8:9" x14ac:dyDescent="0.2">
      <c r="H730" s="28"/>
    </row>
    <row r="731" spans="8:9" x14ac:dyDescent="0.2">
      <c r="H731" s="28"/>
    </row>
    <row r="732" spans="8:9" x14ac:dyDescent="0.2">
      <c r="H732" s="28"/>
    </row>
    <row r="733" spans="8:9" x14ac:dyDescent="0.2">
      <c r="H733" s="28"/>
    </row>
    <row r="734" spans="8:9" x14ac:dyDescent="0.2">
      <c r="H734" s="77"/>
      <c r="I734" s="73"/>
    </row>
    <row r="735" spans="8:9" x14ac:dyDescent="0.2">
      <c r="H735" s="28"/>
    </row>
    <row r="736" spans="8:9" x14ac:dyDescent="0.2">
      <c r="H736" s="28"/>
    </row>
    <row r="737" spans="8:9" x14ac:dyDescent="0.2">
      <c r="H737" s="77"/>
      <c r="I737" s="73"/>
    </row>
    <row r="738" spans="8:9" x14ac:dyDescent="0.2">
      <c r="H738" s="28"/>
    </row>
    <row r="739" spans="8:9" x14ac:dyDescent="0.2">
      <c r="H739" s="34"/>
      <c r="I739" s="73"/>
    </row>
    <row r="740" spans="8:9" x14ac:dyDescent="0.2">
      <c r="H740" s="28"/>
    </row>
    <row r="741" spans="8:9" x14ac:dyDescent="0.2">
      <c r="H741" s="28"/>
    </row>
    <row r="742" spans="8:9" x14ac:dyDescent="0.2">
      <c r="H742" s="28"/>
    </row>
    <row r="743" spans="8:9" x14ac:dyDescent="0.2">
      <c r="H743" s="28"/>
    </row>
    <row r="744" spans="8:9" x14ac:dyDescent="0.2">
      <c r="H744" s="28"/>
    </row>
    <row r="745" spans="8:9" x14ac:dyDescent="0.2">
      <c r="H745" s="28"/>
    </row>
    <row r="746" spans="8:9" x14ac:dyDescent="0.2">
      <c r="H746" s="28"/>
    </row>
    <row r="747" spans="8:9" x14ac:dyDescent="0.2">
      <c r="H747" s="28"/>
    </row>
    <row r="748" spans="8:9" x14ac:dyDescent="0.2">
      <c r="H748" s="28"/>
    </row>
    <row r="749" spans="8:9" x14ac:dyDescent="0.2">
      <c r="H749" s="34"/>
      <c r="I749" s="73"/>
    </row>
    <row r="750" spans="8:9" x14ac:dyDescent="0.2">
      <c r="H750" s="28"/>
    </row>
    <row r="751" spans="8:9" x14ac:dyDescent="0.2">
      <c r="H751" s="28"/>
    </row>
    <row r="752" spans="8:9" x14ac:dyDescent="0.2">
      <c r="H752" s="28"/>
      <c r="I752" s="71"/>
    </row>
    <row r="753" spans="8:9" x14ac:dyDescent="0.2">
      <c r="H753" s="28"/>
    </row>
    <row r="754" spans="8:9" x14ac:dyDescent="0.2">
      <c r="H754" s="78"/>
      <c r="I754" s="79"/>
    </row>
    <row r="755" spans="8:9" x14ac:dyDescent="0.2">
      <c r="H755" s="28"/>
    </row>
    <row r="756" spans="8:9" x14ac:dyDescent="0.2">
      <c r="H756" s="28"/>
    </row>
    <row r="757" spans="8:9" x14ac:dyDescent="0.2">
      <c r="H757" s="28"/>
      <c r="I757" s="71"/>
    </row>
    <row r="758" spans="8:9" x14ac:dyDescent="0.2">
      <c r="H758" s="34"/>
      <c r="I758" s="73"/>
    </row>
    <row r="759" spans="8:9" x14ac:dyDescent="0.2">
      <c r="H759" s="28"/>
      <c r="I759" s="71"/>
    </row>
    <row r="760" spans="8:9" x14ac:dyDescent="0.2">
      <c r="H760" s="34"/>
      <c r="I760" s="73"/>
    </row>
    <row r="761" spans="8:9" x14ac:dyDescent="0.2">
      <c r="H761" s="34"/>
      <c r="I761" s="73"/>
    </row>
    <row r="762" spans="8:9" x14ac:dyDescent="0.2">
      <c r="H762" s="34"/>
      <c r="I762" s="73"/>
    </row>
    <row r="764" spans="8:9" x14ac:dyDescent="0.2">
      <c r="H764" s="28"/>
    </row>
    <row r="765" spans="8:9" x14ac:dyDescent="0.2">
      <c r="H765" s="34"/>
      <c r="I765" s="74"/>
    </row>
    <row r="766" spans="8:9" x14ac:dyDescent="0.2">
      <c r="H766" s="28"/>
    </row>
    <row r="767" spans="8:9" x14ac:dyDescent="0.2">
      <c r="H767" s="28"/>
    </row>
    <row r="768" spans="8:9" x14ac:dyDescent="0.2">
      <c r="H768" s="28"/>
    </row>
    <row r="769" spans="8:9" x14ac:dyDescent="0.2">
      <c r="H769" s="28"/>
    </row>
    <row r="770" spans="8:9" x14ac:dyDescent="0.2">
      <c r="H770" s="28"/>
    </row>
    <row r="771" spans="8:9" x14ac:dyDescent="0.2">
      <c r="H771" s="28"/>
    </row>
    <row r="772" spans="8:9" x14ac:dyDescent="0.2">
      <c r="H772" s="28"/>
    </row>
    <row r="773" spans="8:9" x14ac:dyDescent="0.2">
      <c r="H773" s="28"/>
    </row>
    <row r="774" spans="8:9" x14ac:dyDescent="0.2">
      <c r="H774" s="34"/>
      <c r="I774" s="73"/>
    </row>
    <row r="775" spans="8:9" x14ac:dyDescent="0.2">
      <c r="H775" s="28"/>
    </row>
    <row r="776" spans="8:9" x14ac:dyDescent="0.2">
      <c r="H776" s="77"/>
      <c r="I776" s="73"/>
    </row>
    <row r="777" spans="8:9" x14ac:dyDescent="0.2">
      <c r="H777" s="28"/>
    </row>
    <row r="778" spans="8:9" x14ac:dyDescent="0.2">
      <c r="H778" s="28"/>
    </row>
    <row r="779" spans="8:9" x14ac:dyDescent="0.2">
      <c r="H779" s="28"/>
    </row>
    <row r="780" spans="8:9" x14ac:dyDescent="0.2">
      <c r="H780" s="28"/>
    </row>
    <row r="781" spans="8:9" x14ac:dyDescent="0.2">
      <c r="H781" s="28"/>
    </row>
    <row r="782" spans="8:9" x14ac:dyDescent="0.2">
      <c r="H782" s="28"/>
    </row>
    <row r="784" spans="8:9" x14ac:dyDescent="0.2">
      <c r="H784" s="28"/>
    </row>
    <row r="785" spans="8:9" x14ac:dyDescent="0.2">
      <c r="H785" s="28"/>
    </row>
    <row r="786" spans="8:9" x14ac:dyDescent="0.2">
      <c r="H786" s="34"/>
      <c r="I786" s="73"/>
    </row>
    <row r="787" spans="8:9" x14ac:dyDescent="0.2">
      <c r="H787" s="28"/>
    </row>
    <row r="788" spans="8:9" x14ac:dyDescent="0.2">
      <c r="H788" s="28"/>
    </row>
    <row r="789" spans="8:9" x14ac:dyDescent="0.2">
      <c r="H789" s="28"/>
    </row>
    <row r="790" spans="8:9" x14ac:dyDescent="0.2">
      <c r="H790" s="28"/>
    </row>
    <row r="791" spans="8:9" x14ac:dyDescent="0.2">
      <c r="H791" s="34"/>
      <c r="I791" s="73"/>
    </row>
    <row r="792" spans="8:9" x14ac:dyDescent="0.2">
      <c r="H792" s="28"/>
    </row>
    <row r="793" spans="8:9" x14ac:dyDescent="0.2">
      <c r="H793" s="34"/>
      <c r="I793" s="73"/>
    </row>
    <row r="794" spans="8:9" x14ac:dyDescent="0.2">
      <c r="H794" s="28"/>
    </row>
    <row r="795" spans="8:9" x14ac:dyDescent="0.2">
      <c r="H795" s="28"/>
    </row>
    <row r="796" spans="8:9" x14ac:dyDescent="0.2">
      <c r="H796" s="28"/>
    </row>
    <row r="797" spans="8:9" x14ac:dyDescent="0.2">
      <c r="H797" s="28"/>
    </row>
    <row r="798" spans="8:9" x14ac:dyDescent="0.2">
      <c r="H798" s="28"/>
    </row>
    <row r="799" spans="8:9" x14ac:dyDescent="0.2">
      <c r="H799" s="28"/>
    </row>
    <row r="800" spans="8:9" x14ac:dyDescent="0.2">
      <c r="H800" s="28"/>
    </row>
    <row r="801" spans="8:9" x14ac:dyDescent="0.2">
      <c r="H801" s="28"/>
    </row>
    <row r="802" spans="8:9" x14ac:dyDescent="0.2">
      <c r="H802" s="28"/>
    </row>
    <row r="803" spans="8:9" x14ac:dyDescent="0.2">
      <c r="H803" s="28"/>
    </row>
    <row r="804" spans="8:9" x14ac:dyDescent="0.2">
      <c r="H804" s="28"/>
    </row>
    <row r="805" spans="8:9" x14ac:dyDescent="0.2">
      <c r="H805" s="28"/>
    </row>
    <row r="806" spans="8:9" x14ac:dyDescent="0.2">
      <c r="H806" s="28"/>
    </row>
    <row r="807" spans="8:9" x14ac:dyDescent="0.2">
      <c r="H807" s="28"/>
    </row>
    <row r="808" spans="8:9" x14ac:dyDescent="0.2">
      <c r="H808" s="28"/>
    </row>
    <row r="809" spans="8:9" x14ac:dyDescent="0.2">
      <c r="H809" s="28"/>
    </row>
    <row r="810" spans="8:9" x14ac:dyDescent="0.2">
      <c r="H810" s="28"/>
    </row>
    <row r="811" spans="8:9" x14ac:dyDescent="0.2">
      <c r="H811" s="28"/>
    </row>
    <row r="812" spans="8:9" x14ac:dyDescent="0.2">
      <c r="H812" s="28"/>
    </row>
    <row r="813" spans="8:9" x14ac:dyDescent="0.2">
      <c r="H813" s="28"/>
    </row>
    <row r="815" spans="8:9" x14ac:dyDescent="0.2">
      <c r="H815" s="34"/>
      <c r="I815" s="73"/>
    </row>
    <row r="816" spans="8:9" x14ac:dyDescent="0.2">
      <c r="H816" s="28"/>
    </row>
    <row r="817" spans="8:8" x14ac:dyDescent="0.2">
      <c r="H817" s="28"/>
    </row>
    <row r="818" spans="8:8" x14ac:dyDescent="0.2">
      <c r="H818" s="28"/>
    </row>
    <row r="819" spans="8:8" x14ac:dyDescent="0.2">
      <c r="H819" s="28"/>
    </row>
    <row r="820" spans="8:8" x14ac:dyDescent="0.2">
      <c r="H820" s="28"/>
    </row>
    <row r="821" spans="8:8" x14ac:dyDescent="0.2">
      <c r="H821" s="28"/>
    </row>
    <row r="822" spans="8:8" x14ac:dyDescent="0.2">
      <c r="H822" s="28"/>
    </row>
    <row r="823" spans="8:8" x14ac:dyDescent="0.2">
      <c r="H823" s="28"/>
    </row>
    <row r="824" spans="8:8" x14ac:dyDescent="0.2">
      <c r="H824" s="28"/>
    </row>
    <row r="825" spans="8:8" x14ac:dyDescent="0.2">
      <c r="H825" s="28"/>
    </row>
    <row r="826" spans="8:8" x14ac:dyDescent="0.2">
      <c r="H826" s="28"/>
    </row>
    <row r="827" spans="8:8" x14ac:dyDescent="0.2">
      <c r="H827" s="28"/>
    </row>
    <row r="828" spans="8:8" x14ac:dyDescent="0.2">
      <c r="H828" s="28"/>
    </row>
    <row r="829" spans="8:8" x14ac:dyDescent="0.2">
      <c r="H829" s="28"/>
    </row>
    <row r="830" spans="8:8" x14ac:dyDescent="0.2">
      <c r="H830" s="28"/>
    </row>
    <row r="831" spans="8:8" x14ac:dyDescent="0.2">
      <c r="H831" s="28"/>
    </row>
    <row r="832" spans="8:8" x14ac:dyDescent="0.2">
      <c r="H832" s="28"/>
    </row>
    <row r="833" spans="8:9" x14ac:dyDescent="0.2">
      <c r="H833" s="34"/>
      <c r="I833" s="73"/>
    </row>
    <row r="834" spans="8:9" x14ac:dyDescent="0.2">
      <c r="H834" s="28"/>
    </row>
    <row r="835" spans="8:9" x14ac:dyDescent="0.2">
      <c r="H835" s="28"/>
    </row>
    <row r="836" spans="8:9" x14ac:dyDescent="0.2">
      <c r="H836" s="28"/>
    </row>
    <row r="837" spans="8:9" x14ac:dyDescent="0.2">
      <c r="H837" s="28"/>
    </row>
    <row r="838" spans="8:9" x14ac:dyDescent="0.2">
      <c r="H838" s="28"/>
    </row>
    <row r="839" spans="8:9" x14ac:dyDescent="0.2">
      <c r="H839" s="28"/>
    </row>
    <row r="840" spans="8:9" x14ac:dyDescent="0.2">
      <c r="H840" s="28"/>
    </row>
    <row r="842" spans="8:9" x14ac:dyDescent="0.2">
      <c r="H842" s="28"/>
    </row>
    <row r="843" spans="8:9" x14ac:dyDescent="0.2">
      <c r="H843" s="28"/>
    </row>
    <row r="844" spans="8:9" x14ac:dyDescent="0.2">
      <c r="H844" s="28"/>
    </row>
    <row r="845" spans="8:9" x14ac:dyDescent="0.2">
      <c r="H845" s="28"/>
      <c r="I845" s="71"/>
    </row>
    <row r="846" spans="8:9" x14ac:dyDescent="0.2">
      <c r="H846" s="28"/>
    </row>
    <row r="848" spans="8:9" x14ac:dyDescent="0.2">
      <c r="H848" s="77"/>
      <c r="I848" s="73"/>
    </row>
    <row r="850" spans="8:9" x14ac:dyDescent="0.2">
      <c r="H850" s="28"/>
    </row>
    <row r="851" spans="8:9" x14ac:dyDescent="0.2">
      <c r="H851" s="34"/>
      <c r="I851" s="73"/>
    </row>
    <row r="852" spans="8:9" x14ac:dyDescent="0.2">
      <c r="H852" s="28"/>
    </row>
    <row r="853" spans="8:9" x14ac:dyDescent="0.2">
      <c r="H853" s="28"/>
    </row>
    <row r="854" spans="8:9" x14ac:dyDescent="0.2">
      <c r="H854" s="28"/>
    </row>
    <row r="855" spans="8:9" x14ac:dyDescent="0.2">
      <c r="H855" s="77"/>
      <c r="I855" s="73"/>
    </row>
    <row r="856" spans="8:9" x14ac:dyDescent="0.2">
      <c r="H856" s="28"/>
    </row>
    <row r="857" spans="8:9" x14ac:dyDescent="0.2">
      <c r="H857" s="28"/>
    </row>
    <row r="858" spans="8:9" x14ac:dyDescent="0.2">
      <c r="H858" s="77"/>
      <c r="I858" s="73"/>
    </row>
    <row r="859" spans="8:9" x14ac:dyDescent="0.2">
      <c r="H859" s="77"/>
      <c r="I859" s="73"/>
    </row>
    <row r="860" spans="8:9" x14ac:dyDescent="0.2">
      <c r="H860" s="28"/>
    </row>
    <row r="861" spans="8:9" x14ac:dyDescent="0.2">
      <c r="H861" s="28"/>
    </row>
    <row r="862" spans="8:9" x14ac:dyDescent="0.2">
      <c r="H862" s="28"/>
    </row>
    <row r="863" spans="8:9" x14ac:dyDescent="0.2">
      <c r="H863" s="28"/>
    </row>
    <row r="864" spans="8:9" x14ac:dyDescent="0.2">
      <c r="H864" s="28"/>
    </row>
    <row r="865" spans="8:9" x14ac:dyDescent="0.2">
      <c r="H865" s="28"/>
    </row>
    <row r="866" spans="8:9" x14ac:dyDescent="0.2">
      <c r="H866" s="28"/>
    </row>
    <row r="867" spans="8:9" x14ac:dyDescent="0.2">
      <c r="H867" s="28"/>
    </row>
    <row r="868" spans="8:9" x14ac:dyDescent="0.2">
      <c r="H868" s="28"/>
    </row>
    <row r="869" spans="8:9" x14ac:dyDescent="0.2">
      <c r="H869" s="28"/>
    </row>
    <row r="870" spans="8:9" x14ac:dyDescent="0.2">
      <c r="H870" s="28"/>
    </row>
    <row r="871" spans="8:9" x14ac:dyDescent="0.2">
      <c r="H871" s="28"/>
    </row>
    <row r="872" spans="8:9" x14ac:dyDescent="0.2">
      <c r="H872" s="28"/>
    </row>
    <row r="873" spans="8:9" x14ac:dyDescent="0.2">
      <c r="H873" s="28"/>
    </row>
    <row r="874" spans="8:9" x14ac:dyDescent="0.2">
      <c r="H874" s="28"/>
    </row>
    <row r="875" spans="8:9" x14ac:dyDescent="0.2">
      <c r="H875" s="28"/>
    </row>
    <row r="876" spans="8:9" x14ac:dyDescent="0.2">
      <c r="H876" s="28"/>
    </row>
    <row r="877" spans="8:9" x14ac:dyDescent="0.2">
      <c r="H877" s="34"/>
      <c r="I877" s="73"/>
    </row>
    <row r="878" spans="8:9" x14ac:dyDescent="0.2">
      <c r="H878" s="38"/>
    </row>
    <row r="879" spans="8:9" x14ac:dyDescent="0.2">
      <c r="H879" s="28"/>
    </row>
    <row r="880" spans="8:9" x14ac:dyDescent="0.2">
      <c r="H880" s="28"/>
    </row>
    <row r="881" spans="8:9" x14ac:dyDescent="0.2">
      <c r="H881" s="28"/>
    </row>
    <row r="882" spans="8:9" x14ac:dyDescent="0.2">
      <c r="H882" s="28"/>
    </row>
    <row r="883" spans="8:9" x14ac:dyDescent="0.2">
      <c r="H883" s="28"/>
    </row>
    <row r="884" spans="8:9" x14ac:dyDescent="0.2">
      <c r="H884" s="28"/>
    </row>
    <row r="885" spans="8:9" x14ac:dyDescent="0.2">
      <c r="H885" s="28"/>
    </row>
    <row r="886" spans="8:9" x14ac:dyDescent="0.2">
      <c r="H886" s="28"/>
    </row>
    <row r="887" spans="8:9" x14ac:dyDescent="0.2">
      <c r="H887" s="28"/>
    </row>
    <row r="888" spans="8:9" x14ac:dyDescent="0.2">
      <c r="H888" s="28"/>
    </row>
    <row r="889" spans="8:9" x14ac:dyDescent="0.2">
      <c r="H889" s="28"/>
    </row>
    <row r="890" spans="8:9" x14ac:dyDescent="0.2">
      <c r="H890" s="28"/>
    </row>
    <row r="891" spans="8:9" x14ac:dyDescent="0.2">
      <c r="H891" s="77"/>
      <c r="I891" s="73"/>
    </row>
    <row r="892" spans="8:9" x14ac:dyDescent="0.2">
      <c r="H892" s="28"/>
    </row>
    <row r="893" spans="8:9" x14ac:dyDescent="0.2">
      <c r="H893" s="28"/>
    </row>
    <row r="894" spans="8:9" x14ac:dyDescent="0.2">
      <c r="H894" s="28"/>
    </row>
    <row r="895" spans="8:9" x14ac:dyDescent="0.2">
      <c r="H895" s="28"/>
    </row>
    <row r="896" spans="8:9" x14ac:dyDescent="0.2">
      <c r="H896" s="28"/>
    </row>
    <row r="897" spans="8:9" x14ac:dyDescent="0.2">
      <c r="H897" s="28"/>
    </row>
    <row r="898" spans="8:9" x14ac:dyDescent="0.2">
      <c r="H898" s="28"/>
    </row>
    <row r="899" spans="8:9" x14ac:dyDescent="0.2">
      <c r="H899" s="28"/>
    </row>
    <row r="900" spans="8:9" x14ac:dyDescent="0.2">
      <c r="H900" s="28"/>
    </row>
    <row r="901" spans="8:9" x14ac:dyDescent="0.2">
      <c r="H901" s="28"/>
    </row>
    <row r="902" spans="8:9" x14ac:dyDescent="0.2">
      <c r="H902" s="28"/>
    </row>
    <row r="903" spans="8:9" x14ac:dyDescent="0.2">
      <c r="H903" s="77"/>
      <c r="I903" s="73"/>
    </row>
    <row r="904" spans="8:9" x14ac:dyDescent="0.2">
      <c r="H904" s="28"/>
    </row>
    <row r="905" spans="8:9" x14ac:dyDescent="0.2">
      <c r="H905" s="28"/>
    </row>
    <row r="906" spans="8:9" x14ac:dyDescent="0.2">
      <c r="H906" s="28"/>
    </row>
    <row r="909" spans="8:9" x14ac:dyDescent="0.2">
      <c r="H909" s="28"/>
    </row>
    <row r="910" spans="8:9" x14ac:dyDescent="0.2">
      <c r="H910" s="28"/>
    </row>
    <row r="911" spans="8:9" x14ac:dyDescent="0.2">
      <c r="H911" s="28"/>
    </row>
    <row r="912" spans="8:9" x14ac:dyDescent="0.2">
      <c r="H912" s="28"/>
    </row>
    <row r="913" spans="8:8" x14ac:dyDescent="0.2">
      <c r="H913" s="28"/>
    </row>
    <row r="914" spans="8:8" x14ac:dyDescent="0.2">
      <c r="H914" s="28"/>
    </row>
    <row r="915" spans="8:8" x14ac:dyDescent="0.2">
      <c r="H915" s="28"/>
    </row>
    <row r="916" spans="8:8" x14ac:dyDescent="0.2">
      <c r="H916" s="28"/>
    </row>
    <row r="917" spans="8:8" x14ac:dyDescent="0.2">
      <c r="H917" s="28"/>
    </row>
    <row r="918" spans="8:8" x14ac:dyDescent="0.2">
      <c r="H918" s="28"/>
    </row>
    <row r="919" spans="8:8" x14ac:dyDescent="0.2">
      <c r="H919" s="28"/>
    </row>
    <row r="921" spans="8:8" x14ac:dyDescent="0.2">
      <c r="H921" s="28"/>
    </row>
    <row r="922" spans="8:8" x14ac:dyDescent="0.2">
      <c r="H922" s="28"/>
    </row>
    <row r="923" spans="8:8" x14ac:dyDescent="0.2">
      <c r="H923" s="28"/>
    </row>
    <row r="924" spans="8:8" x14ac:dyDescent="0.2">
      <c r="H924" s="28"/>
    </row>
    <row r="925" spans="8:8" x14ac:dyDescent="0.2">
      <c r="H925" s="28"/>
    </row>
    <row r="926" spans="8:8" x14ac:dyDescent="0.2">
      <c r="H926" s="28"/>
    </row>
    <row r="927" spans="8:8" x14ac:dyDescent="0.2">
      <c r="H927" s="28"/>
    </row>
    <row r="928" spans="8:8" x14ac:dyDescent="0.2">
      <c r="H928" s="28"/>
    </row>
    <row r="929" spans="8:9" x14ac:dyDescent="0.2">
      <c r="H929" s="28"/>
    </row>
    <row r="930" spans="8:9" x14ac:dyDescent="0.2">
      <c r="H930" s="34"/>
      <c r="I930" s="73"/>
    </row>
    <row r="931" spans="8:9" x14ac:dyDescent="0.2">
      <c r="H931" s="34"/>
      <c r="I931" s="73"/>
    </row>
    <row r="932" spans="8:9" x14ac:dyDescent="0.2">
      <c r="H932" s="34"/>
      <c r="I932" s="73"/>
    </row>
    <row r="933" spans="8:9" x14ac:dyDescent="0.2">
      <c r="H933" s="28"/>
    </row>
    <row r="934" spans="8:9" x14ac:dyDescent="0.2">
      <c r="H934" s="28"/>
    </row>
    <row r="935" spans="8:9" x14ac:dyDescent="0.2">
      <c r="H935" s="28"/>
    </row>
    <row r="936" spans="8:9" x14ac:dyDescent="0.2">
      <c r="H936" s="28"/>
    </row>
    <row r="937" spans="8:9" x14ac:dyDescent="0.2">
      <c r="H937" s="28"/>
    </row>
    <row r="938" spans="8:9" x14ac:dyDescent="0.2">
      <c r="H938" s="28"/>
    </row>
    <row r="939" spans="8:9" x14ac:dyDescent="0.2">
      <c r="H939" s="34"/>
      <c r="I939" s="73"/>
    </row>
    <row r="940" spans="8:9" x14ac:dyDescent="0.2">
      <c r="H940" s="28"/>
    </row>
    <row r="941" spans="8:9" x14ac:dyDescent="0.2">
      <c r="H941" s="28"/>
    </row>
    <row r="942" spans="8:9" x14ac:dyDescent="0.2">
      <c r="H942" s="28"/>
    </row>
    <row r="943" spans="8:9" x14ac:dyDescent="0.2">
      <c r="H943" s="28"/>
    </row>
    <row r="944" spans="8:9" x14ac:dyDescent="0.2">
      <c r="H944" s="28"/>
    </row>
    <row r="945" spans="8:8" x14ac:dyDescent="0.2">
      <c r="H945" s="28"/>
    </row>
    <row r="946" spans="8:8" x14ac:dyDescent="0.2">
      <c r="H946" s="28"/>
    </row>
    <row r="947" spans="8:8" x14ac:dyDescent="0.2">
      <c r="H947" s="28"/>
    </row>
    <row r="948" spans="8:8" x14ac:dyDescent="0.2">
      <c r="H948" s="28"/>
    </row>
    <row r="949" spans="8:8" x14ac:dyDescent="0.2">
      <c r="H949" s="28"/>
    </row>
    <row r="950" spans="8:8" x14ac:dyDescent="0.2">
      <c r="H950" s="28"/>
    </row>
    <row r="951" spans="8:8" x14ac:dyDescent="0.2">
      <c r="H951" s="28"/>
    </row>
    <row r="952" spans="8:8" x14ac:dyDescent="0.2">
      <c r="H952" s="28"/>
    </row>
    <row r="953" spans="8:8" x14ac:dyDescent="0.2">
      <c r="H953" s="28"/>
    </row>
    <row r="954" spans="8:8" x14ac:dyDescent="0.2">
      <c r="H954" s="28"/>
    </row>
    <row r="955" spans="8:8" x14ac:dyDescent="0.2">
      <c r="H955" s="28"/>
    </row>
    <row r="956" spans="8:8" x14ac:dyDescent="0.2">
      <c r="H956" s="28"/>
    </row>
    <row r="957" spans="8:8" x14ac:dyDescent="0.2">
      <c r="H957" s="28"/>
    </row>
    <row r="958" spans="8:8" x14ac:dyDescent="0.2">
      <c r="H958" s="28"/>
    </row>
    <row r="959" spans="8:8" x14ac:dyDescent="0.2">
      <c r="H959" s="28"/>
    </row>
    <row r="960" spans="8:8" x14ac:dyDescent="0.2">
      <c r="H960" s="28"/>
    </row>
    <row r="961" spans="8:9" x14ac:dyDescent="0.2">
      <c r="H961" s="28"/>
    </row>
    <row r="962" spans="8:9" x14ac:dyDescent="0.2">
      <c r="H962" s="28"/>
    </row>
    <row r="963" spans="8:9" x14ac:dyDescent="0.2">
      <c r="H963" s="28"/>
    </row>
    <row r="964" spans="8:9" x14ac:dyDescent="0.2">
      <c r="H964" s="28"/>
    </row>
    <row r="965" spans="8:9" x14ac:dyDescent="0.2">
      <c r="H965" s="28"/>
    </row>
    <row r="966" spans="8:9" x14ac:dyDescent="0.2">
      <c r="H966" s="28"/>
    </row>
    <row r="967" spans="8:9" x14ac:dyDescent="0.2">
      <c r="H967" s="28"/>
    </row>
    <row r="968" spans="8:9" x14ac:dyDescent="0.2">
      <c r="H968" s="28"/>
    </row>
    <row r="969" spans="8:9" x14ac:dyDescent="0.2">
      <c r="H969" s="28"/>
    </row>
    <row r="970" spans="8:9" x14ac:dyDescent="0.2">
      <c r="H970" s="28"/>
    </row>
    <row r="971" spans="8:9" x14ac:dyDescent="0.2">
      <c r="H971" s="28"/>
    </row>
    <row r="972" spans="8:9" x14ac:dyDescent="0.2">
      <c r="H972" s="34"/>
      <c r="I972" s="73"/>
    </row>
    <row r="973" spans="8:9" x14ac:dyDescent="0.2">
      <c r="H973" s="28"/>
    </row>
    <row r="974" spans="8:9" x14ac:dyDescent="0.2">
      <c r="H974" s="28"/>
    </row>
    <row r="975" spans="8:9" x14ac:dyDescent="0.2">
      <c r="H975" s="28"/>
    </row>
    <row r="976" spans="8:9" x14ac:dyDescent="0.2">
      <c r="H976" s="28"/>
    </row>
    <row r="977" spans="8:8" x14ac:dyDescent="0.2">
      <c r="H977" s="28"/>
    </row>
    <row r="978" spans="8:8" x14ac:dyDescent="0.2">
      <c r="H978" s="28"/>
    </row>
    <row r="979" spans="8:8" x14ac:dyDescent="0.2">
      <c r="H979" s="28"/>
    </row>
    <row r="980" spans="8:8" x14ac:dyDescent="0.2">
      <c r="H980" s="28"/>
    </row>
    <row r="981" spans="8:8" x14ac:dyDescent="0.2">
      <c r="H981" s="28"/>
    </row>
    <row r="982" spans="8:8" x14ac:dyDescent="0.2">
      <c r="H982" s="28"/>
    </row>
    <row r="983" spans="8:8" x14ac:dyDescent="0.2">
      <c r="H983" s="28"/>
    </row>
    <row r="984" spans="8:8" x14ac:dyDescent="0.2">
      <c r="H984" s="28"/>
    </row>
    <row r="985" spans="8:8" x14ac:dyDescent="0.2">
      <c r="H985" s="28"/>
    </row>
    <row r="986" spans="8:8" x14ac:dyDescent="0.2">
      <c r="H986" s="28"/>
    </row>
    <row r="987" spans="8:8" x14ac:dyDescent="0.2">
      <c r="H987" s="28"/>
    </row>
    <row r="988" spans="8:8" x14ac:dyDescent="0.2">
      <c r="H988" s="28"/>
    </row>
    <row r="989" spans="8:8" x14ac:dyDescent="0.2">
      <c r="H989" s="28"/>
    </row>
    <row r="990" spans="8:8" x14ac:dyDescent="0.2">
      <c r="H990" s="28"/>
    </row>
    <row r="991" spans="8:8" x14ac:dyDescent="0.2">
      <c r="H991" s="28"/>
    </row>
    <row r="992" spans="8:8" x14ac:dyDescent="0.2">
      <c r="H992" s="28"/>
    </row>
    <row r="993" spans="8:8" x14ac:dyDescent="0.2">
      <c r="H993" s="28"/>
    </row>
    <row r="994" spans="8:8" x14ac:dyDescent="0.2">
      <c r="H994" s="38"/>
    </row>
    <row r="995" spans="8:8" x14ac:dyDescent="0.2">
      <c r="H995" s="28"/>
    </row>
    <row r="996" spans="8:8" x14ac:dyDescent="0.2">
      <c r="H996" s="28"/>
    </row>
    <row r="997" spans="8:8" x14ac:dyDescent="0.2">
      <c r="H997" s="28"/>
    </row>
    <row r="998" spans="8:8" x14ac:dyDescent="0.2">
      <c r="H998" s="28"/>
    </row>
    <row r="999" spans="8:8" x14ac:dyDescent="0.2">
      <c r="H999" s="28"/>
    </row>
    <row r="1000" spans="8:8" x14ac:dyDescent="0.2">
      <c r="H1000" s="28"/>
    </row>
    <row r="1001" spans="8:8" x14ac:dyDescent="0.2">
      <c r="H1001" s="28"/>
    </row>
    <row r="1002" spans="8:8" x14ac:dyDescent="0.2">
      <c r="H1002" s="28"/>
    </row>
    <row r="1003" spans="8:8" x14ac:dyDescent="0.2">
      <c r="H1003" s="28"/>
    </row>
    <row r="1004" spans="8:8" x14ac:dyDescent="0.2">
      <c r="H1004" s="28"/>
    </row>
    <row r="1005" spans="8:8" x14ac:dyDescent="0.2">
      <c r="H1005" s="28"/>
    </row>
    <row r="1006" spans="8:8" x14ac:dyDescent="0.2">
      <c r="H1006" s="28"/>
    </row>
    <row r="1007" spans="8:8" x14ac:dyDescent="0.2">
      <c r="H1007" s="28"/>
    </row>
    <row r="1008" spans="8:8" x14ac:dyDescent="0.2">
      <c r="H1008" s="28"/>
    </row>
    <row r="1009" spans="8:9" x14ac:dyDescent="0.2">
      <c r="H1009" s="28"/>
    </row>
    <row r="1010" spans="8:9" x14ac:dyDescent="0.2">
      <c r="H1010" s="28"/>
    </row>
    <row r="1011" spans="8:9" x14ac:dyDescent="0.2">
      <c r="H1011" s="38"/>
    </row>
    <row r="1012" spans="8:9" x14ac:dyDescent="0.2">
      <c r="H1012" s="38"/>
    </row>
    <row r="1013" spans="8:9" x14ac:dyDescent="0.2">
      <c r="H1013" s="38"/>
    </row>
    <row r="1014" spans="8:9" x14ac:dyDescent="0.2">
      <c r="H1014" s="28"/>
    </row>
    <row r="1015" spans="8:9" x14ac:dyDescent="0.2">
      <c r="H1015" s="28"/>
    </row>
    <row r="1016" spans="8:9" x14ac:dyDescent="0.2">
      <c r="H1016" s="28"/>
    </row>
    <row r="1017" spans="8:9" x14ac:dyDescent="0.2">
      <c r="H1017" s="28"/>
    </row>
    <row r="1018" spans="8:9" x14ac:dyDescent="0.2">
      <c r="H1018" s="28"/>
    </row>
    <row r="1019" spans="8:9" x14ac:dyDescent="0.2">
      <c r="H1019" s="28"/>
    </row>
    <row r="1020" spans="8:9" x14ac:dyDescent="0.2">
      <c r="H1020" s="28"/>
    </row>
    <row r="1021" spans="8:9" x14ac:dyDescent="0.2">
      <c r="I1021" s="71"/>
    </row>
    <row r="1023" spans="8:9" x14ac:dyDescent="0.2">
      <c r="H1023" s="28"/>
    </row>
    <row r="1024" spans="8:9" x14ac:dyDescent="0.2">
      <c r="H1024" s="28"/>
    </row>
    <row r="1025" spans="8:8" x14ac:dyDescent="0.2">
      <c r="H1025" s="28"/>
    </row>
    <row r="1027" spans="8:8" x14ac:dyDescent="0.2">
      <c r="H1027" s="28"/>
    </row>
    <row r="1028" spans="8:8" x14ac:dyDescent="0.2">
      <c r="H1028" s="28"/>
    </row>
    <row r="1029" spans="8:8" x14ac:dyDescent="0.2">
      <c r="H1029" s="28"/>
    </row>
    <row r="1030" spans="8:8" x14ac:dyDescent="0.2">
      <c r="H1030" s="28"/>
    </row>
    <row r="1031" spans="8:8" x14ac:dyDescent="0.2">
      <c r="H1031" s="28"/>
    </row>
    <row r="1032" spans="8:8" x14ac:dyDescent="0.2">
      <c r="H1032" s="28"/>
    </row>
    <row r="1033" spans="8:8" x14ac:dyDescent="0.2">
      <c r="H1033" s="28"/>
    </row>
    <row r="1034" spans="8:8" x14ac:dyDescent="0.2">
      <c r="H1034" s="28"/>
    </row>
    <row r="1035" spans="8:8" x14ac:dyDescent="0.2">
      <c r="H1035" s="28"/>
    </row>
    <row r="1036" spans="8:8" x14ac:dyDescent="0.2">
      <c r="H1036" s="28"/>
    </row>
    <row r="1037" spans="8:8" x14ac:dyDescent="0.2">
      <c r="H1037" s="28"/>
    </row>
    <row r="1038" spans="8:8" x14ac:dyDescent="0.2">
      <c r="H1038" s="28"/>
    </row>
    <row r="1039" spans="8:8" x14ac:dyDescent="0.2">
      <c r="H1039" s="38"/>
    </row>
    <row r="1040" spans="8:8" x14ac:dyDescent="0.2">
      <c r="H1040" s="38"/>
    </row>
    <row r="1041" spans="8:8" x14ac:dyDescent="0.2">
      <c r="H1041" s="28"/>
    </row>
    <row r="1042" spans="8:8" x14ac:dyDescent="0.2">
      <c r="H1042" s="28"/>
    </row>
    <row r="1043" spans="8:8" x14ac:dyDescent="0.2">
      <c r="H1043" s="28"/>
    </row>
    <row r="1044" spans="8:8" x14ac:dyDescent="0.2">
      <c r="H1044" s="28"/>
    </row>
    <row r="1045" spans="8:8" x14ac:dyDescent="0.2">
      <c r="H1045" s="28"/>
    </row>
    <row r="1046" spans="8:8" x14ac:dyDescent="0.2">
      <c r="H1046" s="38"/>
    </row>
    <row r="1047" spans="8:8" x14ac:dyDescent="0.2">
      <c r="H1047" s="28"/>
    </row>
    <row r="1048" spans="8:8" x14ac:dyDescent="0.2">
      <c r="H1048" s="28"/>
    </row>
    <row r="1049" spans="8:8" x14ac:dyDescent="0.2">
      <c r="H1049" s="28"/>
    </row>
    <row r="1050" spans="8:8" x14ac:dyDescent="0.2">
      <c r="H1050" s="28"/>
    </row>
    <row r="1051" spans="8:8" x14ac:dyDescent="0.2">
      <c r="H1051" s="38"/>
    </row>
    <row r="1052" spans="8:8" x14ac:dyDescent="0.2">
      <c r="H1052" s="38"/>
    </row>
    <row r="1053" spans="8:8" x14ac:dyDescent="0.2">
      <c r="H1053" s="28"/>
    </row>
    <row r="1054" spans="8:8" x14ac:dyDescent="0.2">
      <c r="H1054" s="28"/>
    </row>
    <row r="1055" spans="8:8" x14ac:dyDescent="0.2">
      <c r="H1055" s="28"/>
    </row>
    <row r="1056" spans="8:8" x14ac:dyDescent="0.2">
      <c r="H1056" s="28"/>
    </row>
    <row r="1057" spans="8:9" x14ac:dyDescent="0.2">
      <c r="H1057" s="28"/>
    </row>
    <row r="1058" spans="8:9" x14ac:dyDescent="0.2">
      <c r="H1058" s="28"/>
    </row>
    <row r="1059" spans="8:9" x14ac:dyDescent="0.2">
      <c r="H1059" s="28"/>
    </row>
    <row r="1060" spans="8:9" x14ac:dyDescent="0.2">
      <c r="H1060" s="28"/>
    </row>
    <row r="1061" spans="8:9" x14ac:dyDescent="0.2">
      <c r="H1061" s="28"/>
    </row>
    <row r="1062" spans="8:9" x14ac:dyDescent="0.2">
      <c r="H1062" s="28"/>
    </row>
    <row r="1063" spans="8:9" x14ac:dyDescent="0.2">
      <c r="H1063" s="28"/>
    </row>
    <row r="1064" spans="8:9" x14ac:dyDescent="0.2">
      <c r="H1064" s="77"/>
      <c r="I1064" s="73"/>
    </row>
    <row r="1066" spans="8:9" x14ac:dyDescent="0.2">
      <c r="H1066" s="38"/>
    </row>
    <row r="1067" spans="8:9" x14ac:dyDescent="0.2">
      <c r="H1067" s="28"/>
    </row>
    <row r="1068" spans="8:9" x14ac:dyDescent="0.2">
      <c r="H1068" s="38"/>
    </row>
    <row r="1069" spans="8:9" x14ac:dyDescent="0.2">
      <c r="H1069" s="28"/>
    </row>
    <row r="1070" spans="8:9" x14ac:dyDescent="0.2">
      <c r="H1070" s="38"/>
    </row>
    <row r="1071" spans="8:9" x14ac:dyDescent="0.2">
      <c r="H1071" s="28"/>
    </row>
    <row r="1072" spans="8:9" x14ac:dyDescent="0.2">
      <c r="H1072" s="28"/>
    </row>
    <row r="1073" spans="8:8" x14ac:dyDescent="0.2">
      <c r="H1073" s="28"/>
    </row>
    <row r="1074" spans="8:8" x14ac:dyDescent="0.2">
      <c r="H1074" s="28"/>
    </row>
    <row r="1075" spans="8:8" x14ac:dyDescent="0.2">
      <c r="H1075" s="28"/>
    </row>
    <row r="1077" spans="8:8" x14ac:dyDescent="0.2">
      <c r="H1077" s="28"/>
    </row>
    <row r="1078" spans="8:8" x14ac:dyDescent="0.2">
      <c r="H1078" s="38"/>
    </row>
    <row r="1079" spans="8:8" x14ac:dyDescent="0.2">
      <c r="H1079" s="28"/>
    </row>
    <row r="1080" spans="8:8" x14ac:dyDescent="0.2">
      <c r="H1080" s="28"/>
    </row>
    <row r="1081" spans="8:8" x14ac:dyDescent="0.2">
      <c r="H1081" s="28"/>
    </row>
    <row r="1082" spans="8:8" x14ac:dyDescent="0.2">
      <c r="H1082" s="28"/>
    </row>
    <row r="1083" spans="8:8" x14ac:dyDescent="0.2">
      <c r="H1083" s="28"/>
    </row>
    <row r="1084" spans="8:8" x14ac:dyDescent="0.2">
      <c r="H1084" s="28"/>
    </row>
    <row r="1085" spans="8:8" x14ac:dyDescent="0.2">
      <c r="H1085" s="28"/>
    </row>
    <row r="1087" spans="8:8" x14ac:dyDescent="0.2">
      <c r="H1087" s="38"/>
    </row>
    <row r="1088" spans="8:8" x14ac:dyDescent="0.2">
      <c r="H1088" s="38"/>
    </row>
    <row r="1089" spans="8:8" x14ac:dyDescent="0.2">
      <c r="H1089" s="28"/>
    </row>
    <row r="1090" spans="8:8" x14ac:dyDescent="0.2">
      <c r="H1090" s="38"/>
    </row>
    <row r="1091" spans="8:8" x14ac:dyDescent="0.2">
      <c r="H1091" s="38"/>
    </row>
    <row r="1092" spans="8:8" x14ac:dyDescent="0.2">
      <c r="H1092" s="38"/>
    </row>
    <row r="1093" spans="8:8" x14ac:dyDescent="0.2">
      <c r="H1093" s="28"/>
    </row>
    <row r="1094" spans="8:8" x14ac:dyDescent="0.2">
      <c r="H1094" s="28"/>
    </row>
    <row r="1095" spans="8:8" x14ac:dyDescent="0.2">
      <c r="H1095" s="38"/>
    </row>
    <row r="1096" spans="8:8" x14ac:dyDescent="0.2">
      <c r="H1096" s="28"/>
    </row>
    <row r="1097" spans="8:8" x14ac:dyDescent="0.2">
      <c r="H1097" s="28"/>
    </row>
    <row r="1098" spans="8:8" x14ac:dyDescent="0.2">
      <c r="H1098" s="38"/>
    </row>
    <row r="1099" spans="8:8" x14ac:dyDescent="0.2">
      <c r="H1099" s="28"/>
    </row>
    <row r="1100" spans="8:8" x14ac:dyDescent="0.2">
      <c r="H1100" s="28"/>
    </row>
    <row r="1101" spans="8:8" x14ac:dyDescent="0.2">
      <c r="H1101" s="28"/>
    </row>
    <row r="1102" spans="8:8" x14ac:dyDescent="0.2">
      <c r="H1102" s="38"/>
    </row>
    <row r="1103" spans="8:8" x14ac:dyDescent="0.2">
      <c r="H1103" s="38"/>
    </row>
    <row r="1104" spans="8:8" x14ac:dyDescent="0.2">
      <c r="H1104" s="28"/>
    </row>
    <row r="1105" spans="8:8" x14ac:dyDescent="0.2">
      <c r="H1105" s="28"/>
    </row>
    <row r="1106" spans="8:8" x14ac:dyDescent="0.2">
      <c r="H1106" s="28"/>
    </row>
    <row r="1107" spans="8:8" x14ac:dyDescent="0.2">
      <c r="H1107" s="28"/>
    </row>
    <row r="1108" spans="8:8" x14ac:dyDescent="0.2">
      <c r="H1108" s="28"/>
    </row>
    <row r="1109" spans="8:8" x14ac:dyDescent="0.2">
      <c r="H1109" s="28"/>
    </row>
    <row r="1110" spans="8:8" x14ac:dyDescent="0.2">
      <c r="H1110" s="28"/>
    </row>
    <row r="1111" spans="8:8" x14ac:dyDescent="0.2">
      <c r="H1111" s="28"/>
    </row>
    <row r="1112" spans="8:8" x14ac:dyDescent="0.2">
      <c r="H1112" s="28"/>
    </row>
    <row r="1113" spans="8:8" x14ac:dyDescent="0.2">
      <c r="H1113" s="28"/>
    </row>
    <row r="1114" spans="8:8" x14ac:dyDescent="0.2">
      <c r="H1114" s="28"/>
    </row>
    <row r="1115" spans="8:8" x14ac:dyDescent="0.2">
      <c r="H1115" s="28"/>
    </row>
    <row r="1116" spans="8:8" x14ac:dyDescent="0.2">
      <c r="H1116" s="28"/>
    </row>
    <row r="1117" spans="8:8" x14ac:dyDescent="0.2">
      <c r="H1117" s="28"/>
    </row>
    <row r="1118" spans="8:8" x14ac:dyDescent="0.2">
      <c r="H1118" s="28"/>
    </row>
    <row r="1119" spans="8:8" x14ac:dyDescent="0.2">
      <c r="H1119" s="28"/>
    </row>
    <row r="1120" spans="8:8" x14ac:dyDescent="0.2">
      <c r="H1120" s="38"/>
    </row>
    <row r="1121" spans="8:8" x14ac:dyDescent="0.2">
      <c r="H1121" s="28"/>
    </row>
    <row r="1122" spans="8:8" x14ac:dyDescent="0.2">
      <c r="H1122" s="28"/>
    </row>
    <row r="1123" spans="8:8" x14ac:dyDescent="0.2">
      <c r="H1123" s="28"/>
    </row>
    <row r="1124" spans="8:8" x14ac:dyDescent="0.2">
      <c r="H1124" s="28"/>
    </row>
    <row r="1125" spans="8:8" x14ac:dyDescent="0.2">
      <c r="H1125" s="28"/>
    </row>
    <row r="1126" spans="8:8" x14ac:dyDescent="0.2">
      <c r="H1126" s="38"/>
    </row>
    <row r="1127" spans="8:8" x14ac:dyDescent="0.2">
      <c r="H1127" s="28"/>
    </row>
    <row r="1128" spans="8:8" x14ac:dyDescent="0.2">
      <c r="H1128" s="28"/>
    </row>
    <row r="1129" spans="8:8" x14ac:dyDescent="0.2">
      <c r="H1129" s="28"/>
    </row>
    <row r="1130" spans="8:8" x14ac:dyDescent="0.2">
      <c r="H1130" s="28"/>
    </row>
    <row r="1131" spans="8:8" x14ac:dyDescent="0.2">
      <c r="H1131" s="38"/>
    </row>
    <row r="1132" spans="8:8" x14ac:dyDescent="0.2">
      <c r="H1132" s="28"/>
    </row>
    <row r="1133" spans="8:8" x14ac:dyDescent="0.2">
      <c r="H1133" s="28"/>
    </row>
    <row r="1134" spans="8:8" x14ac:dyDescent="0.2">
      <c r="H1134" s="28"/>
    </row>
    <row r="1135" spans="8:8" x14ac:dyDescent="0.2">
      <c r="H1135" s="28"/>
    </row>
    <row r="1136" spans="8:8" x14ac:dyDescent="0.2">
      <c r="H1136" s="38"/>
    </row>
    <row r="1137" spans="8:8" x14ac:dyDescent="0.2">
      <c r="H1137" s="38"/>
    </row>
    <row r="1138" spans="8:8" x14ac:dyDescent="0.2">
      <c r="H1138" s="28"/>
    </row>
    <row r="1139" spans="8:8" x14ac:dyDescent="0.2">
      <c r="H1139" s="28"/>
    </row>
    <row r="1140" spans="8:8" x14ac:dyDescent="0.2">
      <c r="H1140" s="28"/>
    </row>
    <row r="1141" spans="8:8" x14ac:dyDescent="0.2">
      <c r="H1141" s="28"/>
    </row>
    <row r="1142" spans="8:8" x14ac:dyDescent="0.2">
      <c r="H1142" s="28"/>
    </row>
    <row r="1143" spans="8:8" x14ac:dyDescent="0.2">
      <c r="H1143" s="28"/>
    </row>
    <row r="1144" spans="8:8" x14ac:dyDescent="0.2">
      <c r="H1144" s="28"/>
    </row>
    <row r="1145" spans="8:8" x14ac:dyDescent="0.2">
      <c r="H1145" s="28"/>
    </row>
    <row r="1146" spans="8:8" x14ac:dyDescent="0.2">
      <c r="H1146" s="28"/>
    </row>
    <row r="1147" spans="8:8" x14ac:dyDescent="0.2">
      <c r="H1147" s="28"/>
    </row>
    <row r="1148" spans="8:8" x14ac:dyDescent="0.2">
      <c r="H1148" s="28"/>
    </row>
    <row r="1149" spans="8:8" x14ac:dyDescent="0.2">
      <c r="H1149" s="28"/>
    </row>
    <row r="1150" spans="8:8" x14ac:dyDescent="0.2">
      <c r="H1150" s="28"/>
    </row>
    <row r="1151" spans="8:8" x14ac:dyDescent="0.2">
      <c r="H1151" s="28"/>
    </row>
    <row r="1152" spans="8:8" x14ac:dyDescent="0.2">
      <c r="H1152" s="38"/>
    </row>
    <row r="1153" spans="8:9" x14ac:dyDescent="0.2">
      <c r="H1153" s="38"/>
    </row>
    <row r="1154" spans="8:9" x14ac:dyDescent="0.2">
      <c r="H1154" s="38"/>
      <c r="I1154" s="71"/>
    </row>
    <row r="1155" spans="8:9" x14ac:dyDescent="0.2">
      <c r="H1155" s="28"/>
    </row>
    <row r="1156" spans="8:9" x14ac:dyDescent="0.2">
      <c r="H1156" s="28"/>
    </row>
    <row r="1157" spans="8:9" x14ac:dyDescent="0.2">
      <c r="H1157" s="28"/>
    </row>
    <row r="1158" spans="8:9" x14ac:dyDescent="0.2">
      <c r="H1158" s="28"/>
    </row>
    <row r="1159" spans="8:9" x14ac:dyDescent="0.2">
      <c r="H1159" s="28"/>
    </row>
    <row r="1160" spans="8:9" x14ac:dyDescent="0.2">
      <c r="H1160" s="28"/>
    </row>
    <row r="1161" spans="8:9" x14ac:dyDescent="0.2">
      <c r="H1161" s="28"/>
    </row>
    <row r="1162" spans="8:9" x14ac:dyDescent="0.2">
      <c r="H1162" s="28"/>
    </row>
    <row r="1163" spans="8:9" x14ac:dyDescent="0.2">
      <c r="H1163" s="38"/>
    </row>
    <row r="1164" spans="8:9" x14ac:dyDescent="0.2">
      <c r="H1164" s="38"/>
      <c r="I1164" s="71"/>
    </row>
    <row r="1165" spans="8:9" x14ac:dyDescent="0.2">
      <c r="H1165" s="28"/>
    </row>
    <row r="1166" spans="8:9" x14ac:dyDescent="0.2">
      <c r="H1166" s="28"/>
    </row>
    <row r="1167" spans="8:9" x14ac:dyDescent="0.2">
      <c r="H1167" s="28"/>
    </row>
    <row r="1168" spans="8:9" x14ac:dyDescent="0.2">
      <c r="H1168" s="28"/>
    </row>
    <row r="1169" spans="8:8" x14ac:dyDescent="0.2">
      <c r="H1169" s="28"/>
    </row>
    <row r="1170" spans="8:8" x14ac:dyDescent="0.2">
      <c r="H1170" s="38"/>
    </row>
    <row r="1171" spans="8:8" x14ac:dyDescent="0.2">
      <c r="H1171" s="38"/>
    </row>
    <row r="1172" spans="8:8" x14ac:dyDescent="0.2">
      <c r="H1172" s="28"/>
    </row>
    <row r="1173" spans="8:8" x14ac:dyDescent="0.2">
      <c r="H1173" s="28"/>
    </row>
    <row r="1174" spans="8:8" x14ac:dyDescent="0.2">
      <c r="H1174" s="28"/>
    </row>
    <row r="1175" spans="8:8" x14ac:dyDescent="0.2">
      <c r="H1175" s="28"/>
    </row>
    <row r="1176" spans="8:8" x14ac:dyDescent="0.2">
      <c r="H1176" s="28"/>
    </row>
    <row r="1177" spans="8:8" x14ac:dyDescent="0.2">
      <c r="H1177" s="28"/>
    </row>
    <row r="1178" spans="8:8" x14ac:dyDescent="0.2">
      <c r="H1178" s="28"/>
    </row>
    <row r="1179" spans="8:8" x14ac:dyDescent="0.2">
      <c r="H1179" s="28"/>
    </row>
    <row r="1180" spans="8:8" x14ac:dyDescent="0.2">
      <c r="H1180" s="28"/>
    </row>
    <row r="1181" spans="8:8" x14ac:dyDescent="0.2">
      <c r="H1181" s="28"/>
    </row>
    <row r="1182" spans="8:8" x14ac:dyDescent="0.2">
      <c r="H1182" s="28"/>
    </row>
    <row r="1183" spans="8:8" x14ac:dyDescent="0.2">
      <c r="H1183" s="28"/>
    </row>
    <row r="1184" spans="8:8" x14ac:dyDescent="0.2">
      <c r="H1184" s="28"/>
    </row>
    <row r="1185" spans="8:8" x14ac:dyDescent="0.2">
      <c r="H1185" s="28"/>
    </row>
    <row r="1186" spans="8:8" x14ac:dyDescent="0.2">
      <c r="H1186" s="28"/>
    </row>
    <row r="1187" spans="8:8" x14ac:dyDescent="0.2">
      <c r="H1187" s="28"/>
    </row>
    <row r="1188" spans="8:8" x14ac:dyDescent="0.2">
      <c r="H1188" s="28"/>
    </row>
    <row r="1189" spans="8:8" x14ac:dyDescent="0.2">
      <c r="H1189" s="28"/>
    </row>
    <row r="1190" spans="8:8" x14ac:dyDescent="0.2">
      <c r="H1190" s="28"/>
    </row>
    <row r="1191" spans="8:8" x14ac:dyDescent="0.2">
      <c r="H1191" s="28"/>
    </row>
    <row r="1192" spans="8:8" x14ac:dyDescent="0.2">
      <c r="H1192" s="28"/>
    </row>
    <row r="1193" spans="8:8" x14ac:dyDescent="0.2">
      <c r="H1193" s="28"/>
    </row>
    <row r="1194" spans="8:8" x14ac:dyDescent="0.2">
      <c r="H1194" s="28"/>
    </row>
    <row r="1195" spans="8:8" x14ac:dyDescent="0.2">
      <c r="H1195" s="28"/>
    </row>
    <row r="1196" spans="8:8" x14ac:dyDescent="0.2">
      <c r="H1196" s="28"/>
    </row>
    <row r="1197" spans="8:8" x14ac:dyDescent="0.2">
      <c r="H1197" s="28"/>
    </row>
    <row r="1198" spans="8:8" x14ac:dyDescent="0.2">
      <c r="H1198" s="28"/>
    </row>
    <row r="1199" spans="8:8" x14ac:dyDescent="0.2">
      <c r="H1199" s="28"/>
    </row>
    <row r="1200" spans="8:8" x14ac:dyDescent="0.2">
      <c r="H1200" s="28"/>
    </row>
    <row r="1201" spans="8:8" x14ac:dyDescent="0.2">
      <c r="H1201" s="38"/>
    </row>
    <row r="1202" spans="8:8" x14ac:dyDescent="0.2">
      <c r="H1202" s="38"/>
    </row>
    <row r="1203" spans="8:8" x14ac:dyDescent="0.2">
      <c r="H1203" s="38"/>
    </row>
    <row r="1204" spans="8:8" x14ac:dyDescent="0.2">
      <c r="H1204" s="38"/>
    </row>
    <row r="1205" spans="8:8" x14ac:dyDescent="0.2">
      <c r="H1205" s="38"/>
    </row>
    <row r="1206" spans="8:8" x14ac:dyDescent="0.2">
      <c r="H1206" s="38"/>
    </row>
    <row r="1207" spans="8:8" x14ac:dyDescent="0.2">
      <c r="H1207" s="28"/>
    </row>
    <row r="1208" spans="8:8" x14ac:dyDescent="0.2">
      <c r="H1208" s="38"/>
    </row>
    <row r="1209" spans="8:8" x14ac:dyDescent="0.2">
      <c r="H1209" s="28"/>
    </row>
    <row r="1210" spans="8:8" x14ac:dyDescent="0.2">
      <c r="H1210" s="28"/>
    </row>
    <row r="1211" spans="8:8" x14ac:dyDescent="0.2">
      <c r="H1211" s="28"/>
    </row>
    <row r="1212" spans="8:8" x14ac:dyDescent="0.2">
      <c r="H1212" s="28"/>
    </row>
    <row r="1213" spans="8:8" x14ac:dyDescent="0.2">
      <c r="H1213" s="28"/>
    </row>
    <row r="1214" spans="8:8" x14ac:dyDescent="0.2">
      <c r="H1214" s="28"/>
    </row>
    <row r="1215" spans="8:8" x14ac:dyDescent="0.2">
      <c r="H1215" s="28"/>
    </row>
    <row r="1216" spans="8:8" x14ac:dyDescent="0.2">
      <c r="H1216" s="28"/>
    </row>
    <row r="1217" spans="8:8" x14ac:dyDescent="0.2">
      <c r="H1217" s="28"/>
    </row>
    <row r="1218" spans="8:8" x14ac:dyDescent="0.2">
      <c r="H1218" s="28"/>
    </row>
    <row r="1219" spans="8:8" x14ac:dyDescent="0.2">
      <c r="H1219" s="28"/>
    </row>
    <row r="1220" spans="8:8" x14ac:dyDescent="0.2">
      <c r="H1220" s="28"/>
    </row>
    <row r="1221" spans="8:8" x14ac:dyDescent="0.2">
      <c r="H1221" s="28"/>
    </row>
    <row r="1223" spans="8:8" x14ac:dyDescent="0.2">
      <c r="H1223" s="28"/>
    </row>
    <row r="1224" spans="8:8" x14ac:dyDescent="0.2">
      <c r="H1224" s="28"/>
    </row>
    <row r="1225" spans="8:8" x14ac:dyDescent="0.2">
      <c r="H1225" s="28"/>
    </row>
    <row r="1226" spans="8:8" x14ac:dyDescent="0.2">
      <c r="H1226" s="28"/>
    </row>
    <row r="1227" spans="8:8" x14ac:dyDescent="0.2">
      <c r="H1227" s="28"/>
    </row>
    <row r="1228" spans="8:8" x14ac:dyDescent="0.2">
      <c r="H1228" s="28"/>
    </row>
    <row r="1229" spans="8:8" x14ac:dyDescent="0.2">
      <c r="H1229" s="28"/>
    </row>
    <row r="1230" spans="8:8" x14ac:dyDescent="0.2">
      <c r="H1230" s="28"/>
    </row>
    <row r="1231" spans="8:8" x14ac:dyDescent="0.2">
      <c r="H1231" s="28"/>
    </row>
    <row r="1232" spans="8:8" x14ac:dyDescent="0.2">
      <c r="H1232" s="28"/>
    </row>
    <row r="1233" spans="8:8" x14ac:dyDescent="0.2">
      <c r="H1233" s="28"/>
    </row>
    <row r="1234" spans="8:8" x14ac:dyDescent="0.2">
      <c r="H1234" s="28"/>
    </row>
    <row r="1235" spans="8:8" x14ac:dyDescent="0.2">
      <c r="H1235" s="28"/>
    </row>
    <row r="1236" spans="8:8" x14ac:dyDescent="0.2">
      <c r="H1236" s="38"/>
    </row>
    <row r="1237" spans="8:8" x14ac:dyDescent="0.2">
      <c r="H1237" s="38"/>
    </row>
    <row r="1238" spans="8:8" x14ac:dyDescent="0.2">
      <c r="H1238" s="38"/>
    </row>
    <row r="1239" spans="8:8" x14ac:dyDescent="0.2">
      <c r="H1239" s="28"/>
    </row>
    <row r="1240" spans="8:8" x14ac:dyDescent="0.2">
      <c r="H1240" s="28"/>
    </row>
    <row r="1241" spans="8:8" x14ac:dyDescent="0.2">
      <c r="H1241" s="28"/>
    </row>
    <row r="1242" spans="8:8" x14ac:dyDescent="0.2">
      <c r="H1242" s="28"/>
    </row>
    <row r="1243" spans="8:8" x14ac:dyDescent="0.2">
      <c r="H1243" s="28"/>
    </row>
    <row r="1244" spans="8:8" x14ac:dyDescent="0.2">
      <c r="H1244" s="28"/>
    </row>
    <row r="1245" spans="8:8" x14ac:dyDescent="0.2">
      <c r="H1245" s="38"/>
    </row>
    <row r="1246" spans="8:8" x14ac:dyDescent="0.2">
      <c r="H1246" s="28"/>
    </row>
    <row r="1247" spans="8:8" x14ac:dyDescent="0.2">
      <c r="H1247" s="28"/>
    </row>
    <row r="1248" spans="8:8" x14ac:dyDescent="0.2">
      <c r="H1248" s="28"/>
    </row>
    <row r="1249" spans="8:8" x14ac:dyDescent="0.2">
      <c r="H1249" s="28"/>
    </row>
    <row r="1250" spans="8:8" x14ac:dyDescent="0.2">
      <c r="H1250" s="28"/>
    </row>
    <row r="1251" spans="8:8" x14ac:dyDescent="0.2">
      <c r="H1251" s="28"/>
    </row>
    <row r="1252" spans="8:8" x14ac:dyDescent="0.2">
      <c r="H1252" s="28"/>
    </row>
    <row r="1253" spans="8:8" x14ac:dyDescent="0.2">
      <c r="H1253" s="28"/>
    </row>
    <row r="1254" spans="8:8" x14ac:dyDescent="0.2">
      <c r="H1254" s="28"/>
    </row>
    <row r="1255" spans="8:8" x14ac:dyDescent="0.2">
      <c r="H1255" s="28"/>
    </row>
    <row r="1256" spans="8:8" x14ac:dyDescent="0.2">
      <c r="H1256" s="28"/>
    </row>
    <row r="1257" spans="8:8" x14ac:dyDescent="0.2">
      <c r="H1257" s="28"/>
    </row>
    <row r="1258" spans="8:8" x14ac:dyDescent="0.2">
      <c r="H1258" s="28"/>
    </row>
    <row r="1259" spans="8:8" x14ac:dyDescent="0.2">
      <c r="H1259" s="28"/>
    </row>
    <row r="1260" spans="8:8" x14ac:dyDescent="0.2">
      <c r="H1260" s="38"/>
    </row>
    <row r="1261" spans="8:8" x14ac:dyDescent="0.2">
      <c r="H1261" s="28"/>
    </row>
    <row r="1262" spans="8:8" x14ac:dyDescent="0.2">
      <c r="H1262" s="28"/>
    </row>
    <row r="1263" spans="8:8" x14ac:dyDescent="0.2">
      <c r="H1263" s="28"/>
    </row>
    <row r="1264" spans="8:8" x14ac:dyDescent="0.2">
      <c r="H1264" s="28"/>
    </row>
    <row r="1265" spans="8:8" x14ac:dyDescent="0.2">
      <c r="H1265" s="28"/>
    </row>
    <row r="1266" spans="8:8" x14ac:dyDescent="0.2">
      <c r="H1266" s="28"/>
    </row>
    <row r="1267" spans="8:8" x14ac:dyDescent="0.2">
      <c r="H1267" s="28"/>
    </row>
    <row r="1268" spans="8:8" x14ac:dyDescent="0.2">
      <c r="H1268" s="28"/>
    </row>
    <row r="1269" spans="8:8" x14ac:dyDescent="0.2">
      <c r="H1269" s="38"/>
    </row>
    <row r="1273" spans="8:8" x14ac:dyDescent="0.2">
      <c r="H1273" s="38"/>
    </row>
    <row r="1275" spans="8:8" x14ac:dyDescent="0.2">
      <c r="H1275" s="28"/>
    </row>
    <row r="1276" spans="8:8" x14ac:dyDescent="0.2">
      <c r="H1276" s="28"/>
    </row>
    <row r="1277" spans="8:8" x14ac:dyDescent="0.2">
      <c r="H1277" s="28"/>
    </row>
    <row r="1278" spans="8:8" x14ac:dyDescent="0.2">
      <c r="H1278" s="28"/>
    </row>
    <row r="1279" spans="8:8" x14ac:dyDescent="0.2">
      <c r="H1279" s="28"/>
    </row>
    <row r="1280" spans="8:8" x14ac:dyDescent="0.2">
      <c r="H1280" s="28"/>
    </row>
    <row r="1281" spans="8:9" x14ac:dyDescent="0.2">
      <c r="H1281" s="28"/>
    </row>
    <row r="1282" spans="8:9" x14ac:dyDescent="0.2">
      <c r="H1282" s="28"/>
    </row>
    <row r="1283" spans="8:9" x14ac:dyDescent="0.2">
      <c r="H1283" s="28"/>
    </row>
    <row r="1284" spans="8:9" x14ac:dyDescent="0.2">
      <c r="H1284" s="28"/>
    </row>
    <row r="1285" spans="8:9" x14ac:dyDescent="0.2">
      <c r="H1285" s="28"/>
    </row>
    <row r="1286" spans="8:9" x14ac:dyDescent="0.2">
      <c r="H1286" s="77"/>
      <c r="I1286" s="73"/>
    </row>
    <row r="1287" spans="8:9" x14ac:dyDescent="0.2">
      <c r="H1287" s="28"/>
    </row>
    <row r="1288" spans="8:9" x14ac:dyDescent="0.2">
      <c r="H1288" s="28"/>
    </row>
    <row r="1289" spans="8:9" x14ac:dyDescent="0.2">
      <c r="H1289" s="28"/>
    </row>
    <row r="1290" spans="8:9" x14ac:dyDescent="0.2">
      <c r="H1290" s="38"/>
    </row>
    <row r="1291" spans="8:9" x14ac:dyDescent="0.2">
      <c r="H1291" s="38"/>
    </row>
    <row r="1292" spans="8:9" x14ac:dyDescent="0.2">
      <c r="H1292" s="38"/>
    </row>
    <row r="1293" spans="8:9" x14ac:dyDescent="0.2">
      <c r="H1293" s="28"/>
    </row>
    <row r="1294" spans="8:9" x14ac:dyDescent="0.2">
      <c r="H1294" s="38"/>
    </row>
    <row r="1300" spans="8:8" x14ac:dyDescent="0.2">
      <c r="H1300" s="28"/>
    </row>
    <row r="1301" spans="8:8" x14ac:dyDescent="0.2">
      <c r="H1301" s="28"/>
    </row>
    <row r="1302" spans="8:8" x14ac:dyDescent="0.2">
      <c r="H1302" s="28"/>
    </row>
    <row r="1303" spans="8:8" x14ac:dyDescent="0.2">
      <c r="H1303" s="28"/>
    </row>
    <row r="1305" spans="8:8" x14ac:dyDescent="0.2">
      <c r="H1305" s="28"/>
    </row>
    <row r="1306" spans="8:8" x14ac:dyDescent="0.2">
      <c r="H1306" s="28"/>
    </row>
    <row r="1307" spans="8:8" x14ac:dyDescent="0.2">
      <c r="H1307" s="28"/>
    </row>
    <row r="1308" spans="8:8" x14ac:dyDescent="0.2">
      <c r="H1308" s="28"/>
    </row>
    <row r="1309" spans="8:8" x14ac:dyDescent="0.2">
      <c r="H1309" s="28"/>
    </row>
    <row r="1310" spans="8:8" x14ac:dyDescent="0.2">
      <c r="H1310" s="38"/>
    </row>
    <row r="1311" spans="8:8" x14ac:dyDescent="0.2">
      <c r="H1311" s="28"/>
    </row>
    <row r="1312" spans="8:8" x14ac:dyDescent="0.2">
      <c r="H1312" s="28"/>
    </row>
    <row r="1313" spans="8:9" x14ac:dyDescent="0.2">
      <c r="H1313" s="28"/>
    </row>
    <row r="1314" spans="8:9" x14ac:dyDescent="0.2">
      <c r="H1314" s="28"/>
    </row>
    <row r="1315" spans="8:9" x14ac:dyDescent="0.2">
      <c r="H1315" s="28"/>
    </row>
    <row r="1316" spans="8:9" x14ac:dyDescent="0.2">
      <c r="H1316" s="28"/>
    </row>
    <row r="1317" spans="8:9" x14ac:dyDescent="0.2">
      <c r="H1317" s="28"/>
    </row>
    <row r="1318" spans="8:9" x14ac:dyDescent="0.2">
      <c r="H1318" s="38"/>
    </row>
    <row r="1319" spans="8:9" x14ac:dyDescent="0.2">
      <c r="H1319" s="28"/>
      <c r="I1319" s="71"/>
    </row>
    <row r="1320" spans="8:9" x14ac:dyDescent="0.2">
      <c r="H1320" s="28"/>
      <c r="I1320" s="71"/>
    </row>
    <row r="1321" spans="8:9" x14ac:dyDescent="0.2">
      <c r="H1321" s="28"/>
    </row>
    <row r="1322" spans="8:9" x14ac:dyDescent="0.2">
      <c r="H1322" s="28"/>
    </row>
    <row r="1323" spans="8:9" x14ac:dyDescent="0.2">
      <c r="H1323" s="28"/>
    </row>
    <row r="1324" spans="8:9" x14ac:dyDescent="0.2">
      <c r="H1324" s="28"/>
    </row>
    <row r="1325" spans="8:9" x14ac:dyDescent="0.2">
      <c r="H1325" s="28"/>
    </row>
    <row r="1326" spans="8:9" x14ac:dyDescent="0.2">
      <c r="H1326" s="28"/>
    </row>
    <row r="1327" spans="8:9" x14ac:dyDescent="0.2">
      <c r="H1327" s="28"/>
    </row>
    <row r="1328" spans="8:9" x14ac:dyDescent="0.2">
      <c r="H1328" s="28"/>
    </row>
    <row r="1329" spans="8:8" x14ac:dyDescent="0.2">
      <c r="H1329" s="28"/>
    </row>
    <row r="1330" spans="8:8" x14ac:dyDescent="0.2">
      <c r="H1330" s="28"/>
    </row>
    <row r="1331" spans="8:8" x14ac:dyDescent="0.2">
      <c r="H1331" s="28"/>
    </row>
    <row r="1332" spans="8:8" x14ac:dyDescent="0.2">
      <c r="H1332" s="28"/>
    </row>
    <row r="1333" spans="8:8" x14ac:dyDescent="0.2">
      <c r="H1333" s="28"/>
    </row>
    <row r="1334" spans="8:8" x14ac:dyDescent="0.2">
      <c r="H1334" s="28"/>
    </row>
    <row r="1335" spans="8:8" x14ac:dyDescent="0.2">
      <c r="H1335" s="28"/>
    </row>
    <row r="1336" spans="8:8" x14ac:dyDescent="0.2">
      <c r="H1336" s="28"/>
    </row>
    <row r="1337" spans="8:8" x14ac:dyDescent="0.2">
      <c r="H1337" s="28"/>
    </row>
    <row r="1338" spans="8:8" x14ac:dyDescent="0.2">
      <c r="H1338" s="28"/>
    </row>
    <row r="1339" spans="8:8" x14ac:dyDescent="0.2">
      <c r="H1339" s="38"/>
    </row>
    <row r="1340" spans="8:8" x14ac:dyDescent="0.2">
      <c r="H1340" s="28"/>
    </row>
    <row r="1341" spans="8:8" x14ac:dyDescent="0.2">
      <c r="H1341" s="28"/>
    </row>
    <row r="1342" spans="8:8" x14ac:dyDescent="0.2">
      <c r="H1342" s="28"/>
    </row>
    <row r="1343" spans="8:8" x14ac:dyDescent="0.2">
      <c r="H1343" s="28"/>
    </row>
    <row r="1344" spans="8:8" x14ac:dyDescent="0.2">
      <c r="H1344" s="28"/>
    </row>
    <row r="1345" spans="8:8" x14ac:dyDescent="0.2">
      <c r="H1345" s="28"/>
    </row>
    <row r="1346" spans="8:8" x14ac:dyDescent="0.2">
      <c r="H1346" s="28"/>
    </row>
    <row r="1347" spans="8:8" x14ac:dyDescent="0.2">
      <c r="H1347" s="28"/>
    </row>
    <row r="1348" spans="8:8" x14ac:dyDescent="0.2">
      <c r="H1348" s="28"/>
    </row>
    <row r="1354" spans="8:8" x14ac:dyDescent="0.2">
      <c r="H1354" s="28"/>
    </row>
    <row r="1355" spans="8:8" x14ac:dyDescent="0.2">
      <c r="H1355" s="28"/>
    </row>
    <row r="1356" spans="8:8" x14ac:dyDescent="0.2">
      <c r="H1356" s="28"/>
    </row>
    <row r="1357" spans="8:8" x14ac:dyDescent="0.2">
      <c r="H1357" s="28"/>
    </row>
    <row r="1358" spans="8:8" x14ac:dyDescent="0.2">
      <c r="H1358" s="28"/>
    </row>
    <row r="1359" spans="8:8" x14ac:dyDescent="0.2">
      <c r="H1359" s="28"/>
    </row>
    <row r="1360" spans="8:8" x14ac:dyDescent="0.2">
      <c r="H1360" s="28"/>
    </row>
    <row r="1361" spans="8:8" x14ac:dyDescent="0.2">
      <c r="H1361" s="28"/>
    </row>
    <row r="1362" spans="8:8" x14ac:dyDescent="0.2">
      <c r="H1362" s="28"/>
    </row>
    <row r="1363" spans="8:8" x14ac:dyDescent="0.2">
      <c r="H1363" s="28"/>
    </row>
    <row r="1364" spans="8:8" x14ac:dyDescent="0.2">
      <c r="H1364" s="28"/>
    </row>
    <row r="1365" spans="8:8" x14ac:dyDescent="0.2">
      <c r="H1365" s="28"/>
    </row>
    <row r="1366" spans="8:8" x14ac:dyDescent="0.2">
      <c r="H1366" s="28"/>
    </row>
    <row r="1367" spans="8:8" x14ac:dyDescent="0.2">
      <c r="H1367" s="28"/>
    </row>
    <row r="1368" spans="8:8" x14ac:dyDescent="0.2">
      <c r="H1368" s="28"/>
    </row>
    <row r="1369" spans="8:8" x14ac:dyDescent="0.2">
      <c r="H1369" s="28"/>
    </row>
    <row r="1370" spans="8:8" x14ac:dyDescent="0.2">
      <c r="H1370" s="28"/>
    </row>
    <row r="1371" spans="8:8" x14ac:dyDescent="0.2">
      <c r="H1371" s="28"/>
    </row>
    <row r="1372" spans="8:8" x14ac:dyDescent="0.2">
      <c r="H1372" s="28"/>
    </row>
    <row r="1373" spans="8:8" x14ac:dyDescent="0.2">
      <c r="H1373" s="28"/>
    </row>
    <row r="1374" spans="8:8" x14ac:dyDescent="0.2">
      <c r="H1374" s="28"/>
    </row>
    <row r="1375" spans="8:8" x14ac:dyDescent="0.2">
      <c r="H1375" s="28"/>
    </row>
    <row r="1376" spans="8:8" x14ac:dyDescent="0.2">
      <c r="H1376" s="28"/>
    </row>
    <row r="1377" spans="8:8" x14ac:dyDescent="0.2">
      <c r="H1377" s="28"/>
    </row>
    <row r="1378" spans="8:8" x14ac:dyDescent="0.2">
      <c r="H1378" s="38"/>
    </row>
    <row r="1379" spans="8:8" x14ac:dyDescent="0.2">
      <c r="H1379" s="28"/>
    </row>
    <row r="1380" spans="8:8" x14ac:dyDescent="0.2">
      <c r="H1380" s="28"/>
    </row>
    <row r="1381" spans="8:8" x14ac:dyDescent="0.2">
      <c r="H1381" s="28"/>
    </row>
    <row r="1382" spans="8:8" x14ac:dyDescent="0.2">
      <c r="H1382" s="28"/>
    </row>
    <row r="1383" spans="8:8" x14ac:dyDescent="0.2">
      <c r="H1383" s="28"/>
    </row>
    <row r="1384" spans="8:8" x14ac:dyDescent="0.2">
      <c r="H1384" s="38"/>
    </row>
    <row r="1385" spans="8:8" x14ac:dyDescent="0.2">
      <c r="H1385" s="28"/>
    </row>
    <row r="1386" spans="8:8" x14ac:dyDescent="0.2">
      <c r="H1386" s="28"/>
    </row>
    <row r="1387" spans="8:8" x14ac:dyDescent="0.2">
      <c r="H1387" s="28"/>
    </row>
    <row r="1388" spans="8:8" x14ac:dyDescent="0.2">
      <c r="H1388" s="28"/>
    </row>
    <row r="1389" spans="8:8" x14ac:dyDescent="0.2">
      <c r="H1389" s="28"/>
    </row>
    <row r="1390" spans="8:8" x14ac:dyDescent="0.2">
      <c r="H1390" s="28"/>
    </row>
    <row r="1391" spans="8:8" x14ac:dyDescent="0.2">
      <c r="H1391" s="28"/>
    </row>
    <row r="1392" spans="8:8" x14ac:dyDescent="0.2">
      <c r="H1392" s="28"/>
    </row>
    <row r="1393" spans="8:8" x14ac:dyDescent="0.2">
      <c r="H1393" s="28"/>
    </row>
    <row r="1394" spans="8:8" x14ac:dyDescent="0.2">
      <c r="H1394" s="28"/>
    </row>
    <row r="1395" spans="8:8" x14ac:dyDescent="0.2">
      <c r="H1395" s="38"/>
    </row>
    <row r="1396" spans="8:8" x14ac:dyDescent="0.2">
      <c r="H1396" s="38"/>
    </row>
    <row r="1397" spans="8:8" x14ac:dyDescent="0.2">
      <c r="H1397" s="28"/>
    </row>
    <row r="1398" spans="8:8" x14ac:dyDescent="0.2">
      <c r="H1398" s="28"/>
    </row>
    <row r="1399" spans="8:8" x14ac:dyDescent="0.2">
      <c r="H1399" s="28"/>
    </row>
    <row r="1400" spans="8:8" x14ac:dyDescent="0.2">
      <c r="H1400" s="28"/>
    </row>
    <row r="1401" spans="8:8" x14ac:dyDescent="0.2">
      <c r="H1401" s="28"/>
    </row>
    <row r="1402" spans="8:8" x14ac:dyDescent="0.2">
      <c r="H1402" s="28"/>
    </row>
    <row r="1403" spans="8:8" x14ac:dyDescent="0.2">
      <c r="H1403" s="28"/>
    </row>
    <row r="1404" spans="8:8" x14ac:dyDescent="0.2">
      <c r="H1404" s="28"/>
    </row>
    <row r="1405" spans="8:8" x14ac:dyDescent="0.2">
      <c r="H1405" s="28"/>
    </row>
    <row r="1406" spans="8:8" x14ac:dyDescent="0.2">
      <c r="H1406" s="28"/>
    </row>
    <row r="1407" spans="8:8" x14ac:dyDescent="0.2">
      <c r="H1407" s="38"/>
    </row>
    <row r="1408" spans="8:8" x14ac:dyDescent="0.2">
      <c r="H1408" s="28"/>
    </row>
    <row r="1409" spans="8:8" x14ac:dyDescent="0.2">
      <c r="H1409" s="28"/>
    </row>
    <row r="1410" spans="8:8" x14ac:dyDescent="0.2">
      <c r="H1410" s="28"/>
    </row>
    <row r="1411" spans="8:8" x14ac:dyDescent="0.2">
      <c r="H1411" s="28"/>
    </row>
    <row r="1412" spans="8:8" x14ac:dyDescent="0.2">
      <c r="H1412" s="28"/>
    </row>
    <row r="1414" spans="8:8" x14ac:dyDescent="0.2">
      <c r="H1414" s="28"/>
    </row>
    <row r="1416" spans="8:8" x14ac:dyDescent="0.2">
      <c r="H1416" s="28"/>
    </row>
    <row r="1418" spans="8:8" x14ac:dyDescent="0.2">
      <c r="H1418" s="28"/>
    </row>
    <row r="1419" spans="8:8" x14ac:dyDescent="0.2">
      <c r="H1419" s="28"/>
    </row>
    <row r="1420" spans="8:8" x14ac:dyDescent="0.2">
      <c r="H1420" s="28"/>
    </row>
    <row r="1421" spans="8:8" x14ac:dyDescent="0.2">
      <c r="H1421" s="28"/>
    </row>
    <row r="1422" spans="8:8" x14ac:dyDescent="0.2">
      <c r="H1422" s="28"/>
    </row>
    <row r="1423" spans="8:8" x14ac:dyDescent="0.2">
      <c r="H1423" s="28"/>
    </row>
    <row r="1424" spans="8:8" x14ac:dyDescent="0.2">
      <c r="H1424" s="28"/>
    </row>
    <row r="1427" spans="8:9" x14ac:dyDescent="0.2">
      <c r="H1427" s="28"/>
    </row>
    <row r="1428" spans="8:9" x14ac:dyDescent="0.2">
      <c r="H1428" s="28"/>
    </row>
    <row r="1429" spans="8:9" x14ac:dyDescent="0.2">
      <c r="H1429" s="77"/>
      <c r="I1429" s="73"/>
    </row>
    <row r="1430" spans="8:9" x14ac:dyDescent="0.2">
      <c r="H1430" s="77"/>
      <c r="I1430" s="73"/>
    </row>
    <row r="1431" spans="8:9" x14ac:dyDescent="0.2">
      <c r="H1431" s="77"/>
      <c r="I1431" s="73"/>
    </row>
    <row r="1432" spans="8:9" x14ac:dyDescent="0.2">
      <c r="H1432" s="77"/>
      <c r="I1432" s="73"/>
    </row>
    <row r="1433" spans="8:9" x14ac:dyDescent="0.2">
      <c r="H1433" s="77"/>
      <c r="I1433" s="73"/>
    </row>
    <row r="1434" spans="8:9" x14ac:dyDescent="0.2">
      <c r="H1434" s="77"/>
      <c r="I1434" s="73"/>
    </row>
    <row r="1435" spans="8:9" x14ac:dyDescent="0.2">
      <c r="H1435" s="77"/>
      <c r="I1435" s="73"/>
    </row>
    <row r="1436" spans="8:9" x14ac:dyDescent="0.2">
      <c r="H1436" s="77"/>
      <c r="I1436" s="73"/>
    </row>
    <row r="1437" spans="8:9" x14ac:dyDescent="0.2">
      <c r="H1437" s="28"/>
    </row>
    <row r="1438" spans="8:9" x14ac:dyDescent="0.2">
      <c r="H1438" s="28"/>
    </row>
    <row r="1439" spans="8:9" x14ac:dyDescent="0.2">
      <c r="H1439" s="28"/>
    </row>
    <row r="1440" spans="8:9" x14ac:dyDescent="0.2">
      <c r="H1440" s="28"/>
    </row>
    <row r="1441" spans="8:8" x14ac:dyDescent="0.2">
      <c r="H1441" s="28"/>
    </row>
    <row r="1442" spans="8:8" x14ac:dyDescent="0.2">
      <c r="H1442" s="28"/>
    </row>
    <row r="1443" spans="8:8" x14ac:dyDescent="0.2">
      <c r="H1443" s="28"/>
    </row>
    <row r="1444" spans="8:8" x14ac:dyDescent="0.2">
      <c r="H1444" s="28"/>
    </row>
    <row r="1445" spans="8:8" x14ac:dyDescent="0.2">
      <c r="H1445" s="28"/>
    </row>
    <row r="1446" spans="8:8" x14ac:dyDescent="0.2">
      <c r="H1446" s="28"/>
    </row>
    <row r="1447" spans="8:8" x14ac:dyDescent="0.2">
      <c r="H1447" s="28"/>
    </row>
    <row r="1448" spans="8:8" x14ac:dyDescent="0.2">
      <c r="H1448" s="38"/>
    </row>
    <row r="1449" spans="8:8" x14ac:dyDescent="0.2">
      <c r="H1449" s="28"/>
    </row>
    <row r="1450" spans="8:8" x14ac:dyDescent="0.2">
      <c r="H1450" s="28"/>
    </row>
    <row r="1451" spans="8:8" x14ac:dyDescent="0.2">
      <c r="H1451" s="28"/>
    </row>
    <row r="1452" spans="8:8" x14ac:dyDescent="0.2">
      <c r="H1452" s="28"/>
    </row>
    <row r="1453" spans="8:8" x14ac:dyDescent="0.2">
      <c r="H1453" s="28"/>
    </row>
    <row r="1454" spans="8:8" x14ac:dyDescent="0.2">
      <c r="H1454" s="28"/>
    </row>
    <row r="1455" spans="8:8" x14ac:dyDescent="0.2">
      <c r="H1455" s="28"/>
    </row>
    <row r="1456" spans="8:8" x14ac:dyDescent="0.2">
      <c r="H1456" s="28"/>
    </row>
    <row r="1457" spans="8:8" x14ac:dyDescent="0.2">
      <c r="H1457" s="28"/>
    </row>
    <row r="1458" spans="8:8" x14ac:dyDescent="0.2">
      <c r="H1458" s="28"/>
    </row>
    <row r="1459" spans="8:8" x14ac:dyDescent="0.2">
      <c r="H1459" s="28"/>
    </row>
    <row r="1460" spans="8:8" x14ac:dyDescent="0.2">
      <c r="H1460" s="38"/>
    </row>
    <row r="1461" spans="8:8" x14ac:dyDescent="0.2">
      <c r="H1461" s="28"/>
    </row>
    <row r="1462" spans="8:8" x14ac:dyDescent="0.2">
      <c r="H1462" s="38"/>
    </row>
    <row r="1463" spans="8:8" x14ac:dyDescent="0.2">
      <c r="H1463" s="28"/>
    </row>
    <row r="1464" spans="8:8" x14ac:dyDescent="0.2">
      <c r="H1464" s="28"/>
    </row>
    <row r="1465" spans="8:8" x14ac:dyDescent="0.2">
      <c r="H1465" s="28"/>
    </row>
    <row r="1466" spans="8:8" x14ac:dyDescent="0.2">
      <c r="H1466" s="28"/>
    </row>
    <row r="1467" spans="8:8" x14ac:dyDescent="0.2">
      <c r="H1467" s="28"/>
    </row>
    <row r="1468" spans="8:8" x14ac:dyDescent="0.2">
      <c r="H1468" s="28"/>
    </row>
    <row r="1469" spans="8:8" x14ac:dyDescent="0.2">
      <c r="H1469" s="28"/>
    </row>
    <row r="1470" spans="8:8" x14ac:dyDescent="0.2">
      <c r="H1470" s="28"/>
    </row>
    <row r="1471" spans="8:8" x14ac:dyDescent="0.2">
      <c r="H1471" s="28"/>
    </row>
    <row r="1472" spans="8:8" x14ac:dyDescent="0.2">
      <c r="H1472" s="28"/>
    </row>
    <row r="1473" spans="8:8" x14ac:dyDescent="0.2">
      <c r="H1473" s="38"/>
    </row>
    <row r="1474" spans="8:8" x14ac:dyDescent="0.2">
      <c r="H1474" s="28"/>
    </row>
    <row r="1475" spans="8:8" x14ac:dyDescent="0.2">
      <c r="H1475" s="28"/>
    </row>
    <row r="1476" spans="8:8" x14ac:dyDescent="0.2">
      <c r="H1476" s="28"/>
    </row>
    <row r="1477" spans="8:8" x14ac:dyDescent="0.2">
      <c r="H1477" s="28"/>
    </row>
    <row r="1478" spans="8:8" x14ac:dyDescent="0.2">
      <c r="H1478" s="28"/>
    </row>
    <row r="1479" spans="8:8" x14ac:dyDescent="0.2">
      <c r="H1479" s="28"/>
    </row>
    <row r="1480" spans="8:8" x14ac:dyDescent="0.2">
      <c r="H1480" s="28"/>
    </row>
    <row r="1481" spans="8:8" x14ac:dyDescent="0.2">
      <c r="H1481" s="28"/>
    </row>
    <row r="1482" spans="8:8" x14ac:dyDescent="0.2">
      <c r="H1482" s="28"/>
    </row>
    <row r="1483" spans="8:8" x14ac:dyDescent="0.2">
      <c r="H1483" s="38"/>
    </row>
    <row r="1484" spans="8:8" x14ac:dyDescent="0.2">
      <c r="H1484" s="28"/>
    </row>
    <row r="1485" spans="8:8" x14ac:dyDescent="0.2">
      <c r="H1485" s="28"/>
    </row>
    <row r="1486" spans="8:8" x14ac:dyDescent="0.2">
      <c r="H1486" s="28"/>
    </row>
    <row r="1487" spans="8:8" x14ac:dyDescent="0.2">
      <c r="H1487" s="28"/>
    </row>
    <row r="1488" spans="8:8" x14ac:dyDescent="0.2">
      <c r="H1488" s="28"/>
    </row>
    <row r="1489" spans="8:8" x14ac:dyDescent="0.2">
      <c r="H1489" s="28"/>
    </row>
    <row r="1490" spans="8:8" x14ac:dyDescent="0.2">
      <c r="H1490" s="28"/>
    </row>
    <row r="1491" spans="8:8" x14ac:dyDescent="0.2">
      <c r="H1491" s="28"/>
    </row>
    <row r="1492" spans="8:8" x14ac:dyDescent="0.2">
      <c r="H1492" s="28"/>
    </row>
    <row r="1493" spans="8:8" x14ac:dyDescent="0.2">
      <c r="H1493" s="38"/>
    </row>
    <row r="1494" spans="8:8" x14ac:dyDescent="0.2">
      <c r="H1494" s="38"/>
    </row>
    <row r="1495" spans="8:8" x14ac:dyDescent="0.2">
      <c r="H1495" s="28"/>
    </row>
    <row r="1496" spans="8:8" x14ac:dyDescent="0.2">
      <c r="H1496" s="28"/>
    </row>
    <row r="1497" spans="8:8" x14ac:dyDescent="0.2">
      <c r="H1497" s="28"/>
    </row>
    <row r="1498" spans="8:8" x14ac:dyDescent="0.2">
      <c r="H1498" s="28"/>
    </row>
    <row r="1499" spans="8:8" x14ac:dyDescent="0.2">
      <c r="H1499" s="28"/>
    </row>
    <row r="1500" spans="8:8" x14ac:dyDescent="0.2">
      <c r="H1500" s="38"/>
    </row>
    <row r="1501" spans="8:8" x14ac:dyDescent="0.2">
      <c r="H1501" s="28"/>
    </row>
    <row r="1502" spans="8:8" x14ac:dyDescent="0.2">
      <c r="H1502" s="28"/>
    </row>
    <row r="1503" spans="8:8" x14ac:dyDescent="0.2">
      <c r="H1503" s="28"/>
    </row>
    <row r="1504" spans="8:8" x14ac:dyDescent="0.2">
      <c r="H1504" s="28"/>
    </row>
    <row r="1505" spans="8:8" x14ac:dyDescent="0.2">
      <c r="H1505" s="28"/>
    </row>
    <row r="1506" spans="8:8" x14ac:dyDescent="0.2">
      <c r="H1506" s="28"/>
    </row>
    <row r="1507" spans="8:8" x14ac:dyDescent="0.2">
      <c r="H1507" s="28"/>
    </row>
    <row r="1508" spans="8:8" x14ac:dyDescent="0.2">
      <c r="H1508" s="28"/>
    </row>
    <row r="1509" spans="8:8" x14ac:dyDescent="0.2">
      <c r="H1509" s="28"/>
    </row>
    <row r="1510" spans="8:8" x14ac:dyDescent="0.2">
      <c r="H1510" s="28"/>
    </row>
    <row r="1511" spans="8:8" x14ac:dyDescent="0.2">
      <c r="H1511" s="28"/>
    </row>
    <row r="1512" spans="8:8" x14ac:dyDescent="0.2">
      <c r="H1512" s="28"/>
    </row>
    <row r="1513" spans="8:8" x14ac:dyDescent="0.2">
      <c r="H1513" s="28"/>
    </row>
    <row r="1514" spans="8:8" x14ac:dyDescent="0.2">
      <c r="H1514" s="38"/>
    </row>
    <row r="1515" spans="8:8" x14ac:dyDescent="0.2">
      <c r="H1515" s="38"/>
    </row>
    <row r="1516" spans="8:8" x14ac:dyDescent="0.2">
      <c r="H1516" s="28"/>
    </row>
    <row r="1517" spans="8:8" x14ac:dyDescent="0.2">
      <c r="H1517" s="28"/>
    </row>
    <row r="1518" spans="8:8" x14ac:dyDescent="0.2">
      <c r="H1518" s="28"/>
    </row>
    <row r="1519" spans="8:8" x14ac:dyDescent="0.2">
      <c r="H1519" s="38"/>
    </row>
    <row r="1520" spans="8:8" x14ac:dyDescent="0.2">
      <c r="H1520" s="28"/>
    </row>
    <row r="1521" spans="8:9" x14ac:dyDescent="0.2">
      <c r="H1521" s="28"/>
    </row>
    <row r="1522" spans="8:9" x14ac:dyDescent="0.2">
      <c r="H1522" s="28"/>
    </row>
    <row r="1523" spans="8:9" x14ac:dyDescent="0.2">
      <c r="H1523" s="28"/>
    </row>
    <row r="1524" spans="8:9" x14ac:dyDescent="0.2">
      <c r="H1524" s="28"/>
    </row>
    <row r="1525" spans="8:9" x14ac:dyDescent="0.2">
      <c r="H1525" s="28"/>
    </row>
    <row r="1526" spans="8:9" x14ac:dyDescent="0.2">
      <c r="H1526" s="28"/>
    </row>
    <row r="1527" spans="8:9" x14ac:dyDescent="0.2">
      <c r="H1527" s="28"/>
    </row>
    <row r="1528" spans="8:9" x14ac:dyDescent="0.2">
      <c r="H1528" s="28"/>
    </row>
    <row r="1529" spans="8:9" x14ac:dyDescent="0.2">
      <c r="H1529" s="28"/>
    </row>
    <row r="1530" spans="8:9" x14ac:dyDescent="0.2">
      <c r="H1530" s="28"/>
    </row>
    <row r="1531" spans="8:9" x14ac:dyDescent="0.2">
      <c r="H1531" s="28"/>
    </row>
    <row r="1532" spans="8:9" x14ac:dyDescent="0.2">
      <c r="H1532" s="28"/>
    </row>
    <row r="1533" spans="8:9" x14ac:dyDescent="0.2">
      <c r="H1533" s="28"/>
    </row>
    <row r="1534" spans="8:9" x14ac:dyDescent="0.2">
      <c r="H1534" s="28"/>
      <c r="I1534" s="71"/>
    </row>
    <row r="1535" spans="8:9" x14ac:dyDescent="0.2">
      <c r="H1535" s="28"/>
      <c r="I1535" s="71"/>
    </row>
    <row r="1536" spans="8:9" x14ac:dyDescent="0.2">
      <c r="H1536" s="28"/>
    </row>
    <row r="1537" spans="8:8" x14ac:dyDescent="0.2">
      <c r="H1537" s="28"/>
    </row>
    <row r="1538" spans="8:8" x14ac:dyDescent="0.2">
      <c r="H1538" s="28"/>
    </row>
    <row r="1539" spans="8:8" x14ac:dyDescent="0.2">
      <c r="H1539" s="28"/>
    </row>
    <row r="1540" spans="8:8" x14ac:dyDescent="0.2">
      <c r="H1540" s="28"/>
    </row>
    <row r="1541" spans="8:8" x14ac:dyDescent="0.2">
      <c r="H1541" s="28"/>
    </row>
    <row r="1542" spans="8:8" x14ac:dyDescent="0.2">
      <c r="H1542" s="28"/>
    </row>
    <row r="1543" spans="8:8" x14ac:dyDescent="0.2">
      <c r="H1543" s="28"/>
    </row>
    <row r="1544" spans="8:8" x14ac:dyDescent="0.2">
      <c r="H1544" s="28"/>
    </row>
    <row r="1545" spans="8:8" x14ac:dyDescent="0.2">
      <c r="H1545" s="28"/>
    </row>
    <row r="1546" spans="8:8" x14ac:dyDescent="0.2">
      <c r="H1546" s="28"/>
    </row>
    <row r="1547" spans="8:8" x14ac:dyDescent="0.2">
      <c r="H1547" s="28"/>
    </row>
    <row r="1548" spans="8:8" x14ac:dyDescent="0.2">
      <c r="H1548" s="28"/>
    </row>
    <row r="1549" spans="8:8" x14ac:dyDescent="0.2">
      <c r="H1549" s="28"/>
    </row>
    <row r="1550" spans="8:8" x14ac:dyDescent="0.2">
      <c r="H1550" s="28"/>
    </row>
    <row r="1551" spans="8:8" x14ac:dyDescent="0.2">
      <c r="H1551" s="28"/>
    </row>
    <row r="1552" spans="8:8" x14ac:dyDescent="0.2">
      <c r="H1552" s="28"/>
    </row>
    <row r="1553" spans="8:8" x14ac:dyDescent="0.2">
      <c r="H1553" s="28"/>
    </row>
    <row r="1554" spans="8:8" x14ac:dyDescent="0.2">
      <c r="H1554" s="28"/>
    </row>
    <row r="1555" spans="8:8" x14ac:dyDescent="0.2">
      <c r="H1555" s="28"/>
    </row>
    <row r="1556" spans="8:8" x14ac:dyDescent="0.2">
      <c r="H1556" s="28"/>
    </row>
    <row r="1557" spans="8:8" x14ac:dyDescent="0.2">
      <c r="H1557" s="28"/>
    </row>
    <row r="1558" spans="8:8" x14ac:dyDescent="0.2">
      <c r="H1558" s="28"/>
    </row>
    <row r="1559" spans="8:8" x14ac:dyDescent="0.2">
      <c r="H1559" s="38"/>
    </row>
    <row r="1560" spans="8:8" x14ac:dyDescent="0.2">
      <c r="H1560" s="28"/>
    </row>
    <row r="1561" spans="8:8" x14ac:dyDescent="0.2">
      <c r="H1561" s="28"/>
    </row>
    <row r="1562" spans="8:8" x14ac:dyDescent="0.2">
      <c r="H1562" s="38"/>
    </row>
    <row r="1563" spans="8:8" x14ac:dyDescent="0.2">
      <c r="H1563" s="28"/>
    </row>
    <row r="1564" spans="8:8" x14ac:dyDescent="0.2">
      <c r="H1564" s="28"/>
    </row>
    <row r="1565" spans="8:8" x14ac:dyDescent="0.2">
      <c r="H1565" s="28"/>
    </row>
    <row r="1566" spans="8:8" x14ac:dyDescent="0.2">
      <c r="H1566" s="28"/>
    </row>
    <row r="1567" spans="8:8" x14ac:dyDescent="0.2">
      <c r="H1567" s="28"/>
    </row>
    <row r="1568" spans="8:8" x14ac:dyDescent="0.2">
      <c r="H1568" s="28"/>
    </row>
    <row r="1569" spans="8:8" x14ac:dyDescent="0.2">
      <c r="H1569" s="28"/>
    </row>
    <row r="1570" spans="8:8" x14ac:dyDescent="0.2">
      <c r="H1570" s="28"/>
    </row>
    <row r="1571" spans="8:8" x14ac:dyDescent="0.2">
      <c r="H1571" s="28"/>
    </row>
    <row r="1572" spans="8:8" x14ac:dyDescent="0.2">
      <c r="H1572" s="28"/>
    </row>
    <row r="1573" spans="8:8" x14ac:dyDescent="0.2">
      <c r="H1573" s="28"/>
    </row>
    <row r="1574" spans="8:8" x14ac:dyDescent="0.2">
      <c r="H1574" s="28"/>
    </row>
    <row r="1575" spans="8:8" x14ac:dyDescent="0.2">
      <c r="H1575" s="28"/>
    </row>
    <row r="1576" spans="8:8" x14ac:dyDescent="0.2">
      <c r="H1576" s="28"/>
    </row>
    <row r="1577" spans="8:8" x14ac:dyDescent="0.2">
      <c r="H1577" s="28"/>
    </row>
    <row r="1578" spans="8:8" x14ac:dyDescent="0.2">
      <c r="H1578" s="28"/>
    </row>
    <row r="1579" spans="8:8" x14ac:dyDescent="0.2">
      <c r="H1579" s="28"/>
    </row>
    <row r="1580" spans="8:8" x14ac:dyDescent="0.2">
      <c r="H1580" s="28"/>
    </row>
    <row r="1581" spans="8:8" x14ac:dyDescent="0.2">
      <c r="H1581" s="28"/>
    </row>
    <row r="1582" spans="8:8" x14ac:dyDescent="0.2">
      <c r="H1582" s="28"/>
    </row>
    <row r="1583" spans="8:8" x14ac:dyDescent="0.2">
      <c r="H1583" s="28"/>
    </row>
    <row r="1584" spans="8:8" x14ac:dyDescent="0.2">
      <c r="H1584" s="28"/>
    </row>
    <row r="1585" spans="8:8" x14ac:dyDescent="0.2">
      <c r="H1585" s="28"/>
    </row>
    <row r="1586" spans="8:8" x14ac:dyDescent="0.2">
      <c r="H1586" s="38"/>
    </row>
    <row r="1587" spans="8:8" x14ac:dyDescent="0.2">
      <c r="H1587" s="28"/>
    </row>
    <row r="1588" spans="8:8" x14ac:dyDescent="0.2">
      <c r="H1588" s="28"/>
    </row>
    <row r="1589" spans="8:8" x14ac:dyDescent="0.2">
      <c r="H1589" s="28"/>
    </row>
    <row r="1590" spans="8:8" x14ac:dyDescent="0.2">
      <c r="H1590" s="28"/>
    </row>
    <row r="1591" spans="8:8" x14ac:dyDescent="0.2">
      <c r="H1591" s="28"/>
    </row>
    <row r="1592" spans="8:8" x14ac:dyDescent="0.2">
      <c r="H1592" s="28"/>
    </row>
    <row r="1593" spans="8:8" x14ac:dyDescent="0.2">
      <c r="H1593" s="28"/>
    </row>
    <row r="1594" spans="8:8" x14ac:dyDescent="0.2">
      <c r="H1594" s="28"/>
    </row>
    <row r="1595" spans="8:8" x14ac:dyDescent="0.2">
      <c r="H1595" s="28"/>
    </row>
    <row r="1596" spans="8:8" x14ac:dyDescent="0.2">
      <c r="H1596" s="28"/>
    </row>
    <row r="1597" spans="8:8" x14ac:dyDescent="0.2">
      <c r="H1597" s="28"/>
    </row>
    <row r="1598" spans="8:8" x14ac:dyDescent="0.2">
      <c r="H1598" s="28"/>
    </row>
    <row r="1599" spans="8:8" x14ac:dyDescent="0.2">
      <c r="H1599" s="28"/>
    </row>
    <row r="1600" spans="8:8" x14ac:dyDescent="0.2">
      <c r="H1600" s="28"/>
    </row>
    <row r="1601" spans="8:8" x14ac:dyDescent="0.2">
      <c r="H1601" s="28"/>
    </row>
    <row r="1602" spans="8:8" x14ac:dyDescent="0.2">
      <c r="H1602" s="28"/>
    </row>
    <row r="1603" spans="8:8" x14ac:dyDescent="0.2">
      <c r="H1603" s="28"/>
    </row>
    <row r="1604" spans="8:8" x14ac:dyDescent="0.2">
      <c r="H1604" s="28"/>
    </row>
    <row r="1605" spans="8:8" x14ac:dyDescent="0.2">
      <c r="H1605" s="38"/>
    </row>
    <row r="1606" spans="8:8" x14ac:dyDescent="0.2">
      <c r="H1606" s="28"/>
    </row>
    <row r="1607" spans="8:8" x14ac:dyDescent="0.2">
      <c r="H1607" s="28"/>
    </row>
    <row r="1608" spans="8:8" x14ac:dyDescent="0.2">
      <c r="H1608" s="28"/>
    </row>
    <row r="1609" spans="8:8" x14ac:dyDescent="0.2">
      <c r="H1609" s="28"/>
    </row>
    <row r="1610" spans="8:8" x14ac:dyDescent="0.2">
      <c r="H1610" s="38"/>
    </row>
    <row r="1611" spans="8:8" x14ac:dyDescent="0.2">
      <c r="H1611" s="28"/>
    </row>
    <row r="1612" spans="8:8" x14ac:dyDescent="0.2">
      <c r="H1612" s="28"/>
    </row>
    <row r="1613" spans="8:8" x14ac:dyDescent="0.2">
      <c r="H1613" s="28"/>
    </row>
    <row r="1614" spans="8:8" x14ac:dyDescent="0.2">
      <c r="H1614" s="28"/>
    </row>
    <row r="1615" spans="8:8" x14ac:dyDescent="0.2">
      <c r="H1615" s="28"/>
    </row>
    <row r="1616" spans="8:8" x14ac:dyDescent="0.2">
      <c r="H1616" s="28"/>
    </row>
    <row r="1617" spans="8:8" x14ac:dyDescent="0.2">
      <c r="H1617" s="28"/>
    </row>
    <row r="1618" spans="8:8" x14ac:dyDescent="0.2">
      <c r="H1618" s="28"/>
    </row>
    <row r="1619" spans="8:8" x14ac:dyDescent="0.2">
      <c r="H1619" s="28"/>
    </row>
    <row r="1620" spans="8:8" x14ac:dyDescent="0.2">
      <c r="H1620" s="28"/>
    </row>
    <row r="1621" spans="8:8" x14ac:dyDescent="0.2">
      <c r="H1621" s="28"/>
    </row>
    <row r="1622" spans="8:8" x14ac:dyDescent="0.2">
      <c r="H1622" s="28"/>
    </row>
    <row r="1623" spans="8:8" x14ac:dyDescent="0.2">
      <c r="H1623" s="28"/>
    </row>
    <row r="1624" spans="8:8" x14ac:dyDescent="0.2">
      <c r="H1624" s="28"/>
    </row>
    <row r="1625" spans="8:8" x14ac:dyDescent="0.2">
      <c r="H1625" s="28"/>
    </row>
    <row r="1626" spans="8:8" x14ac:dyDescent="0.2">
      <c r="H1626" s="28"/>
    </row>
    <row r="1627" spans="8:8" x14ac:dyDescent="0.2">
      <c r="H1627" s="28"/>
    </row>
    <row r="1628" spans="8:8" x14ac:dyDescent="0.2">
      <c r="H1628" s="28"/>
    </row>
    <row r="1629" spans="8:8" x14ac:dyDescent="0.2">
      <c r="H1629" s="28"/>
    </row>
    <row r="1630" spans="8:8" x14ac:dyDescent="0.2">
      <c r="H1630" s="28"/>
    </row>
    <row r="1631" spans="8:8" x14ac:dyDescent="0.2">
      <c r="H1631" s="38"/>
    </row>
    <row r="1632" spans="8:8" x14ac:dyDescent="0.2">
      <c r="H1632" s="38"/>
    </row>
    <row r="1633" spans="8:8" x14ac:dyDescent="0.2">
      <c r="H1633" s="38"/>
    </row>
    <row r="1634" spans="8:8" x14ac:dyDescent="0.2">
      <c r="H1634" s="28"/>
    </row>
    <row r="1635" spans="8:8" x14ac:dyDescent="0.2">
      <c r="H1635" s="28"/>
    </row>
    <row r="1636" spans="8:8" x14ac:dyDescent="0.2">
      <c r="H1636" s="28"/>
    </row>
    <row r="1637" spans="8:8" x14ac:dyDescent="0.2">
      <c r="H1637" s="28"/>
    </row>
    <row r="1638" spans="8:8" x14ac:dyDescent="0.2">
      <c r="H1638" s="28"/>
    </row>
    <row r="1639" spans="8:8" x14ac:dyDescent="0.2">
      <c r="H1639" s="28"/>
    </row>
    <row r="1640" spans="8:8" x14ac:dyDescent="0.2">
      <c r="H1640" s="28"/>
    </row>
    <row r="1641" spans="8:8" x14ac:dyDescent="0.2">
      <c r="H1641" s="28"/>
    </row>
    <row r="1642" spans="8:8" x14ac:dyDescent="0.2">
      <c r="H1642" s="28"/>
    </row>
    <row r="1643" spans="8:8" x14ac:dyDescent="0.2">
      <c r="H1643" s="28"/>
    </row>
    <row r="1644" spans="8:8" x14ac:dyDescent="0.2">
      <c r="H1644" s="38"/>
    </row>
    <row r="1645" spans="8:8" x14ac:dyDescent="0.2">
      <c r="H1645" s="38"/>
    </row>
    <row r="1646" spans="8:8" x14ac:dyDescent="0.2">
      <c r="H1646" s="28"/>
    </row>
    <row r="1647" spans="8:8" x14ac:dyDescent="0.2">
      <c r="H1647" s="28"/>
    </row>
    <row r="1648" spans="8:8" x14ac:dyDescent="0.2">
      <c r="H1648" s="28"/>
    </row>
    <row r="1649" spans="8:8" x14ac:dyDescent="0.2">
      <c r="H1649" s="28"/>
    </row>
    <row r="1650" spans="8:8" x14ac:dyDescent="0.2">
      <c r="H1650" s="38"/>
    </row>
    <row r="1651" spans="8:8" x14ac:dyDescent="0.2">
      <c r="H1651" s="28"/>
    </row>
    <row r="1652" spans="8:8" x14ac:dyDescent="0.2">
      <c r="H1652" s="28"/>
    </row>
    <row r="1653" spans="8:8" x14ac:dyDescent="0.2">
      <c r="H1653" s="28"/>
    </row>
    <row r="1654" spans="8:8" x14ac:dyDescent="0.2">
      <c r="H1654" s="28"/>
    </row>
    <row r="1655" spans="8:8" x14ac:dyDescent="0.2">
      <c r="H1655" s="28"/>
    </row>
    <row r="1656" spans="8:8" x14ac:dyDescent="0.2">
      <c r="H1656" s="28"/>
    </row>
    <row r="1657" spans="8:8" x14ac:dyDescent="0.2">
      <c r="H1657" s="28"/>
    </row>
    <row r="1658" spans="8:8" x14ac:dyDescent="0.2">
      <c r="H1658" s="28"/>
    </row>
    <row r="1659" spans="8:8" x14ac:dyDescent="0.2">
      <c r="H1659" s="28"/>
    </row>
    <row r="1660" spans="8:8" x14ac:dyDescent="0.2">
      <c r="H1660" s="28"/>
    </row>
    <row r="1661" spans="8:8" x14ac:dyDescent="0.2">
      <c r="H1661" s="28"/>
    </row>
    <row r="1662" spans="8:8" x14ac:dyDescent="0.2">
      <c r="H1662" s="28"/>
    </row>
    <row r="1663" spans="8:8" x14ac:dyDescent="0.2">
      <c r="H1663" s="28"/>
    </row>
    <row r="1664" spans="8:8" x14ac:dyDescent="0.2">
      <c r="H1664" s="28"/>
    </row>
    <row r="1665" spans="8:9" x14ac:dyDescent="0.2">
      <c r="H1665" s="28"/>
    </row>
    <row r="1666" spans="8:9" x14ac:dyDescent="0.2">
      <c r="H1666" s="28"/>
    </row>
    <row r="1667" spans="8:9" x14ac:dyDescent="0.2">
      <c r="H1667" s="28"/>
    </row>
    <row r="1668" spans="8:9" x14ac:dyDescent="0.2">
      <c r="H1668" s="28"/>
    </row>
    <row r="1669" spans="8:9" x14ac:dyDescent="0.2">
      <c r="H1669" s="28"/>
    </row>
    <row r="1670" spans="8:9" x14ac:dyDescent="0.2">
      <c r="H1670" s="28"/>
    </row>
    <row r="1671" spans="8:9" x14ac:dyDescent="0.2">
      <c r="H1671" s="28"/>
    </row>
    <row r="1672" spans="8:9" x14ac:dyDescent="0.2">
      <c r="H1672" s="28"/>
    </row>
    <row r="1673" spans="8:9" x14ac:dyDescent="0.2">
      <c r="H1673" s="28"/>
    </row>
    <row r="1674" spans="8:9" x14ac:dyDescent="0.2">
      <c r="H1674" s="38"/>
    </row>
    <row r="1675" spans="8:9" x14ac:dyDescent="0.2">
      <c r="H1675" s="38"/>
    </row>
    <row r="1676" spans="8:9" x14ac:dyDescent="0.2">
      <c r="H1676" s="38"/>
    </row>
    <row r="1677" spans="8:9" x14ac:dyDescent="0.2">
      <c r="H1677" s="28"/>
    </row>
    <row r="1678" spans="8:9" x14ac:dyDescent="0.2">
      <c r="H1678" s="28"/>
      <c r="I1678" s="71"/>
    </row>
    <row r="1679" spans="8:9" x14ac:dyDescent="0.2">
      <c r="H1679" s="28"/>
    </row>
    <row r="1680" spans="8:9" x14ac:dyDescent="0.2">
      <c r="H1680" s="28"/>
    </row>
    <row r="1681" spans="8:8" x14ac:dyDescent="0.2">
      <c r="H1681" s="28"/>
    </row>
    <row r="1682" spans="8:8" x14ac:dyDescent="0.2">
      <c r="H1682" s="28"/>
    </row>
    <row r="1683" spans="8:8" x14ac:dyDescent="0.2">
      <c r="H1683" s="28"/>
    </row>
    <row r="1684" spans="8:8" x14ac:dyDescent="0.2">
      <c r="H1684" s="28"/>
    </row>
    <row r="1685" spans="8:8" x14ac:dyDescent="0.2">
      <c r="H1685" s="28"/>
    </row>
    <row r="1686" spans="8:8" x14ac:dyDescent="0.2">
      <c r="H1686" s="28"/>
    </row>
    <row r="1687" spans="8:8" x14ac:dyDescent="0.2">
      <c r="H1687" s="38"/>
    </row>
    <row r="1688" spans="8:8" x14ac:dyDescent="0.2">
      <c r="H1688" s="28"/>
    </row>
    <row r="1689" spans="8:8" x14ac:dyDescent="0.2">
      <c r="H1689" s="28"/>
    </row>
    <row r="1690" spans="8:8" x14ac:dyDescent="0.2">
      <c r="H1690" s="38"/>
    </row>
    <row r="1691" spans="8:8" x14ac:dyDescent="0.2">
      <c r="H1691" s="28"/>
    </row>
    <row r="1692" spans="8:8" x14ac:dyDescent="0.2">
      <c r="H1692" s="28"/>
    </row>
    <row r="1693" spans="8:8" x14ac:dyDescent="0.2">
      <c r="H1693" s="28"/>
    </row>
    <row r="1694" spans="8:8" x14ac:dyDescent="0.2">
      <c r="H1694" s="28"/>
    </row>
  </sheetData>
  <mergeCells count="18">
    <mergeCell ref="M76:M77"/>
    <mergeCell ref="N91:N92"/>
    <mergeCell ref="M162:M163"/>
    <mergeCell ref="N78:N79"/>
    <mergeCell ref="N553:N554"/>
    <mergeCell ref="N241:N242"/>
    <mergeCell ref="N124:N125"/>
    <mergeCell ref="N527:N528"/>
    <mergeCell ref="N394:N395"/>
    <mergeCell ref="N537:N538"/>
    <mergeCell ref="N423:N424"/>
    <mergeCell ref="N320:N321"/>
    <mergeCell ref="N425:N427"/>
    <mergeCell ref="N151:N152"/>
    <mergeCell ref="N162:N163"/>
    <mergeCell ref="N529:N530"/>
    <mergeCell ref="N416:N417"/>
    <mergeCell ref="N283:N284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2"/>
  <sheetViews>
    <sheetView tabSelected="1" workbookViewId="0">
      <selection activeCell="D6" sqref="D6"/>
    </sheetView>
  </sheetViews>
  <sheetFormatPr defaultRowHeight="12.75" x14ac:dyDescent="0.2"/>
  <cols>
    <col min="3" max="3" width="14.7109375" bestFit="1" customWidth="1"/>
    <col min="4" max="4" width="17.5703125" bestFit="1" customWidth="1"/>
    <col min="5" max="5" width="9.140625" style="21"/>
    <col min="6" max="6" width="17.7109375" style="24" bestFit="1" customWidth="1"/>
    <col min="7" max="7" width="13.42578125" style="21" bestFit="1" customWidth="1"/>
    <col min="8" max="8" width="4.5703125" style="21" bestFit="1" customWidth="1"/>
    <col min="9" max="9" width="12.85546875" style="21" bestFit="1" customWidth="1"/>
    <col min="10" max="10" width="11.28515625" style="21" bestFit="1" customWidth="1"/>
    <col min="11" max="11" width="9.140625" style="21"/>
    <col min="12" max="12" width="36.7109375" customWidth="1"/>
  </cols>
  <sheetData>
    <row r="1" spans="1:12" x14ac:dyDescent="0.2">
      <c r="A1" s="4" t="s">
        <v>5172</v>
      </c>
    </row>
    <row r="2" spans="1:12" x14ac:dyDescent="0.2">
      <c r="A2" s="1" t="s">
        <v>5173</v>
      </c>
      <c r="B2" s="1" t="s">
        <v>5174</v>
      </c>
      <c r="C2" s="1" t="s">
        <v>1</v>
      </c>
      <c r="D2" s="18" t="s">
        <v>200</v>
      </c>
      <c r="E2" s="109" t="s">
        <v>201</v>
      </c>
      <c r="F2" s="111" t="s">
        <v>202</v>
      </c>
      <c r="G2" s="75" t="s">
        <v>3</v>
      </c>
      <c r="H2" s="110" t="s">
        <v>4</v>
      </c>
      <c r="I2" s="75" t="s">
        <v>5</v>
      </c>
      <c r="J2" s="110" t="s">
        <v>8</v>
      </c>
      <c r="K2" s="75" t="s">
        <v>203</v>
      </c>
      <c r="L2" s="1" t="s">
        <v>7</v>
      </c>
    </row>
    <row r="3" spans="1:12" x14ac:dyDescent="0.2">
      <c r="A3" s="2">
        <v>1</v>
      </c>
      <c r="B3" s="11" t="s">
        <v>5175</v>
      </c>
      <c r="C3" s="3" t="s">
        <v>118</v>
      </c>
      <c r="D3" s="3" t="s">
        <v>5176</v>
      </c>
      <c r="E3" s="21">
        <v>335</v>
      </c>
    </row>
    <row r="4" spans="1:12" x14ac:dyDescent="0.2">
      <c r="A4" s="2">
        <v>1</v>
      </c>
      <c r="B4" s="11" t="s">
        <v>5177</v>
      </c>
      <c r="C4" s="3" t="s">
        <v>5178</v>
      </c>
      <c r="D4" s="3" t="s">
        <v>5179</v>
      </c>
      <c r="E4" s="21">
        <v>336</v>
      </c>
    </row>
    <row r="5" spans="1:12" x14ac:dyDescent="0.2">
      <c r="A5" s="2">
        <v>1</v>
      </c>
      <c r="B5" s="11" t="s">
        <v>5180</v>
      </c>
      <c r="C5" s="3" t="s">
        <v>5181</v>
      </c>
      <c r="D5" s="3" t="s">
        <v>5182</v>
      </c>
      <c r="E5" s="21">
        <v>337</v>
      </c>
    </row>
    <row r="6" spans="1:12" x14ac:dyDescent="0.2">
      <c r="A6" s="2">
        <v>1</v>
      </c>
      <c r="B6" s="11" t="s">
        <v>5183</v>
      </c>
      <c r="C6" s="3"/>
      <c r="D6" s="3"/>
    </row>
    <row r="7" spans="1:12" x14ac:dyDescent="0.2">
      <c r="A7" s="2">
        <v>2</v>
      </c>
      <c r="B7" s="11" t="s">
        <v>5175</v>
      </c>
      <c r="C7" s="3" t="s">
        <v>5184</v>
      </c>
      <c r="D7" s="3" t="s">
        <v>5185</v>
      </c>
      <c r="E7" s="21">
        <v>338</v>
      </c>
    </row>
    <row r="8" spans="1:12" x14ac:dyDescent="0.2">
      <c r="A8" s="2">
        <v>2</v>
      </c>
      <c r="B8" s="11" t="s">
        <v>5177</v>
      </c>
      <c r="C8" s="3" t="s">
        <v>5186</v>
      </c>
      <c r="D8" s="3" t="s">
        <v>5187</v>
      </c>
      <c r="E8" s="21">
        <v>339</v>
      </c>
    </row>
    <row r="9" spans="1:12" x14ac:dyDescent="0.2">
      <c r="A9" s="2">
        <v>2</v>
      </c>
      <c r="B9" s="11" t="s">
        <v>5180</v>
      </c>
      <c r="C9" s="3" t="s">
        <v>3361</v>
      </c>
      <c r="D9" s="3" t="s">
        <v>5188</v>
      </c>
      <c r="E9" s="21">
        <v>340</v>
      </c>
    </row>
    <row r="10" spans="1:12" x14ac:dyDescent="0.2">
      <c r="A10" s="2">
        <v>2</v>
      </c>
      <c r="B10" s="11" t="s">
        <v>5183</v>
      </c>
    </row>
    <row r="11" spans="1:12" x14ac:dyDescent="0.2">
      <c r="A11" s="2">
        <v>3</v>
      </c>
      <c r="B11" s="11" t="s">
        <v>5175</v>
      </c>
      <c r="C11" s="3" t="s">
        <v>246</v>
      </c>
      <c r="D11" s="3" t="s">
        <v>41</v>
      </c>
      <c r="E11" s="21">
        <v>341</v>
      </c>
    </row>
    <row r="12" spans="1:12" x14ac:dyDescent="0.2">
      <c r="A12" s="2">
        <v>3</v>
      </c>
      <c r="B12" s="11" t="s">
        <v>5177</v>
      </c>
      <c r="C12" s="3" t="s">
        <v>5189</v>
      </c>
      <c r="D12" s="3" t="s">
        <v>1697</v>
      </c>
      <c r="E12" s="21">
        <v>342</v>
      </c>
    </row>
    <row r="13" spans="1:12" x14ac:dyDescent="0.2">
      <c r="A13" s="2">
        <v>3</v>
      </c>
      <c r="B13" s="11" t="s">
        <v>5180</v>
      </c>
      <c r="C13" s="3" t="s">
        <v>5190</v>
      </c>
      <c r="D13" s="3" t="s">
        <v>707</v>
      </c>
      <c r="E13" s="21">
        <v>343</v>
      </c>
    </row>
    <row r="14" spans="1:12" x14ac:dyDescent="0.2">
      <c r="A14" s="2">
        <v>3</v>
      </c>
      <c r="B14" s="11" t="s">
        <v>5183</v>
      </c>
    </row>
    <row r="15" spans="1:12" x14ac:dyDescent="0.2">
      <c r="A15" s="2">
        <v>4</v>
      </c>
      <c r="B15" s="11" t="s">
        <v>5175</v>
      </c>
      <c r="C15" s="3" t="s">
        <v>5191</v>
      </c>
      <c r="D15" s="3" t="s">
        <v>5192</v>
      </c>
      <c r="E15" s="21" t="s">
        <v>5193</v>
      </c>
    </row>
    <row r="16" spans="1:12" x14ac:dyDescent="0.2">
      <c r="A16" s="2">
        <v>4</v>
      </c>
      <c r="B16" s="11" t="s">
        <v>5177</v>
      </c>
      <c r="C16" s="3" t="s">
        <v>5194</v>
      </c>
      <c r="D16" s="3" t="s">
        <v>684</v>
      </c>
      <c r="E16" s="21">
        <v>345</v>
      </c>
      <c r="F16" s="24" t="s">
        <v>221</v>
      </c>
      <c r="G16" s="28">
        <v>34824</v>
      </c>
      <c r="H16" s="21">
        <v>34</v>
      </c>
      <c r="I16" s="28">
        <v>45439</v>
      </c>
      <c r="J16" s="21">
        <v>734</v>
      </c>
    </row>
    <row r="17" spans="1:10" x14ac:dyDescent="0.2">
      <c r="A17" s="2">
        <v>4</v>
      </c>
      <c r="B17" s="11" t="s">
        <v>5180</v>
      </c>
      <c r="C17" s="3" t="s">
        <v>5195</v>
      </c>
      <c r="D17" s="3" t="s">
        <v>1730</v>
      </c>
      <c r="E17" s="21">
        <v>346</v>
      </c>
    </row>
    <row r="18" spans="1:10" x14ac:dyDescent="0.2">
      <c r="A18" s="2">
        <v>4</v>
      </c>
      <c r="B18" s="11" t="s">
        <v>5183</v>
      </c>
      <c r="C18" s="3" t="s">
        <v>7447</v>
      </c>
      <c r="D18" s="3" t="s">
        <v>7448</v>
      </c>
    </row>
    <row r="19" spans="1:10" x14ac:dyDescent="0.2">
      <c r="A19" s="2">
        <v>5</v>
      </c>
      <c r="B19" s="11" t="s">
        <v>5175</v>
      </c>
      <c r="C19" s="3" t="s">
        <v>5196</v>
      </c>
      <c r="D19" s="3" t="s">
        <v>5197</v>
      </c>
      <c r="E19" s="21">
        <v>347</v>
      </c>
    </row>
    <row r="20" spans="1:10" x14ac:dyDescent="0.2">
      <c r="A20" s="2">
        <v>5</v>
      </c>
      <c r="B20" s="11" t="s">
        <v>5177</v>
      </c>
      <c r="C20" s="3" t="s">
        <v>5198</v>
      </c>
      <c r="D20" s="3" t="s">
        <v>5199</v>
      </c>
      <c r="E20" s="21">
        <v>348</v>
      </c>
    </row>
    <row r="21" spans="1:10" x14ac:dyDescent="0.2">
      <c r="A21" s="2">
        <v>5</v>
      </c>
      <c r="B21" s="11" t="s">
        <v>5180</v>
      </c>
      <c r="C21" s="3" t="s">
        <v>4985</v>
      </c>
      <c r="D21" s="3" t="s">
        <v>320</v>
      </c>
      <c r="E21" s="21">
        <v>385</v>
      </c>
      <c r="F21" s="24" t="s">
        <v>7415</v>
      </c>
      <c r="G21" s="28">
        <v>45380</v>
      </c>
      <c r="H21" s="21">
        <v>50</v>
      </c>
      <c r="I21" s="28">
        <v>45470</v>
      </c>
      <c r="J21" s="21">
        <v>743</v>
      </c>
    </row>
    <row r="22" spans="1:10" x14ac:dyDescent="0.2">
      <c r="A22" s="2">
        <v>5</v>
      </c>
      <c r="B22" s="11" t="s">
        <v>5183</v>
      </c>
      <c r="C22" s="3" t="s">
        <v>7443</v>
      </c>
      <c r="D22" s="3" t="s">
        <v>3096</v>
      </c>
      <c r="F22" s="24" t="s">
        <v>7444</v>
      </c>
    </row>
    <row r="23" spans="1:10" x14ac:dyDescent="0.2">
      <c r="A23" s="2">
        <v>6</v>
      </c>
      <c r="B23" s="11" t="s">
        <v>5175</v>
      </c>
      <c r="C23" s="3" t="s">
        <v>5200</v>
      </c>
      <c r="D23" s="3" t="s">
        <v>5201</v>
      </c>
      <c r="E23" s="21">
        <v>373</v>
      </c>
    </row>
    <row r="24" spans="1:10" x14ac:dyDescent="0.2">
      <c r="A24" s="2">
        <v>6</v>
      </c>
      <c r="B24" s="11" t="s">
        <v>5177</v>
      </c>
      <c r="C24" s="3" t="s">
        <v>5202</v>
      </c>
      <c r="D24" s="3" t="s">
        <v>5203</v>
      </c>
      <c r="E24" s="21">
        <v>349</v>
      </c>
    </row>
    <row r="25" spans="1:10" x14ac:dyDescent="0.2">
      <c r="A25" s="2">
        <v>6</v>
      </c>
      <c r="B25" s="11" t="s">
        <v>5180</v>
      </c>
      <c r="C25" s="3" t="s">
        <v>5204</v>
      </c>
      <c r="D25" s="3" t="s">
        <v>3138</v>
      </c>
      <c r="E25" s="21">
        <v>384</v>
      </c>
      <c r="F25" s="24" t="s">
        <v>7457</v>
      </c>
    </row>
    <row r="26" spans="1:10" x14ac:dyDescent="0.2">
      <c r="A26" s="2">
        <v>6</v>
      </c>
      <c r="B26" s="11" t="s">
        <v>5183</v>
      </c>
      <c r="C26" s="3"/>
    </row>
    <row r="27" spans="1:10" x14ac:dyDescent="0.2">
      <c r="A27" s="2">
        <v>7</v>
      </c>
      <c r="B27" s="11" t="s">
        <v>5175</v>
      </c>
      <c r="C27" s="3" t="s">
        <v>5205</v>
      </c>
      <c r="D27" s="3" t="s">
        <v>5206</v>
      </c>
      <c r="E27" s="21" t="s">
        <v>5207</v>
      </c>
    </row>
    <row r="28" spans="1:10" x14ac:dyDescent="0.2">
      <c r="A28" s="2">
        <v>7</v>
      </c>
      <c r="B28" s="11" t="s">
        <v>5177</v>
      </c>
      <c r="C28" s="3" t="s">
        <v>5208</v>
      </c>
      <c r="D28" s="3" t="s">
        <v>5209</v>
      </c>
      <c r="E28" s="21">
        <v>350</v>
      </c>
    </row>
    <row r="29" spans="1:10" x14ac:dyDescent="0.2">
      <c r="A29" s="2">
        <v>7</v>
      </c>
      <c r="B29" s="11" t="s">
        <v>5180</v>
      </c>
      <c r="C29" s="3" t="s">
        <v>5210</v>
      </c>
      <c r="D29" s="3" t="s">
        <v>1713</v>
      </c>
      <c r="E29" s="21">
        <v>351</v>
      </c>
    </row>
    <row r="30" spans="1:10" x14ac:dyDescent="0.2">
      <c r="A30" s="2">
        <v>7</v>
      </c>
      <c r="B30" s="11" t="s">
        <v>5183</v>
      </c>
      <c r="C30" s="3" t="s">
        <v>4985</v>
      </c>
      <c r="D30" s="3" t="s">
        <v>7449</v>
      </c>
    </row>
    <row r="31" spans="1:10" x14ac:dyDescent="0.2">
      <c r="A31" s="2">
        <v>8</v>
      </c>
      <c r="B31" s="11" t="s">
        <v>5175</v>
      </c>
      <c r="C31" s="3" t="s">
        <v>3328</v>
      </c>
      <c r="D31" s="3" t="s">
        <v>5211</v>
      </c>
      <c r="E31" s="21">
        <v>352</v>
      </c>
    </row>
    <row r="32" spans="1:10" x14ac:dyDescent="0.2">
      <c r="A32" s="2">
        <v>8</v>
      </c>
      <c r="B32" s="11" t="s">
        <v>5177</v>
      </c>
      <c r="C32" s="3" t="s">
        <v>5212</v>
      </c>
      <c r="D32" s="3" t="s">
        <v>5213</v>
      </c>
      <c r="E32" s="21">
        <v>353</v>
      </c>
      <c r="F32" s="24" t="s">
        <v>5214</v>
      </c>
      <c r="G32" s="28">
        <v>44914</v>
      </c>
      <c r="H32" s="21">
        <v>75</v>
      </c>
      <c r="I32" s="28">
        <v>45456</v>
      </c>
      <c r="J32" s="21">
        <v>738</v>
      </c>
    </row>
    <row r="33" spans="1:10" x14ac:dyDescent="0.2">
      <c r="A33" s="2">
        <v>8</v>
      </c>
      <c r="B33" s="11" t="s">
        <v>5177</v>
      </c>
      <c r="C33" s="3" t="s">
        <v>5212</v>
      </c>
      <c r="D33" s="3" t="s">
        <v>5213</v>
      </c>
      <c r="E33" s="21">
        <v>353</v>
      </c>
      <c r="F33" s="24" t="s">
        <v>5215</v>
      </c>
      <c r="G33" s="28">
        <v>45446</v>
      </c>
      <c r="H33" s="21">
        <v>74</v>
      </c>
      <c r="I33" s="28">
        <v>45456</v>
      </c>
      <c r="J33" s="21">
        <v>737</v>
      </c>
    </row>
    <row r="34" spans="1:10" x14ac:dyDescent="0.2">
      <c r="A34" s="2">
        <v>8</v>
      </c>
      <c r="B34" s="11" t="s">
        <v>5180</v>
      </c>
      <c r="C34" s="3" t="s">
        <v>3328</v>
      </c>
      <c r="D34" s="3" t="s">
        <v>5211</v>
      </c>
      <c r="E34" s="21">
        <v>354</v>
      </c>
      <c r="F34" s="24" t="s">
        <v>3368</v>
      </c>
      <c r="G34" s="28">
        <v>45133</v>
      </c>
      <c r="H34" s="21">
        <v>39</v>
      </c>
      <c r="I34" s="28">
        <v>45487</v>
      </c>
      <c r="J34" s="21">
        <v>746</v>
      </c>
    </row>
    <row r="35" spans="1:10" x14ac:dyDescent="0.2">
      <c r="A35" s="2">
        <v>8</v>
      </c>
      <c r="B35" s="11" t="s">
        <v>5183</v>
      </c>
    </row>
    <row r="36" spans="1:10" x14ac:dyDescent="0.2">
      <c r="A36" s="2">
        <v>9</v>
      </c>
      <c r="B36" s="11" t="s">
        <v>5175</v>
      </c>
      <c r="C36" s="3" t="s">
        <v>5216</v>
      </c>
      <c r="D36" s="3" t="s">
        <v>5188</v>
      </c>
      <c r="E36" s="21">
        <v>355</v>
      </c>
    </row>
    <row r="37" spans="1:10" x14ac:dyDescent="0.2">
      <c r="A37" s="2">
        <v>9</v>
      </c>
      <c r="B37" s="11" t="s">
        <v>5177</v>
      </c>
      <c r="C37" s="3" t="s">
        <v>5217</v>
      </c>
      <c r="D37" s="3" t="s">
        <v>5218</v>
      </c>
      <c r="E37" s="21">
        <v>356</v>
      </c>
    </row>
    <row r="38" spans="1:10" x14ac:dyDescent="0.2">
      <c r="A38" s="2">
        <v>9</v>
      </c>
      <c r="B38" s="11" t="s">
        <v>5180</v>
      </c>
      <c r="C38" s="3" t="s">
        <v>7450</v>
      </c>
      <c r="D38" s="3" t="s">
        <v>7451</v>
      </c>
      <c r="E38" s="21">
        <v>390</v>
      </c>
      <c r="F38" s="24" t="s">
        <v>7453</v>
      </c>
      <c r="G38" s="21">
        <v>1976</v>
      </c>
      <c r="I38" s="28">
        <v>45495</v>
      </c>
      <c r="J38" s="21">
        <v>751</v>
      </c>
    </row>
    <row r="39" spans="1:10" x14ac:dyDescent="0.2">
      <c r="A39" s="2">
        <v>9</v>
      </c>
      <c r="B39" s="11" t="s">
        <v>5180</v>
      </c>
      <c r="C39" s="3" t="s">
        <v>7450</v>
      </c>
      <c r="D39" s="3" t="s">
        <v>7451</v>
      </c>
      <c r="E39" s="21">
        <v>390</v>
      </c>
      <c r="F39" s="3" t="s">
        <v>7452</v>
      </c>
      <c r="G39" s="21">
        <v>1998</v>
      </c>
      <c r="I39" s="28">
        <v>45495</v>
      </c>
      <c r="J39" s="21">
        <v>752</v>
      </c>
    </row>
    <row r="40" spans="1:10" x14ac:dyDescent="0.2">
      <c r="A40" s="2">
        <v>9</v>
      </c>
      <c r="B40" s="11" t="s">
        <v>5183</v>
      </c>
    </row>
    <row r="41" spans="1:10" x14ac:dyDescent="0.2">
      <c r="A41" s="2">
        <v>10</v>
      </c>
      <c r="B41" s="11" t="s">
        <v>5175</v>
      </c>
      <c r="C41" s="3" t="s">
        <v>4985</v>
      </c>
      <c r="D41" s="3" t="s">
        <v>5219</v>
      </c>
      <c r="E41" s="21">
        <v>360</v>
      </c>
      <c r="F41" s="24" t="s">
        <v>5220</v>
      </c>
      <c r="G41" s="28">
        <v>44965</v>
      </c>
      <c r="H41" s="21">
        <v>93</v>
      </c>
      <c r="I41" s="28">
        <v>45439</v>
      </c>
      <c r="J41" s="21">
        <v>735</v>
      </c>
    </row>
    <row r="42" spans="1:10" x14ac:dyDescent="0.2">
      <c r="A42" s="2">
        <v>10</v>
      </c>
      <c r="B42" s="11" t="s">
        <v>5177</v>
      </c>
      <c r="C42" s="3" t="s">
        <v>5221</v>
      </c>
      <c r="D42" s="3" t="s">
        <v>5222</v>
      </c>
      <c r="E42" s="21">
        <v>357</v>
      </c>
    </row>
    <row r="43" spans="1:10" x14ac:dyDescent="0.2">
      <c r="A43" s="2">
        <v>10</v>
      </c>
      <c r="B43" s="11" t="s">
        <v>5180</v>
      </c>
      <c r="C43" s="3" t="s">
        <v>4985</v>
      </c>
      <c r="D43" s="3" t="s">
        <v>5223</v>
      </c>
      <c r="E43" s="21">
        <v>379</v>
      </c>
    </row>
    <row r="44" spans="1:10" x14ac:dyDescent="0.2">
      <c r="A44" s="2">
        <v>10</v>
      </c>
      <c r="B44" s="11" t="s">
        <v>5183</v>
      </c>
    </row>
    <row r="45" spans="1:10" x14ac:dyDescent="0.2">
      <c r="A45" s="2">
        <v>11</v>
      </c>
      <c r="B45" s="11" t="s">
        <v>5175</v>
      </c>
      <c r="C45" s="3" t="s">
        <v>5224</v>
      </c>
      <c r="D45" s="3" t="s">
        <v>5225</v>
      </c>
      <c r="E45" s="21">
        <v>358</v>
      </c>
    </row>
    <row r="46" spans="1:10" x14ac:dyDescent="0.2">
      <c r="A46" s="2">
        <v>11</v>
      </c>
      <c r="B46" s="11" t="s">
        <v>5177</v>
      </c>
      <c r="C46" s="3" t="s">
        <v>2011</v>
      </c>
      <c r="D46" s="3" t="s">
        <v>5226</v>
      </c>
      <c r="E46" s="21">
        <v>359</v>
      </c>
    </row>
    <row r="47" spans="1:10" x14ac:dyDescent="0.2">
      <c r="A47" s="2">
        <v>11</v>
      </c>
      <c r="B47" s="11" t="s">
        <v>5180</v>
      </c>
      <c r="C47" s="3" t="s">
        <v>4985</v>
      </c>
      <c r="D47" s="3" t="s">
        <v>5219</v>
      </c>
      <c r="E47" s="21">
        <v>360</v>
      </c>
    </row>
    <row r="48" spans="1:10" x14ac:dyDescent="0.2">
      <c r="A48" s="2">
        <v>11</v>
      </c>
      <c r="B48" s="11" t="s">
        <v>5183</v>
      </c>
    </row>
    <row r="49" spans="1:12" x14ac:dyDescent="0.2">
      <c r="A49" s="2">
        <v>12</v>
      </c>
      <c r="B49" s="11" t="s">
        <v>5175</v>
      </c>
      <c r="C49" s="3" t="s">
        <v>5227</v>
      </c>
      <c r="D49" s="3" t="s">
        <v>5228</v>
      </c>
      <c r="E49" s="21">
        <v>361</v>
      </c>
    </row>
    <row r="50" spans="1:12" x14ac:dyDescent="0.2">
      <c r="A50" s="2">
        <v>12</v>
      </c>
      <c r="B50" s="11" t="s">
        <v>5177</v>
      </c>
      <c r="C50" s="3" t="s">
        <v>5229</v>
      </c>
      <c r="D50" s="3" t="s">
        <v>5230</v>
      </c>
      <c r="E50" s="21">
        <v>362</v>
      </c>
    </row>
    <row r="51" spans="1:12" x14ac:dyDescent="0.2">
      <c r="A51" s="2">
        <v>12</v>
      </c>
      <c r="B51" s="11" t="s">
        <v>5180</v>
      </c>
      <c r="C51" s="3" t="s">
        <v>4985</v>
      </c>
      <c r="D51" s="3" t="s">
        <v>5231</v>
      </c>
      <c r="E51" s="21">
        <v>363</v>
      </c>
    </row>
    <row r="52" spans="1:12" x14ac:dyDescent="0.2">
      <c r="A52" s="2">
        <v>12</v>
      </c>
      <c r="B52" s="11" t="s">
        <v>5183</v>
      </c>
      <c r="C52" s="3"/>
      <c r="D52" s="3"/>
    </row>
    <row r="53" spans="1:12" x14ac:dyDescent="0.2">
      <c r="A53" s="108" t="s">
        <v>5232</v>
      </c>
      <c r="B53" s="2"/>
    </row>
    <row r="54" spans="1:12" x14ac:dyDescent="0.2">
      <c r="A54" s="1" t="s">
        <v>5173</v>
      </c>
      <c r="B54" s="1" t="s">
        <v>5174</v>
      </c>
      <c r="C54" s="1" t="s">
        <v>1</v>
      </c>
      <c r="D54" s="18" t="s">
        <v>200</v>
      </c>
      <c r="E54" s="109" t="s">
        <v>201</v>
      </c>
      <c r="F54" s="75" t="s">
        <v>202</v>
      </c>
      <c r="G54" s="75" t="s">
        <v>3</v>
      </c>
      <c r="H54" s="110" t="s">
        <v>4</v>
      </c>
      <c r="I54" s="75" t="s">
        <v>5</v>
      </c>
      <c r="J54" s="110" t="s">
        <v>8</v>
      </c>
      <c r="K54" s="75" t="s">
        <v>203</v>
      </c>
      <c r="L54" s="1" t="s">
        <v>7</v>
      </c>
    </row>
    <row r="55" spans="1:12" x14ac:dyDescent="0.2">
      <c r="A55" s="2">
        <v>1</v>
      </c>
      <c r="B55" s="11" t="s">
        <v>5233</v>
      </c>
    </row>
    <row r="56" spans="1:12" x14ac:dyDescent="0.2">
      <c r="A56" s="2">
        <v>1</v>
      </c>
      <c r="B56" s="11" t="s">
        <v>5234</v>
      </c>
      <c r="C56" s="3" t="s">
        <v>5235</v>
      </c>
      <c r="D56" s="3" t="s">
        <v>5236</v>
      </c>
      <c r="E56" s="21">
        <v>365</v>
      </c>
    </row>
    <row r="57" spans="1:12" x14ac:dyDescent="0.2">
      <c r="A57" s="2">
        <v>1</v>
      </c>
      <c r="B57" s="11" t="s">
        <v>5237</v>
      </c>
      <c r="C57" s="3" t="s">
        <v>5238</v>
      </c>
      <c r="D57" s="3" t="s">
        <v>5239</v>
      </c>
      <c r="E57" s="21">
        <v>366</v>
      </c>
    </row>
    <row r="58" spans="1:12" x14ac:dyDescent="0.2">
      <c r="A58" s="2">
        <v>1</v>
      </c>
      <c r="B58" s="11" t="s">
        <v>5240</v>
      </c>
    </row>
    <row r="59" spans="1:12" x14ac:dyDescent="0.2">
      <c r="A59" s="2">
        <v>2</v>
      </c>
      <c r="B59" s="11" t="s">
        <v>5233</v>
      </c>
    </row>
    <row r="60" spans="1:12" x14ac:dyDescent="0.2">
      <c r="A60" s="2">
        <v>2</v>
      </c>
      <c r="B60" s="11" t="s">
        <v>5234</v>
      </c>
      <c r="C60" t="s">
        <v>4994</v>
      </c>
      <c r="D60" t="s">
        <v>402</v>
      </c>
      <c r="E60" s="21">
        <v>377</v>
      </c>
      <c r="F60" s="24" t="s">
        <v>5241</v>
      </c>
      <c r="G60" s="28">
        <v>45349</v>
      </c>
      <c r="H60" s="21">
        <v>51</v>
      </c>
      <c r="I60" s="28">
        <v>45363</v>
      </c>
      <c r="J60" s="21">
        <v>728</v>
      </c>
    </row>
    <row r="61" spans="1:12" x14ac:dyDescent="0.2">
      <c r="A61" s="2">
        <v>2</v>
      </c>
      <c r="B61" s="11" t="s">
        <v>5237</v>
      </c>
    </row>
    <row r="62" spans="1:12" x14ac:dyDescent="0.2">
      <c r="A62" s="2">
        <v>2</v>
      </c>
      <c r="B62" s="11" t="s">
        <v>5240</v>
      </c>
    </row>
    <row r="63" spans="1:12" x14ac:dyDescent="0.2">
      <c r="A63" s="2">
        <v>3</v>
      </c>
      <c r="B63" s="11" t="s">
        <v>5233</v>
      </c>
    </row>
    <row r="64" spans="1:12" x14ac:dyDescent="0.2">
      <c r="A64" s="2">
        <v>3</v>
      </c>
      <c r="B64" s="11" t="s">
        <v>5234</v>
      </c>
      <c r="C64" s="3" t="s">
        <v>5242</v>
      </c>
      <c r="D64" s="3" t="s">
        <v>5243</v>
      </c>
      <c r="E64" s="21">
        <v>367</v>
      </c>
    </row>
    <row r="65" spans="1:9" x14ac:dyDescent="0.2">
      <c r="A65" s="2">
        <v>3</v>
      </c>
      <c r="B65" s="11" t="s">
        <v>5237</v>
      </c>
      <c r="C65" s="3" t="s">
        <v>5244</v>
      </c>
      <c r="D65" s="3" t="s">
        <v>65</v>
      </c>
      <c r="E65" s="21">
        <v>368</v>
      </c>
    </row>
    <row r="66" spans="1:9" x14ac:dyDescent="0.2">
      <c r="A66" s="2">
        <v>3</v>
      </c>
      <c r="B66" s="11" t="s">
        <v>5240</v>
      </c>
    </row>
    <row r="67" spans="1:9" x14ac:dyDescent="0.2">
      <c r="A67" s="2">
        <v>4</v>
      </c>
      <c r="B67" s="11" t="s">
        <v>5233</v>
      </c>
    </row>
    <row r="68" spans="1:9" x14ac:dyDescent="0.2">
      <c r="A68" s="2">
        <v>4</v>
      </c>
      <c r="B68" s="11" t="s">
        <v>5234</v>
      </c>
      <c r="C68" s="3" t="s">
        <v>5242</v>
      </c>
      <c r="D68" s="3" t="s">
        <v>5243</v>
      </c>
      <c r="E68" s="21">
        <v>367</v>
      </c>
    </row>
    <row r="69" spans="1:9" x14ac:dyDescent="0.2">
      <c r="A69" s="2">
        <v>4</v>
      </c>
      <c r="B69" s="11" t="s">
        <v>5237</v>
      </c>
    </row>
    <row r="70" spans="1:9" x14ac:dyDescent="0.2">
      <c r="A70" s="2">
        <v>4</v>
      </c>
      <c r="B70" s="11" t="s">
        <v>5240</v>
      </c>
    </row>
    <row r="71" spans="1:9" x14ac:dyDescent="0.2">
      <c r="A71" s="2">
        <v>5</v>
      </c>
      <c r="B71" s="11" t="s">
        <v>5233</v>
      </c>
    </row>
    <row r="72" spans="1:9" x14ac:dyDescent="0.2">
      <c r="A72" s="2">
        <v>5</v>
      </c>
      <c r="B72" s="11" t="s">
        <v>5234</v>
      </c>
    </row>
    <row r="73" spans="1:9" x14ac:dyDescent="0.2">
      <c r="A73" s="2">
        <v>5</v>
      </c>
      <c r="B73" s="11" t="s">
        <v>5237</v>
      </c>
      <c r="C73" s="3" t="s">
        <v>53</v>
      </c>
      <c r="D73" s="3" t="s">
        <v>5245</v>
      </c>
      <c r="E73" s="21">
        <v>369</v>
      </c>
    </row>
    <row r="74" spans="1:9" x14ac:dyDescent="0.2">
      <c r="A74" s="2">
        <v>5</v>
      </c>
      <c r="B74" s="11" t="s">
        <v>5240</v>
      </c>
    </row>
    <row r="75" spans="1:9" x14ac:dyDescent="0.2">
      <c r="A75" s="2">
        <v>6</v>
      </c>
      <c r="B75" s="11" t="s">
        <v>5233</v>
      </c>
      <c r="C75" s="3" t="s">
        <v>4985</v>
      </c>
      <c r="D75" s="3" t="s">
        <v>5147</v>
      </c>
      <c r="E75" s="33" t="s">
        <v>5246</v>
      </c>
      <c r="F75" s="32" t="s">
        <v>7440</v>
      </c>
      <c r="G75" s="28">
        <v>45367</v>
      </c>
      <c r="H75" s="21">
        <v>67</v>
      </c>
      <c r="I75" s="28">
        <v>45453</v>
      </c>
    </row>
    <row r="76" spans="1:9" x14ac:dyDescent="0.2">
      <c r="A76" s="2">
        <v>6</v>
      </c>
      <c r="B76" s="11" t="s">
        <v>5234</v>
      </c>
      <c r="C76" t="s">
        <v>7437</v>
      </c>
      <c r="D76" t="s">
        <v>7438</v>
      </c>
      <c r="E76" s="21">
        <v>395</v>
      </c>
    </row>
    <row r="77" spans="1:9" x14ac:dyDescent="0.2">
      <c r="A77" s="2">
        <v>6</v>
      </c>
      <c r="B77" s="11" t="s">
        <v>5237</v>
      </c>
      <c r="C77" s="3" t="s">
        <v>5247</v>
      </c>
      <c r="D77" s="3" t="s">
        <v>5248</v>
      </c>
      <c r="E77" s="21">
        <v>370</v>
      </c>
    </row>
    <row r="78" spans="1:9" x14ac:dyDescent="0.2">
      <c r="A78" s="2">
        <v>6</v>
      </c>
      <c r="B78" s="11" t="s">
        <v>5240</v>
      </c>
    </row>
    <row r="79" spans="1:9" x14ac:dyDescent="0.2">
      <c r="A79" s="2">
        <v>7</v>
      </c>
      <c r="B79" s="11" t="s">
        <v>5233</v>
      </c>
      <c r="C79" t="s">
        <v>7409</v>
      </c>
      <c r="D79" t="s">
        <v>7410</v>
      </c>
      <c r="E79" s="21">
        <v>391</v>
      </c>
    </row>
    <row r="80" spans="1:9" x14ac:dyDescent="0.2">
      <c r="A80" s="2">
        <v>7</v>
      </c>
      <c r="B80" s="11" t="s">
        <v>5234</v>
      </c>
    </row>
    <row r="81" spans="1:10" x14ac:dyDescent="0.2">
      <c r="A81" s="2">
        <v>7</v>
      </c>
      <c r="B81" s="11" t="s">
        <v>5237</v>
      </c>
    </row>
    <row r="82" spans="1:10" x14ac:dyDescent="0.2">
      <c r="A82" s="2">
        <v>7</v>
      </c>
      <c r="B82" s="11" t="s">
        <v>5240</v>
      </c>
    </row>
    <row r="83" spans="1:10" x14ac:dyDescent="0.2">
      <c r="A83" s="2">
        <v>8</v>
      </c>
      <c r="B83" s="11" t="s">
        <v>5233</v>
      </c>
      <c r="C83" t="s">
        <v>1010</v>
      </c>
      <c r="D83" t="s">
        <v>431</v>
      </c>
      <c r="E83" s="21">
        <v>392</v>
      </c>
    </row>
    <row r="84" spans="1:10" x14ac:dyDescent="0.2">
      <c r="A84" s="2">
        <v>8</v>
      </c>
      <c r="B84" s="11" t="s">
        <v>5234</v>
      </c>
    </row>
    <row r="85" spans="1:10" x14ac:dyDescent="0.2">
      <c r="A85" s="2">
        <v>8</v>
      </c>
      <c r="B85" s="11" t="s">
        <v>5237</v>
      </c>
    </row>
    <row r="86" spans="1:10" x14ac:dyDescent="0.2">
      <c r="A86" s="2">
        <v>8</v>
      </c>
      <c r="B86" s="11" t="s">
        <v>5240</v>
      </c>
    </row>
    <row r="87" spans="1:10" x14ac:dyDescent="0.2">
      <c r="A87" s="2">
        <v>9</v>
      </c>
      <c r="B87" s="11" t="s">
        <v>5233</v>
      </c>
    </row>
    <row r="88" spans="1:10" x14ac:dyDescent="0.2">
      <c r="A88" s="2">
        <v>9</v>
      </c>
      <c r="B88" s="11" t="s">
        <v>5234</v>
      </c>
      <c r="C88" t="s">
        <v>5249</v>
      </c>
      <c r="D88" t="s">
        <v>5250</v>
      </c>
      <c r="E88" s="21">
        <v>376</v>
      </c>
      <c r="F88" s="24" t="s">
        <v>5251</v>
      </c>
      <c r="G88" s="28">
        <v>45347</v>
      </c>
      <c r="H88" s="21">
        <v>58</v>
      </c>
      <c r="I88" s="28">
        <v>45377</v>
      </c>
      <c r="J88" s="21">
        <v>729</v>
      </c>
    </row>
    <row r="89" spans="1:10" x14ac:dyDescent="0.2">
      <c r="A89" s="2">
        <v>9</v>
      </c>
      <c r="B89" s="11" t="s">
        <v>5237</v>
      </c>
    </row>
    <row r="90" spans="1:10" x14ac:dyDescent="0.2">
      <c r="A90" s="2">
        <v>9</v>
      </c>
      <c r="B90" s="11" t="s">
        <v>5240</v>
      </c>
    </row>
    <row r="91" spans="1:10" x14ac:dyDescent="0.2">
      <c r="A91" s="2">
        <v>10</v>
      </c>
      <c r="B91" s="11" t="s">
        <v>5233</v>
      </c>
    </row>
    <row r="92" spans="1:10" x14ac:dyDescent="0.2">
      <c r="A92" s="2">
        <v>10</v>
      </c>
      <c r="B92" s="11" t="s">
        <v>5234</v>
      </c>
    </row>
    <row r="93" spans="1:10" x14ac:dyDescent="0.2">
      <c r="A93" s="2">
        <v>10</v>
      </c>
      <c r="B93" s="11" t="s">
        <v>5237</v>
      </c>
    </row>
    <row r="94" spans="1:10" x14ac:dyDescent="0.2">
      <c r="A94" s="2">
        <v>10</v>
      </c>
      <c r="B94" s="11" t="s">
        <v>5240</v>
      </c>
    </row>
    <row r="95" spans="1:10" x14ac:dyDescent="0.2">
      <c r="A95" s="2">
        <v>11</v>
      </c>
      <c r="B95" s="11" t="s">
        <v>5233</v>
      </c>
    </row>
    <row r="96" spans="1:10" x14ac:dyDescent="0.2">
      <c r="A96" s="2">
        <v>11</v>
      </c>
      <c r="B96" s="11" t="s">
        <v>5234</v>
      </c>
    </row>
    <row r="97" spans="1:10" x14ac:dyDescent="0.2">
      <c r="A97" s="2">
        <v>11</v>
      </c>
      <c r="B97" s="11" t="s">
        <v>5237</v>
      </c>
    </row>
    <row r="98" spans="1:10" x14ac:dyDescent="0.2">
      <c r="A98" s="2">
        <v>11</v>
      </c>
      <c r="B98" s="11" t="s">
        <v>5240</v>
      </c>
      <c r="C98" t="s">
        <v>7445</v>
      </c>
      <c r="D98" t="s">
        <v>7446</v>
      </c>
      <c r="F98" s="24" t="s">
        <v>7463</v>
      </c>
      <c r="G98" s="28">
        <v>45565</v>
      </c>
      <c r="H98" s="21">
        <v>40</v>
      </c>
      <c r="I98" s="28">
        <v>45590</v>
      </c>
      <c r="J98" s="21">
        <v>756</v>
      </c>
    </row>
    <row r="99" spans="1:10" x14ac:dyDescent="0.2">
      <c r="A99" s="2">
        <v>12</v>
      </c>
      <c r="B99" s="11" t="s">
        <v>5233</v>
      </c>
      <c r="C99" s="3" t="s">
        <v>5252</v>
      </c>
      <c r="D99" s="3" t="s">
        <v>5253</v>
      </c>
      <c r="E99" s="21">
        <v>371</v>
      </c>
    </row>
    <row r="100" spans="1:10" x14ac:dyDescent="0.2">
      <c r="A100" s="2">
        <v>12</v>
      </c>
      <c r="B100" s="11" t="s">
        <v>5234</v>
      </c>
      <c r="C100" s="3" t="s">
        <v>5254</v>
      </c>
      <c r="D100" s="3" t="s">
        <v>5255</v>
      </c>
      <c r="E100" s="21">
        <v>372</v>
      </c>
    </row>
    <row r="101" spans="1:10" x14ac:dyDescent="0.2">
      <c r="A101" s="2">
        <v>12</v>
      </c>
      <c r="B101" s="11" t="s">
        <v>5237</v>
      </c>
    </row>
    <row r="102" spans="1:10" x14ac:dyDescent="0.2">
      <c r="A102" s="2">
        <v>12</v>
      </c>
      <c r="B102" s="11" t="s">
        <v>5240</v>
      </c>
      <c r="C102" t="s">
        <v>7454</v>
      </c>
      <c r="D102" t="s">
        <v>7446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DJ342"/>
  <sheetViews>
    <sheetView zoomScale="30" zoomScaleNormal="30" workbookViewId="0">
      <selection activeCell="CH118" sqref="CH118:CH119"/>
    </sheetView>
  </sheetViews>
  <sheetFormatPr defaultRowHeight="12.75" x14ac:dyDescent="0.2"/>
  <cols>
    <col min="4" max="4" width="10" customWidth="1"/>
    <col min="19" max="19" width="11.140625" customWidth="1"/>
  </cols>
  <sheetData>
    <row r="3" spans="2:83" x14ac:dyDescent="0.2">
      <c r="D3" s="132" t="s">
        <v>1955</v>
      </c>
      <c r="E3" s="132"/>
      <c r="F3" s="132"/>
      <c r="G3" s="132"/>
    </row>
    <row r="4" spans="2:83" ht="12.75" customHeight="1" x14ac:dyDescent="0.2">
      <c r="D4" s="128">
        <v>1</v>
      </c>
      <c r="E4" s="128">
        <v>2</v>
      </c>
      <c r="F4" s="128">
        <v>3</v>
      </c>
      <c r="G4" s="128">
        <v>4</v>
      </c>
    </row>
    <row r="5" spans="2:83" ht="12.75" customHeight="1" x14ac:dyDescent="0.2">
      <c r="D5" s="129"/>
      <c r="E5" s="129"/>
      <c r="F5" s="129"/>
      <c r="G5" s="129"/>
      <c r="P5" s="158" t="s">
        <v>5256</v>
      </c>
      <c r="Q5" s="159"/>
      <c r="R5" s="160"/>
      <c r="AL5" s="158" t="s">
        <v>5256</v>
      </c>
      <c r="AM5" s="159"/>
      <c r="AN5" s="160"/>
      <c r="BC5" s="158" t="s">
        <v>5256</v>
      </c>
      <c r="BD5" s="159"/>
      <c r="BE5" s="160"/>
      <c r="BT5" s="158" t="s">
        <v>5256</v>
      </c>
      <c r="BU5" s="159"/>
      <c r="BV5" s="160"/>
    </row>
    <row r="6" spans="2:83" ht="12.75" customHeight="1" x14ac:dyDescent="0.2">
      <c r="D6" s="128">
        <v>8</v>
      </c>
      <c r="E6" s="128">
        <v>7</v>
      </c>
      <c r="F6" s="128">
        <v>6</v>
      </c>
      <c r="G6" s="128">
        <v>5</v>
      </c>
      <c r="P6" s="161"/>
      <c r="Q6" s="162"/>
      <c r="R6" s="163"/>
      <c r="AL6" s="161"/>
      <c r="AM6" s="162"/>
      <c r="AN6" s="163"/>
      <c r="BC6" s="161"/>
      <c r="BD6" s="162"/>
      <c r="BE6" s="163"/>
      <c r="BT6" s="161"/>
      <c r="BU6" s="162"/>
      <c r="BV6" s="163"/>
    </row>
    <row r="7" spans="2:83" ht="12.75" customHeight="1" x14ac:dyDescent="0.2">
      <c r="D7" s="129"/>
      <c r="E7" s="129"/>
      <c r="F7" s="129"/>
      <c r="G7" s="129"/>
      <c r="P7" s="164"/>
      <c r="Q7" s="165"/>
      <c r="R7" s="166"/>
      <c r="AL7" s="164"/>
      <c r="AM7" s="165"/>
      <c r="AN7" s="166"/>
      <c r="AZ7" s="112" t="s">
        <v>80</v>
      </c>
      <c r="BC7" s="164"/>
      <c r="BD7" s="165"/>
      <c r="BE7" s="166"/>
      <c r="BT7" s="164"/>
      <c r="BU7" s="165"/>
      <c r="BV7" s="166"/>
    </row>
    <row r="8" spans="2:83" ht="12.75" customHeight="1" x14ac:dyDescent="0.2">
      <c r="D8" s="59"/>
      <c r="E8" s="59"/>
      <c r="F8" s="59"/>
      <c r="G8" s="59"/>
    </row>
    <row r="9" spans="2:83" ht="12.75" customHeight="1" x14ac:dyDescent="0.2">
      <c r="D9" s="23"/>
      <c r="E9" s="23"/>
      <c r="F9" s="23"/>
      <c r="G9" s="23"/>
    </row>
    <row r="10" spans="2:83" ht="12.75" customHeight="1" x14ac:dyDescent="0.2">
      <c r="D10" s="23"/>
      <c r="E10" s="23"/>
      <c r="F10" s="23"/>
      <c r="G10" s="23"/>
    </row>
    <row r="11" spans="2:83" ht="12.75" customHeight="1" x14ac:dyDescent="0.2">
      <c r="B11" s="150" t="s">
        <v>5257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2"/>
      <c r="AE11" s="150" t="s">
        <v>5258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2"/>
      <c r="AV11" s="150" t="s">
        <v>5259</v>
      </c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2"/>
      <c r="BM11" s="151" t="s">
        <v>5260</v>
      </c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2"/>
      <c r="CE11" s="66"/>
    </row>
    <row r="12" spans="2:83" ht="12.75" customHeight="1" x14ac:dyDescent="0.2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E12" s="153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5"/>
      <c r="AV12" s="153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5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5"/>
      <c r="CE12" s="66"/>
    </row>
    <row r="13" spans="2:83" ht="12.75" customHeight="1" x14ac:dyDescent="0.2"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40"/>
      <c r="AX13" s="140"/>
      <c r="AY13" s="141"/>
      <c r="AZ13" s="137" t="s">
        <v>5261</v>
      </c>
      <c r="BA13" s="137" t="s">
        <v>5262</v>
      </c>
      <c r="BB13" s="137" t="s">
        <v>5263</v>
      </c>
      <c r="BC13" s="137" t="s">
        <v>5264</v>
      </c>
      <c r="BD13" s="137" t="s">
        <v>5265</v>
      </c>
      <c r="BE13" s="137" t="s">
        <v>5266</v>
      </c>
      <c r="BF13" s="137" t="s">
        <v>5266</v>
      </c>
      <c r="BG13" s="137" t="s">
        <v>5267</v>
      </c>
      <c r="BH13" s="189" t="s">
        <v>5267</v>
      </c>
      <c r="BI13" s="189" t="s">
        <v>5268</v>
      </c>
      <c r="BJ13" s="137" t="s">
        <v>5268</v>
      </c>
      <c r="BK13" s="137" t="s">
        <v>5269</v>
      </c>
      <c r="BL13" s="137" t="s">
        <v>5270</v>
      </c>
      <c r="BM13" s="137" t="s">
        <v>5271</v>
      </c>
      <c r="BN13" s="137" t="s">
        <v>5272</v>
      </c>
      <c r="BO13" s="137" t="s">
        <v>5272</v>
      </c>
      <c r="BP13" s="137" t="s">
        <v>5273</v>
      </c>
      <c r="BQ13" s="177" t="s">
        <v>5272</v>
      </c>
      <c r="BR13" s="177" t="s">
        <v>5272</v>
      </c>
      <c r="BS13" s="177" t="s">
        <v>5274</v>
      </c>
      <c r="BT13" s="168"/>
      <c r="BU13" s="169"/>
      <c r="BV13" s="169"/>
      <c r="BW13" s="169"/>
      <c r="BX13" s="169"/>
      <c r="BY13" s="140"/>
      <c r="BZ13" s="140"/>
      <c r="CA13" s="140"/>
      <c r="CB13" s="140"/>
      <c r="CC13" s="140"/>
      <c r="CD13" s="141"/>
      <c r="CE13" s="67"/>
    </row>
    <row r="14" spans="2:83" ht="12.75" customHeight="1" x14ac:dyDescent="0.2">
      <c r="B14" s="207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5"/>
      <c r="AX14" s="145"/>
      <c r="AY14" s="175"/>
      <c r="AZ14" s="138"/>
      <c r="BA14" s="138"/>
      <c r="BB14" s="138"/>
      <c r="BC14" s="138"/>
      <c r="BD14" s="138"/>
      <c r="BE14" s="138"/>
      <c r="BF14" s="138"/>
      <c r="BG14" s="138"/>
      <c r="BH14" s="189"/>
      <c r="BI14" s="189"/>
      <c r="BJ14" s="138"/>
      <c r="BK14" s="138"/>
      <c r="BL14" s="138"/>
      <c r="BM14" s="138"/>
      <c r="BN14" s="138"/>
      <c r="BO14" s="138"/>
      <c r="BP14" s="176"/>
      <c r="BQ14" s="176"/>
      <c r="BR14" s="176"/>
      <c r="BS14" s="176"/>
      <c r="BT14" s="171"/>
      <c r="BU14" s="172"/>
      <c r="BV14" s="172"/>
      <c r="BW14" s="172"/>
      <c r="BX14" s="172"/>
      <c r="BY14" s="145"/>
      <c r="BZ14" s="145"/>
      <c r="CA14" s="145"/>
      <c r="CB14" s="145"/>
      <c r="CC14" s="145"/>
      <c r="CD14" s="175"/>
      <c r="CE14" s="68"/>
    </row>
    <row r="15" spans="2:83" ht="12.75" customHeight="1" x14ac:dyDescent="0.2">
      <c r="B15" s="207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5"/>
      <c r="AX15" s="145"/>
      <c r="AY15" s="175"/>
      <c r="AZ15" s="137" t="s">
        <v>5275</v>
      </c>
      <c r="BA15" s="137"/>
      <c r="BB15" s="137"/>
      <c r="BC15" s="137"/>
      <c r="BD15" s="137"/>
      <c r="BE15" s="137"/>
      <c r="BF15" s="137"/>
      <c r="BG15" s="137"/>
      <c r="BH15" s="189"/>
      <c r="BI15" s="189"/>
      <c r="BJ15" s="137"/>
      <c r="BK15" s="137"/>
      <c r="BL15" s="137"/>
      <c r="BM15" s="137"/>
      <c r="BN15" s="137" t="s">
        <v>5276</v>
      </c>
      <c r="BO15" s="137" t="s">
        <v>5277</v>
      </c>
      <c r="BP15" s="137" t="s">
        <v>5278</v>
      </c>
      <c r="BQ15" s="177" t="s">
        <v>5279</v>
      </c>
      <c r="BR15" s="177" t="s">
        <v>5280</v>
      </c>
      <c r="BS15" s="137" t="s">
        <v>5281</v>
      </c>
      <c r="BT15" s="177" t="s">
        <v>5274</v>
      </c>
      <c r="BU15" s="177" t="s">
        <v>5274</v>
      </c>
      <c r="BV15" s="177" t="s">
        <v>5274</v>
      </c>
      <c r="BW15" s="177" t="s">
        <v>5274</v>
      </c>
      <c r="BX15" s="137" t="s">
        <v>5274</v>
      </c>
      <c r="BY15" s="145"/>
      <c r="BZ15" s="145"/>
      <c r="CA15" s="145"/>
      <c r="CB15" s="145"/>
      <c r="CC15" s="145"/>
      <c r="CD15" s="175"/>
      <c r="CE15" s="67"/>
    </row>
    <row r="16" spans="2:83" ht="12.75" customHeight="1" x14ac:dyDescent="0.2">
      <c r="B16" s="207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5"/>
      <c r="AX16" s="145"/>
      <c r="AY16" s="144"/>
      <c r="AZ16" s="138"/>
      <c r="BA16" s="138"/>
      <c r="BB16" s="138"/>
      <c r="BC16" s="138"/>
      <c r="BD16" s="138"/>
      <c r="BE16" s="138"/>
      <c r="BF16" s="138"/>
      <c r="BG16" s="138"/>
      <c r="BH16" s="189"/>
      <c r="BI16" s="189"/>
      <c r="BJ16" s="138"/>
      <c r="BK16" s="138"/>
      <c r="BL16" s="138"/>
      <c r="BM16" s="138"/>
      <c r="BN16" s="138"/>
      <c r="BO16" s="138"/>
      <c r="BP16" s="176"/>
      <c r="BQ16" s="176"/>
      <c r="BR16" s="176"/>
      <c r="BS16" s="176"/>
      <c r="BT16" s="176"/>
      <c r="BU16" s="176"/>
      <c r="BV16" s="176"/>
      <c r="BW16" s="176"/>
      <c r="BX16" s="176"/>
      <c r="BY16" s="143"/>
      <c r="BZ16" s="143"/>
      <c r="CA16" s="143"/>
      <c r="CB16" s="145"/>
      <c r="CC16" s="145"/>
      <c r="CD16" s="175"/>
      <c r="CE16" s="68"/>
    </row>
    <row r="17" spans="1:83" ht="12.75" customHeight="1" x14ac:dyDescent="0.2">
      <c r="B17" s="207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5"/>
      <c r="AX17" s="175"/>
      <c r="AY17" s="137" t="s">
        <v>5282</v>
      </c>
      <c r="AZ17" s="137"/>
      <c r="BA17" s="137"/>
      <c r="BB17" s="137"/>
      <c r="BC17" s="137"/>
      <c r="BD17" s="137"/>
      <c r="BE17" s="137"/>
      <c r="BF17" s="137"/>
      <c r="BG17" s="137"/>
      <c r="BH17" s="189"/>
      <c r="BI17" s="137" t="s">
        <v>5283</v>
      </c>
      <c r="BJ17" s="137" t="s">
        <v>5284</v>
      </c>
      <c r="BK17" s="137" t="s">
        <v>5285</v>
      </c>
      <c r="BL17" s="137" t="s">
        <v>5286</v>
      </c>
      <c r="BM17" s="137"/>
      <c r="BN17" s="137" t="s">
        <v>5287</v>
      </c>
      <c r="BO17" s="137" t="s">
        <v>5288</v>
      </c>
      <c r="BP17" s="137" t="s">
        <v>5289</v>
      </c>
      <c r="BQ17" s="137" t="s">
        <v>5290</v>
      </c>
      <c r="BR17" s="137" t="s">
        <v>5291</v>
      </c>
      <c r="BS17" s="137" t="s">
        <v>5292</v>
      </c>
      <c r="BT17" s="137" t="s">
        <v>5293</v>
      </c>
      <c r="BU17" s="137" t="s">
        <v>5286</v>
      </c>
      <c r="BV17" s="137" t="s">
        <v>5294</v>
      </c>
      <c r="BW17" s="137" t="s">
        <v>5295</v>
      </c>
      <c r="BX17" s="137"/>
      <c r="BY17" s="137" t="s">
        <v>5296</v>
      </c>
      <c r="BZ17" s="137" t="s">
        <v>5296</v>
      </c>
      <c r="CA17" s="137" t="s">
        <v>5296</v>
      </c>
      <c r="CB17" s="174"/>
      <c r="CC17" s="145"/>
      <c r="CD17" s="175"/>
      <c r="CE17" s="67"/>
    </row>
    <row r="18" spans="1:83" ht="12.75" customHeight="1" x14ac:dyDescent="0.2">
      <c r="A18" s="149" t="s">
        <v>5177</v>
      </c>
      <c r="B18" s="207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5"/>
      <c r="AX18" s="144"/>
      <c r="AY18" s="138"/>
      <c r="AZ18" s="138"/>
      <c r="BA18" s="138"/>
      <c r="BB18" s="138"/>
      <c r="BC18" s="138"/>
      <c r="BD18" s="138"/>
      <c r="BE18" s="138"/>
      <c r="BF18" s="138"/>
      <c r="BG18" s="138"/>
      <c r="BH18" s="189"/>
      <c r="BI18" s="138"/>
      <c r="BJ18" s="138"/>
      <c r="BK18" s="138"/>
      <c r="BL18" s="138"/>
      <c r="BM18" s="138"/>
      <c r="BN18" s="138"/>
      <c r="BO18" s="138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4"/>
      <c r="CC18" s="145"/>
      <c r="CD18" s="175"/>
      <c r="CE18" s="68"/>
    </row>
    <row r="19" spans="1:83" ht="12.75" customHeight="1" x14ac:dyDescent="0.2">
      <c r="A19" s="149"/>
      <c r="B19" s="207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75"/>
      <c r="AX19" s="137" t="s">
        <v>5282</v>
      </c>
      <c r="AY19" s="137"/>
      <c r="AZ19" s="137"/>
      <c r="BA19" s="137"/>
      <c r="BB19" s="137"/>
      <c r="BC19" s="137"/>
      <c r="BD19" s="137"/>
      <c r="BE19" s="137"/>
      <c r="BF19" s="137"/>
      <c r="BG19" s="137" t="s">
        <v>5297</v>
      </c>
      <c r="BH19" s="189" t="s">
        <v>5298</v>
      </c>
      <c r="BI19" s="189" t="s">
        <v>5299</v>
      </c>
      <c r="BJ19" s="137" t="s">
        <v>5300</v>
      </c>
      <c r="BK19" s="137" t="s">
        <v>5301</v>
      </c>
      <c r="BL19" s="137" t="s">
        <v>5302</v>
      </c>
      <c r="BM19" s="137"/>
      <c r="BN19" s="137" t="s">
        <v>5303</v>
      </c>
      <c r="BO19" s="137" t="s">
        <v>5304</v>
      </c>
      <c r="BP19" s="177" t="s">
        <v>5305</v>
      </c>
      <c r="BQ19" s="177" t="s">
        <v>5306</v>
      </c>
      <c r="BR19" s="177" t="s">
        <v>5307</v>
      </c>
      <c r="BS19" s="177" t="s">
        <v>5308</v>
      </c>
      <c r="BT19" s="177" t="s">
        <v>5309</v>
      </c>
      <c r="BU19" s="177" t="s">
        <v>5310</v>
      </c>
      <c r="BV19" s="177" t="s">
        <v>5311</v>
      </c>
      <c r="BW19" s="177" t="s">
        <v>5312</v>
      </c>
      <c r="BX19" s="137" t="s">
        <v>5313</v>
      </c>
      <c r="BY19" s="137" t="s">
        <v>5296</v>
      </c>
      <c r="BZ19" s="137" t="s">
        <v>5296</v>
      </c>
      <c r="CA19" s="137" t="s">
        <v>5296</v>
      </c>
      <c r="CB19" s="174"/>
      <c r="CC19" s="145"/>
      <c r="CD19" s="175"/>
      <c r="CE19" s="67"/>
    </row>
    <row r="20" spans="1:83" ht="12.75" customHeight="1" x14ac:dyDescent="0.2">
      <c r="A20" s="149"/>
      <c r="B20" s="207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4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89"/>
      <c r="BI20" s="189"/>
      <c r="BJ20" s="138"/>
      <c r="BK20" s="138"/>
      <c r="BL20" s="138"/>
      <c r="BM20" s="138"/>
      <c r="BN20" s="138"/>
      <c r="BO20" s="138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4"/>
      <c r="CC20" s="145"/>
      <c r="CD20" s="175"/>
      <c r="CE20" s="68"/>
    </row>
    <row r="21" spans="1:83" ht="12.75" customHeight="1" x14ac:dyDescent="0.2">
      <c r="A21" s="149" t="s">
        <v>5314</v>
      </c>
      <c r="B21" s="207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208"/>
      <c r="AW21" s="137" t="s">
        <v>5315</v>
      </c>
      <c r="AX21" s="137"/>
      <c r="AY21" s="137"/>
      <c r="AZ21" s="137"/>
      <c r="BA21" s="137"/>
      <c r="BB21" s="137"/>
      <c r="BC21" s="137"/>
      <c r="BD21" s="137" t="s">
        <v>5316</v>
      </c>
      <c r="BE21" s="137" t="s">
        <v>5317</v>
      </c>
      <c r="BF21" s="137" t="s">
        <v>5318</v>
      </c>
      <c r="BG21" s="177" t="s">
        <v>5319</v>
      </c>
      <c r="BH21" s="190" t="s">
        <v>5320</v>
      </c>
      <c r="BI21" s="190" t="s">
        <v>5321</v>
      </c>
      <c r="BJ21" s="177" t="s">
        <v>5322</v>
      </c>
      <c r="BK21" s="137" t="s">
        <v>5323</v>
      </c>
      <c r="BL21" s="137" t="s">
        <v>5324</v>
      </c>
      <c r="BM21" s="137"/>
      <c r="BN21" s="137" t="s">
        <v>5325</v>
      </c>
      <c r="BO21" s="177" t="s">
        <v>5326</v>
      </c>
      <c r="BP21" s="177" t="s">
        <v>5327</v>
      </c>
      <c r="BQ21" s="177" t="s">
        <v>5328</v>
      </c>
      <c r="BR21" s="177" t="s">
        <v>5329</v>
      </c>
      <c r="BS21" s="177" t="s">
        <v>5330</v>
      </c>
      <c r="BT21" s="177" t="s">
        <v>5331</v>
      </c>
      <c r="BU21" s="137" t="s">
        <v>5332</v>
      </c>
      <c r="BV21" s="177" t="s">
        <v>5333</v>
      </c>
      <c r="BW21" s="177" t="s">
        <v>5334</v>
      </c>
      <c r="BX21" s="137" t="s">
        <v>5335</v>
      </c>
      <c r="BY21" s="137" t="s">
        <v>5336</v>
      </c>
      <c r="BZ21" s="137" t="s">
        <v>5337</v>
      </c>
      <c r="CA21" s="137" t="s">
        <v>5337</v>
      </c>
      <c r="CB21" s="174"/>
      <c r="CC21" s="145"/>
      <c r="CD21" s="175"/>
      <c r="CE21" s="67"/>
    </row>
    <row r="22" spans="1:83" ht="12.75" customHeight="1" x14ac:dyDescent="0.2">
      <c r="A22" s="149"/>
      <c r="B22" s="207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6"/>
      <c r="AM22" s="146"/>
      <c r="AN22" s="146"/>
      <c r="AO22" s="146"/>
      <c r="AP22" s="146"/>
      <c r="AQ22" s="146"/>
      <c r="AR22" s="146"/>
      <c r="AS22" s="146"/>
      <c r="AT22" s="146"/>
      <c r="AU22" s="172"/>
      <c r="AV22" s="173"/>
      <c r="AW22" s="138"/>
      <c r="AX22" s="138"/>
      <c r="AY22" s="138"/>
      <c r="AZ22" s="138"/>
      <c r="BA22" s="138"/>
      <c r="BB22" s="138"/>
      <c r="BC22" s="138"/>
      <c r="BD22" s="138"/>
      <c r="BE22" s="138"/>
      <c r="BF22" s="176"/>
      <c r="BG22" s="176"/>
      <c r="BH22" s="190"/>
      <c r="BI22" s="190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4"/>
      <c r="CC22" s="145"/>
      <c r="CD22" s="175"/>
      <c r="CE22" s="68" t="s">
        <v>7412</v>
      </c>
    </row>
    <row r="23" spans="1:83" ht="12.75" customHeight="1" x14ac:dyDescent="0.2">
      <c r="A23" s="149"/>
      <c r="B23" s="207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6"/>
      <c r="AM23" s="146"/>
      <c r="AN23" s="146"/>
      <c r="AO23" s="146"/>
      <c r="AP23" s="146"/>
      <c r="AQ23" s="146"/>
      <c r="AR23" s="146"/>
      <c r="AS23" s="146"/>
      <c r="AT23" s="208"/>
      <c r="AU23" s="137" t="s">
        <v>5338</v>
      </c>
      <c r="AV23" s="137" t="s">
        <v>5315</v>
      </c>
      <c r="AW23" s="137"/>
      <c r="AX23" s="137"/>
      <c r="AY23" s="137"/>
      <c r="AZ23" s="137"/>
      <c r="BA23" s="137" t="s">
        <v>5339</v>
      </c>
      <c r="BB23" s="137" t="s">
        <v>5340</v>
      </c>
      <c r="BC23" s="137" t="s">
        <v>5341</v>
      </c>
      <c r="BD23" s="137" t="s">
        <v>5342</v>
      </c>
      <c r="BE23" s="137" t="s">
        <v>5343</v>
      </c>
      <c r="BF23" s="137" t="s">
        <v>5344</v>
      </c>
      <c r="BG23" s="137" t="s">
        <v>5345</v>
      </c>
      <c r="BH23" s="189" t="s">
        <v>5346</v>
      </c>
      <c r="BI23" s="189" t="s">
        <v>5347</v>
      </c>
      <c r="BJ23" s="137" t="s">
        <v>5348</v>
      </c>
      <c r="BK23" s="137" t="s">
        <v>5349</v>
      </c>
      <c r="BL23" s="137" t="s">
        <v>5350</v>
      </c>
      <c r="BM23" s="137"/>
      <c r="BN23" s="137" t="s">
        <v>5351</v>
      </c>
      <c r="BO23" s="177" t="s">
        <v>5352</v>
      </c>
      <c r="BP23" s="177" t="s">
        <v>5353</v>
      </c>
      <c r="BQ23" s="177" t="s">
        <v>5354</v>
      </c>
      <c r="BR23" s="177" t="s">
        <v>5355</v>
      </c>
      <c r="BS23" s="177" t="s">
        <v>5356</v>
      </c>
      <c r="BT23" s="177" t="s">
        <v>5357</v>
      </c>
      <c r="BU23" s="177" t="s">
        <v>5358</v>
      </c>
      <c r="BV23" s="177" t="s">
        <v>5359</v>
      </c>
      <c r="BW23" s="177" t="s">
        <v>5360</v>
      </c>
      <c r="BX23" s="137" t="s">
        <v>5361</v>
      </c>
      <c r="BY23" s="137" t="s">
        <v>5362</v>
      </c>
      <c r="BZ23" s="137" t="s">
        <v>5337</v>
      </c>
      <c r="CA23" s="137"/>
      <c r="CB23" s="174"/>
      <c r="CC23" s="145"/>
      <c r="CD23" s="175"/>
      <c r="CE23" s="67"/>
    </row>
    <row r="24" spans="1:83" ht="12.75" customHeight="1" x14ac:dyDescent="0.2">
      <c r="A24" s="149" t="s">
        <v>5363</v>
      </c>
      <c r="B24" s="207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6"/>
      <c r="AM24" s="146"/>
      <c r="AN24" s="146"/>
      <c r="AO24" s="146"/>
      <c r="AP24" s="172"/>
      <c r="AQ24" s="172"/>
      <c r="AR24" s="172"/>
      <c r="AS24" s="172"/>
      <c r="AT24" s="173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76"/>
      <c r="BG24" s="176"/>
      <c r="BH24" s="190"/>
      <c r="BI24" s="190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42"/>
      <c r="CC24" s="145"/>
      <c r="CD24" s="175"/>
      <c r="CE24" s="68"/>
    </row>
    <row r="25" spans="1:83" ht="12.75" customHeight="1" x14ac:dyDescent="0.2">
      <c r="A25" s="149"/>
      <c r="B25" s="207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6"/>
      <c r="AM25" s="146"/>
      <c r="AN25" s="146"/>
      <c r="AO25" s="208"/>
      <c r="AP25" s="192" t="s">
        <v>5338</v>
      </c>
      <c r="AQ25" s="192" t="s">
        <v>5338</v>
      </c>
      <c r="AR25" s="192" t="s">
        <v>5338</v>
      </c>
      <c r="AS25" s="192" t="s">
        <v>5338</v>
      </c>
      <c r="AT25" s="192" t="s">
        <v>5338</v>
      </c>
      <c r="AU25" s="192"/>
      <c r="AV25" s="137"/>
      <c r="AW25" s="137" t="s">
        <v>5364</v>
      </c>
      <c r="AX25" s="137" t="s">
        <v>5365</v>
      </c>
      <c r="AY25" s="137" t="s">
        <v>5366</v>
      </c>
      <c r="AZ25" s="137" t="s">
        <v>5367</v>
      </c>
      <c r="BA25" s="137" t="s">
        <v>5368</v>
      </c>
      <c r="BB25" s="137" t="s">
        <v>5369</v>
      </c>
      <c r="BC25" s="137" t="s">
        <v>5370</v>
      </c>
      <c r="BD25" s="137" t="s">
        <v>5371</v>
      </c>
      <c r="BE25" s="137" t="s">
        <v>5372</v>
      </c>
      <c r="BF25" s="137" t="s">
        <v>5373</v>
      </c>
      <c r="BG25" s="137" t="s">
        <v>5374</v>
      </c>
      <c r="BH25" s="189" t="s">
        <v>5375</v>
      </c>
      <c r="BI25" s="189" t="s">
        <v>5376</v>
      </c>
      <c r="BJ25" s="137" t="s">
        <v>5377</v>
      </c>
      <c r="BK25" s="137" t="s">
        <v>5378</v>
      </c>
      <c r="BL25" s="137" t="s">
        <v>5379</v>
      </c>
      <c r="BM25" s="137"/>
      <c r="BN25" s="137" t="s">
        <v>5380</v>
      </c>
      <c r="BO25" s="177" t="s">
        <v>5381</v>
      </c>
      <c r="BP25" s="177" t="s">
        <v>5382</v>
      </c>
      <c r="BQ25" s="177" t="s">
        <v>5383</v>
      </c>
      <c r="BR25" s="177" t="s">
        <v>5384</v>
      </c>
      <c r="BS25" s="177" t="s">
        <v>5385</v>
      </c>
      <c r="BT25" s="177" t="s">
        <v>5386</v>
      </c>
      <c r="BU25" s="177" t="s">
        <v>5387</v>
      </c>
      <c r="BV25" s="177" t="s">
        <v>5388</v>
      </c>
      <c r="BW25" s="177" t="s">
        <v>5389</v>
      </c>
      <c r="BX25" s="137" t="s">
        <v>5390</v>
      </c>
      <c r="BY25" s="137" t="s">
        <v>5375</v>
      </c>
      <c r="BZ25" s="137" t="s">
        <v>5337</v>
      </c>
      <c r="CA25" s="137" t="s">
        <v>5391</v>
      </c>
      <c r="CB25" s="137" t="s">
        <v>5391</v>
      </c>
      <c r="CC25" s="174"/>
      <c r="CD25" s="175"/>
      <c r="CE25" s="67"/>
    </row>
    <row r="26" spans="1:83" ht="12.75" customHeight="1" x14ac:dyDescent="0.2">
      <c r="A26" s="149"/>
      <c r="B26" s="207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72"/>
      <c r="AM26" s="172"/>
      <c r="AN26" s="172"/>
      <c r="AO26" s="173"/>
      <c r="AP26" s="193"/>
      <c r="AQ26" s="193"/>
      <c r="AR26" s="193"/>
      <c r="AS26" s="193"/>
      <c r="AT26" s="193"/>
      <c r="AU26" s="193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76"/>
      <c r="BG26" s="176"/>
      <c r="BH26" s="190"/>
      <c r="BI26" s="190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4"/>
      <c r="CD26" s="175"/>
      <c r="CE26" s="68"/>
    </row>
    <row r="27" spans="1:83" ht="12.75" customHeight="1" x14ac:dyDescent="0.2">
      <c r="A27" s="69"/>
      <c r="B27" s="207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75"/>
      <c r="AL27" s="137" t="s">
        <v>5392</v>
      </c>
      <c r="AM27" s="137" t="s">
        <v>5393</v>
      </c>
      <c r="AN27" s="137" t="s">
        <v>5392</v>
      </c>
      <c r="AO27" s="137" t="s">
        <v>5392</v>
      </c>
      <c r="AP27" s="192"/>
      <c r="AQ27" s="192"/>
      <c r="AR27" s="192"/>
      <c r="AS27" s="192"/>
      <c r="AT27" s="192" t="s">
        <v>5394</v>
      </c>
      <c r="AU27" s="192" t="s">
        <v>5395</v>
      </c>
      <c r="AV27" s="137"/>
      <c r="AW27" s="137" t="s">
        <v>5396</v>
      </c>
      <c r="AX27" s="137" t="s">
        <v>5397</v>
      </c>
      <c r="AY27" s="137" t="s">
        <v>5398</v>
      </c>
      <c r="AZ27" s="137" t="s">
        <v>5399</v>
      </c>
      <c r="BA27" s="137" t="s">
        <v>5400</v>
      </c>
      <c r="BB27" s="137" t="s">
        <v>5401</v>
      </c>
      <c r="BC27" s="137" t="s">
        <v>5402</v>
      </c>
      <c r="BD27" s="137" t="s">
        <v>5403</v>
      </c>
      <c r="BE27" s="137" t="s">
        <v>5404</v>
      </c>
      <c r="BF27" s="137" t="s">
        <v>5405</v>
      </c>
      <c r="BG27" s="137" t="s">
        <v>5406</v>
      </c>
      <c r="BH27" s="189" t="s">
        <v>5407</v>
      </c>
      <c r="BI27" s="189" t="s">
        <v>5408</v>
      </c>
      <c r="BJ27" s="137" t="s">
        <v>5409</v>
      </c>
      <c r="BK27" s="137" t="s">
        <v>5410</v>
      </c>
      <c r="BL27" s="137" t="s">
        <v>5411</v>
      </c>
      <c r="BM27" s="177"/>
      <c r="BN27" s="177" t="s">
        <v>5412</v>
      </c>
      <c r="BO27" s="137" t="s">
        <v>5413</v>
      </c>
      <c r="BP27" s="137" t="s">
        <v>5414</v>
      </c>
      <c r="BQ27" s="177" t="s">
        <v>5415</v>
      </c>
      <c r="BR27" s="137" t="s">
        <v>5416</v>
      </c>
      <c r="BS27" s="177" t="s">
        <v>5417</v>
      </c>
      <c r="BT27" s="177" t="s">
        <v>5418</v>
      </c>
      <c r="BU27" s="177" t="s">
        <v>5419</v>
      </c>
      <c r="BV27" s="177" t="s">
        <v>5420</v>
      </c>
      <c r="BW27" s="177" t="s">
        <v>5405</v>
      </c>
      <c r="BX27" s="137" t="s">
        <v>5406</v>
      </c>
      <c r="BY27" s="137" t="s">
        <v>5407</v>
      </c>
      <c r="BZ27" s="137"/>
      <c r="CA27" s="137" t="s">
        <v>5391</v>
      </c>
      <c r="CB27" s="137" t="s">
        <v>5391</v>
      </c>
      <c r="CC27" s="174"/>
      <c r="CD27" s="175"/>
      <c r="CE27" s="67"/>
    </row>
    <row r="28" spans="1:83" ht="12.75" customHeight="1" x14ac:dyDescent="0.2">
      <c r="A28" s="149" t="s">
        <v>5175</v>
      </c>
      <c r="B28" s="207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5"/>
      <c r="AA28" s="145"/>
      <c r="AB28" s="145"/>
      <c r="AC28" s="145"/>
      <c r="AD28" s="145"/>
      <c r="AE28" s="145"/>
      <c r="AF28" s="143"/>
      <c r="AG28" s="143"/>
      <c r="AH28" s="143"/>
      <c r="AI28" s="143"/>
      <c r="AJ28" s="143"/>
      <c r="AK28" s="144"/>
      <c r="AL28" s="138"/>
      <c r="AM28" s="138"/>
      <c r="AN28" s="138"/>
      <c r="AO28" s="138"/>
      <c r="AP28" s="193"/>
      <c r="AQ28" s="193"/>
      <c r="AR28" s="193"/>
      <c r="AS28" s="193"/>
      <c r="AT28" s="193"/>
      <c r="AU28" s="193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76"/>
      <c r="BG28" s="176"/>
      <c r="BH28" s="190"/>
      <c r="BI28" s="190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4"/>
      <c r="CD28" s="175"/>
      <c r="CE28" s="68"/>
    </row>
    <row r="29" spans="1:83" ht="12.75" customHeight="1" x14ac:dyDescent="0.2">
      <c r="A29" s="149"/>
      <c r="B29" s="207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5"/>
      <c r="AA29" s="145"/>
      <c r="AB29" s="145"/>
      <c r="AC29" s="145"/>
      <c r="AD29" s="145"/>
      <c r="AE29" s="175"/>
      <c r="AF29" s="137" t="s">
        <v>5421</v>
      </c>
      <c r="AG29" s="137" t="s">
        <v>5421</v>
      </c>
      <c r="AH29" s="137" t="s">
        <v>5422</v>
      </c>
      <c r="AI29" s="137" t="s">
        <v>5421</v>
      </c>
      <c r="AJ29" s="137" t="s">
        <v>5421</v>
      </c>
      <c r="AK29" s="137" t="s">
        <v>5423</v>
      </c>
      <c r="AL29" s="137"/>
      <c r="AM29" s="137"/>
      <c r="AN29" s="137"/>
      <c r="AO29" s="137"/>
      <c r="AP29" s="137" t="s">
        <v>5424</v>
      </c>
      <c r="AQ29" s="137" t="s">
        <v>5425</v>
      </c>
      <c r="AR29" s="137" t="s">
        <v>5426</v>
      </c>
      <c r="AS29" s="137" t="s">
        <v>5427</v>
      </c>
      <c r="AT29" s="137" t="s">
        <v>5428</v>
      </c>
      <c r="AU29" s="137" t="s">
        <v>5429</v>
      </c>
      <c r="AV29" s="137"/>
      <c r="AW29" s="137" t="s">
        <v>5430</v>
      </c>
      <c r="AX29" s="137" t="s">
        <v>5431</v>
      </c>
      <c r="AY29" s="137" t="s">
        <v>5432</v>
      </c>
      <c r="AZ29" s="137" t="s">
        <v>5433</v>
      </c>
      <c r="BA29" s="137" t="s">
        <v>5434</v>
      </c>
      <c r="BB29" s="137" t="s">
        <v>5435</v>
      </c>
      <c r="BC29" s="137" t="s">
        <v>5428</v>
      </c>
      <c r="BD29" s="137" t="s">
        <v>5429</v>
      </c>
      <c r="BE29" s="137" t="s">
        <v>7401</v>
      </c>
      <c r="BF29" s="137" t="s">
        <v>7402</v>
      </c>
      <c r="BG29" s="137" t="s">
        <v>5436</v>
      </c>
      <c r="BH29" s="189" t="s">
        <v>5437</v>
      </c>
      <c r="BI29" s="189" t="s">
        <v>5438</v>
      </c>
      <c r="BJ29" s="137" t="s">
        <v>5439</v>
      </c>
      <c r="BK29" s="137" t="s">
        <v>5440</v>
      </c>
      <c r="BL29" s="137" t="s">
        <v>5441</v>
      </c>
      <c r="BM29" s="177"/>
      <c r="BN29" s="137" t="s">
        <v>5442</v>
      </c>
      <c r="BO29" s="137" t="s">
        <v>5443</v>
      </c>
      <c r="BP29" s="137" t="s">
        <v>5444</v>
      </c>
      <c r="BQ29" s="137" t="s">
        <v>5445</v>
      </c>
      <c r="BR29" s="137" t="s">
        <v>5446</v>
      </c>
      <c r="BS29" s="137" t="s">
        <v>5447</v>
      </c>
      <c r="BT29" s="137" t="s">
        <v>5448</v>
      </c>
      <c r="BU29" s="137" t="s">
        <v>5449</v>
      </c>
      <c r="BV29" s="177" t="s">
        <v>5450</v>
      </c>
      <c r="BW29" s="177" t="s">
        <v>5451</v>
      </c>
      <c r="BX29" s="137" t="s">
        <v>5436</v>
      </c>
      <c r="BY29" s="137" t="s">
        <v>5437</v>
      </c>
      <c r="BZ29" s="137"/>
      <c r="CA29" s="137" t="s">
        <v>5391</v>
      </c>
      <c r="CB29" s="137" t="s">
        <v>5391</v>
      </c>
      <c r="CC29" s="174"/>
      <c r="CD29" s="175"/>
      <c r="CE29" s="67"/>
    </row>
    <row r="30" spans="1:83" ht="12.75" customHeight="1" x14ac:dyDescent="0.2">
      <c r="A30" s="149"/>
      <c r="B30" s="207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3"/>
      <c r="AA30" s="143"/>
      <c r="AB30" s="143"/>
      <c r="AC30" s="143"/>
      <c r="AD30" s="143"/>
      <c r="AE30" s="144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76"/>
      <c r="BG30" s="176"/>
      <c r="BH30" s="190"/>
      <c r="BI30" s="190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4"/>
      <c r="CD30" s="175"/>
      <c r="CE30" s="68"/>
    </row>
    <row r="31" spans="1:83" ht="12.75" customHeight="1" x14ac:dyDescent="0.2">
      <c r="A31" s="60"/>
      <c r="B31" s="207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208"/>
      <c r="Z31" s="137" t="s">
        <v>5452</v>
      </c>
      <c r="AA31" s="137" t="s">
        <v>5453</v>
      </c>
      <c r="AB31" s="137" t="s">
        <v>5454</v>
      </c>
      <c r="AC31" s="137" t="s">
        <v>5453</v>
      </c>
      <c r="AD31" s="137"/>
      <c r="AE31" s="137"/>
      <c r="AF31" s="137"/>
      <c r="AG31" s="137"/>
      <c r="AH31" s="137"/>
      <c r="AI31" s="137"/>
      <c r="AJ31" s="137"/>
      <c r="AK31" s="137" t="s">
        <v>2283</v>
      </c>
      <c r="AL31" s="137" t="s">
        <v>5455</v>
      </c>
      <c r="AM31" s="137" t="s">
        <v>5456</v>
      </c>
      <c r="AN31" s="137" t="s">
        <v>7421</v>
      </c>
      <c r="AO31" s="137" t="s">
        <v>5457</v>
      </c>
      <c r="AP31" s="137" t="s">
        <v>5458</v>
      </c>
      <c r="AQ31" s="137" t="s">
        <v>5459</v>
      </c>
      <c r="AR31" s="137" t="s">
        <v>5460</v>
      </c>
      <c r="AS31" s="137" t="s">
        <v>5461</v>
      </c>
      <c r="AT31" s="137" t="s">
        <v>5462</v>
      </c>
      <c r="AU31" s="137" t="s">
        <v>5463</v>
      </c>
      <c r="AV31" s="137"/>
      <c r="AW31" s="137" t="s">
        <v>5464</v>
      </c>
      <c r="AX31" s="137" t="s">
        <v>5465</v>
      </c>
      <c r="AY31" s="137" t="s">
        <v>5466</v>
      </c>
      <c r="AZ31" s="137" t="s">
        <v>5467</v>
      </c>
      <c r="BA31" s="137" t="s">
        <v>5468</v>
      </c>
      <c r="BB31" s="137" t="s">
        <v>5469</v>
      </c>
      <c r="BC31" s="137" t="s">
        <v>5455</v>
      </c>
      <c r="BD31" s="137" t="s">
        <v>5470</v>
      </c>
      <c r="BE31" s="137" t="s">
        <v>5471</v>
      </c>
      <c r="BF31" s="137" t="s">
        <v>5472</v>
      </c>
      <c r="BG31" s="137" t="s">
        <v>5473</v>
      </c>
      <c r="BH31" s="189" t="s">
        <v>5474</v>
      </c>
      <c r="BI31" s="189" t="s">
        <v>5475</v>
      </c>
      <c r="BJ31" s="137" t="s">
        <v>5476</v>
      </c>
      <c r="BK31" s="137" t="s">
        <v>5477</v>
      </c>
      <c r="BL31" s="137" t="s">
        <v>5478</v>
      </c>
      <c r="BM31" s="177"/>
      <c r="BN31" s="137" t="s">
        <v>5479</v>
      </c>
      <c r="BO31" s="137" t="s">
        <v>5480</v>
      </c>
      <c r="BP31" s="137" t="s">
        <v>5481</v>
      </c>
      <c r="BQ31" s="137" t="s">
        <v>5482</v>
      </c>
      <c r="BR31" s="137" t="s">
        <v>5483</v>
      </c>
      <c r="BS31" s="137" t="s">
        <v>5484</v>
      </c>
      <c r="BT31" s="137" t="s">
        <v>5485</v>
      </c>
      <c r="BU31" s="177" t="s">
        <v>5486</v>
      </c>
      <c r="BV31" s="137" t="s">
        <v>5487</v>
      </c>
      <c r="BW31" s="137" t="s">
        <v>5488</v>
      </c>
      <c r="BX31" s="137" t="s">
        <v>5489</v>
      </c>
      <c r="BY31" s="137" t="s">
        <v>5490</v>
      </c>
      <c r="BZ31" s="137"/>
      <c r="CA31" s="137" t="s">
        <v>5491</v>
      </c>
      <c r="CB31" s="137" t="s">
        <v>5491</v>
      </c>
      <c r="CC31" s="174"/>
      <c r="CD31" s="175"/>
      <c r="CE31" s="67"/>
    </row>
    <row r="32" spans="1:83" ht="12.75" customHeight="1" x14ac:dyDescent="0.2">
      <c r="A32" s="60"/>
      <c r="B32" s="207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3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76"/>
      <c r="BG32" s="176"/>
      <c r="BH32" s="190"/>
      <c r="BI32" s="190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4"/>
      <c r="CD32" s="175"/>
      <c r="CE32" s="68"/>
    </row>
    <row r="33" spans="1:106" ht="12.75" customHeight="1" x14ac:dyDescent="0.2">
      <c r="A33" s="60"/>
      <c r="B33" s="207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208"/>
      <c r="O33" s="137" t="s">
        <v>5492</v>
      </c>
      <c r="P33" s="137" t="s">
        <v>5492</v>
      </c>
      <c r="Q33" s="137" t="s">
        <v>5492</v>
      </c>
      <c r="R33" s="137" t="s">
        <v>5492</v>
      </c>
      <c r="S33" s="137"/>
      <c r="T33" s="137" t="s">
        <v>5493</v>
      </c>
      <c r="U33" s="137" t="s">
        <v>5493</v>
      </c>
      <c r="V33" s="137" t="s">
        <v>5493</v>
      </c>
      <c r="W33" s="137" t="s">
        <v>5494</v>
      </c>
      <c r="X33" s="137" t="s">
        <v>5494</v>
      </c>
      <c r="Y33" s="137" t="s">
        <v>5494</v>
      </c>
      <c r="Z33" s="177"/>
      <c r="AA33" s="177"/>
      <c r="AB33" s="137"/>
      <c r="AC33" s="137"/>
      <c r="AD33" s="137"/>
      <c r="AE33" s="137"/>
      <c r="AF33" s="137"/>
      <c r="AG33" s="137" t="s">
        <v>5495</v>
      </c>
      <c r="AH33" s="137" t="s">
        <v>5496</v>
      </c>
      <c r="AI33" s="137" t="s">
        <v>5497</v>
      </c>
      <c r="AJ33" s="137" t="s">
        <v>5498</v>
      </c>
      <c r="AK33" s="137" t="s">
        <v>5499</v>
      </c>
      <c r="AL33" s="137" t="s">
        <v>5500</v>
      </c>
      <c r="AM33" s="137" t="s">
        <v>5501</v>
      </c>
      <c r="AN33" s="137" t="s">
        <v>5502</v>
      </c>
      <c r="AO33" s="137" t="s">
        <v>5503</v>
      </c>
      <c r="AP33" s="137" t="s">
        <v>5504</v>
      </c>
      <c r="AQ33" s="137" t="s">
        <v>5505</v>
      </c>
      <c r="AR33" s="137" t="s">
        <v>5506</v>
      </c>
      <c r="AS33" s="137" t="s">
        <v>5507</v>
      </c>
      <c r="AT33" s="137" t="s">
        <v>5508</v>
      </c>
      <c r="AU33" s="137" t="s">
        <v>5509</v>
      </c>
      <c r="AV33" s="137"/>
      <c r="AW33" s="137" t="s">
        <v>5510</v>
      </c>
      <c r="AX33" s="137" t="s">
        <v>5511</v>
      </c>
      <c r="AY33" s="137" t="s">
        <v>5512</v>
      </c>
      <c r="AZ33" s="137" t="s">
        <v>5513</v>
      </c>
      <c r="BA33" s="137" t="s">
        <v>5514</v>
      </c>
      <c r="BB33" s="137" t="s">
        <v>5515</v>
      </c>
      <c r="BC33" s="137" t="s">
        <v>7403</v>
      </c>
      <c r="BD33" s="137" t="s">
        <v>5529</v>
      </c>
      <c r="BE33" s="137" t="s">
        <v>5502</v>
      </c>
      <c r="BF33" s="137" t="s">
        <v>5503</v>
      </c>
      <c r="BG33" s="137" t="s">
        <v>5504</v>
      </c>
      <c r="BH33" s="189" t="s">
        <v>5517</v>
      </c>
      <c r="BI33" s="189" t="s">
        <v>5518</v>
      </c>
      <c r="BJ33" s="137" t="s">
        <v>5519</v>
      </c>
      <c r="BK33" s="137" t="s">
        <v>5520</v>
      </c>
      <c r="BL33" s="137" t="s">
        <v>5521</v>
      </c>
      <c r="BM33" s="177"/>
      <c r="BN33" s="137" t="s">
        <v>5522</v>
      </c>
      <c r="BO33" s="137" t="s">
        <v>5523</v>
      </c>
      <c r="BP33" s="137" t="s">
        <v>5524</v>
      </c>
      <c r="BQ33" s="137" t="s">
        <v>5525</v>
      </c>
      <c r="BR33" s="137" t="s">
        <v>5526</v>
      </c>
      <c r="BS33" s="137" t="s">
        <v>5527</v>
      </c>
      <c r="BT33" s="137" t="s">
        <v>5528</v>
      </c>
      <c r="BU33" s="137" t="s">
        <v>5529</v>
      </c>
      <c r="BV33" s="177" t="s">
        <v>5502</v>
      </c>
      <c r="BW33" s="177" t="s">
        <v>5503</v>
      </c>
      <c r="BX33" s="137" t="s">
        <v>5504</v>
      </c>
      <c r="BY33" s="137" t="s">
        <v>5517</v>
      </c>
      <c r="BZ33" s="137" t="s">
        <v>5518</v>
      </c>
      <c r="CA33" s="137" t="s">
        <v>5491</v>
      </c>
      <c r="CB33" s="137" t="s">
        <v>5491</v>
      </c>
      <c r="CC33" s="174"/>
      <c r="CD33" s="175"/>
      <c r="CE33" s="67"/>
    </row>
    <row r="34" spans="1:106" ht="12.75" customHeight="1" x14ac:dyDescent="0.2">
      <c r="A34" s="60"/>
      <c r="B34" s="207"/>
      <c r="C34" s="146"/>
      <c r="D34" s="146"/>
      <c r="E34" s="146"/>
      <c r="F34" s="146"/>
      <c r="G34" s="146"/>
      <c r="H34" s="146"/>
      <c r="I34" s="146"/>
      <c r="J34" s="172"/>
      <c r="K34" s="172"/>
      <c r="L34" s="172"/>
      <c r="M34" s="172"/>
      <c r="N34" s="173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76"/>
      <c r="AA34" s="176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76"/>
      <c r="BG34" s="176"/>
      <c r="BH34" s="190"/>
      <c r="BI34" s="190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4"/>
      <c r="CD34" s="175"/>
      <c r="CE34" s="68"/>
    </row>
    <row r="35" spans="1:106" ht="12.75" customHeight="1" x14ac:dyDescent="0.2">
      <c r="A35" s="60"/>
      <c r="B35" s="207"/>
      <c r="C35" s="146"/>
      <c r="D35" s="146"/>
      <c r="E35" s="146"/>
      <c r="F35" s="146"/>
      <c r="G35" s="146"/>
      <c r="H35" s="146"/>
      <c r="I35" s="208"/>
      <c r="J35" s="137" t="s">
        <v>5530</v>
      </c>
      <c r="K35" s="137" t="s">
        <v>5530</v>
      </c>
      <c r="L35" s="137" t="s">
        <v>5530</v>
      </c>
      <c r="M35" s="137" t="s">
        <v>5530</v>
      </c>
      <c r="N35" s="137" t="s">
        <v>5530</v>
      </c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77"/>
      <c r="AA35" s="177"/>
      <c r="AB35" s="137" t="s">
        <v>5531</v>
      </c>
      <c r="AC35" s="137" t="s">
        <v>5532</v>
      </c>
      <c r="AD35" s="137" t="s">
        <v>5533</v>
      </c>
      <c r="AE35" s="137"/>
      <c r="AF35" s="137" t="s">
        <v>5534</v>
      </c>
      <c r="AG35" s="137" t="s">
        <v>5535</v>
      </c>
      <c r="AH35" s="137" t="s">
        <v>5536</v>
      </c>
      <c r="AI35" s="137" t="s">
        <v>5537</v>
      </c>
      <c r="AJ35" s="137" t="s">
        <v>5538</v>
      </c>
      <c r="AK35" s="137" t="s">
        <v>5539</v>
      </c>
      <c r="AL35" s="137" t="s">
        <v>7492</v>
      </c>
      <c r="AM35" s="137" t="s">
        <v>7493</v>
      </c>
      <c r="AN35" s="137" t="s">
        <v>5542</v>
      </c>
      <c r="AO35" s="137" t="s">
        <v>5543</v>
      </c>
      <c r="AP35" s="137" t="s">
        <v>5544</v>
      </c>
      <c r="AQ35" s="137" t="s">
        <v>5545</v>
      </c>
      <c r="AR35" s="137" t="s">
        <v>5546</v>
      </c>
      <c r="AS35" s="137" t="s">
        <v>5547</v>
      </c>
      <c r="AT35" s="137" t="s">
        <v>5548</v>
      </c>
      <c r="AU35" s="137" t="s">
        <v>5549</v>
      </c>
      <c r="AV35" s="137"/>
      <c r="AW35" s="137" t="s">
        <v>5534</v>
      </c>
      <c r="AX35" s="137" t="s">
        <v>5535</v>
      </c>
      <c r="AY35" s="137" t="s">
        <v>7465</v>
      </c>
      <c r="AZ35" s="137" t="s">
        <v>7466</v>
      </c>
      <c r="BA35" s="137" t="s">
        <v>5551</v>
      </c>
      <c r="BB35" s="137" t="s">
        <v>5539</v>
      </c>
      <c r="BC35" s="137" t="s">
        <v>5552</v>
      </c>
      <c r="BD35" s="137" t="s">
        <v>5553</v>
      </c>
      <c r="BE35" s="137" t="s">
        <v>5554</v>
      </c>
      <c r="BF35" s="137" t="s">
        <v>5555</v>
      </c>
      <c r="BG35" s="137" t="s">
        <v>5544</v>
      </c>
      <c r="BH35" s="189" t="s">
        <v>5545</v>
      </c>
      <c r="BI35" s="189" t="s">
        <v>5556</v>
      </c>
      <c r="BJ35" s="137" t="s">
        <v>5557</v>
      </c>
      <c r="BK35" s="137" t="s">
        <v>5558</v>
      </c>
      <c r="BL35" s="137" t="s">
        <v>5559</v>
      </c>
      <c r="BM35" s="177"/>
      <c r="BN35" s="177" t="s">
        <v>5534</v>
      </c>
      <c r="BO35" s="177" t="s">
        <v>5535</v>
      </c>
      <c r="BP35" s="177" t="s">
        <v>5536</v>
      </c>
      <c r="BQ35" s="137" t="s">
        <v>5560</v>
      </c>
      <c r="BR35" s="177" t="s">
        <v>5561</v>
      </c>
      <c r="BS35" s="177" t="s">
        <v>5539</v>
      </c>
      <c r="BT35" s="177" t="s">
        <v>5540</v>
      </c>
      <c r="BU35" s="177" t="s">
        <v>5541</v>
      </c>
      <c r="BV35" s="177" t="s">
        <v>5542</v>
      </c>
      <c r="BW35" s="177" t="s">
        <v>5562</v>
      </c>
      <c r="BX35" s="137" t="s">
        <v>5544</v>
      </c>
      <c r="BY35" s="137" t="s">
        <v>5545</v>
      </c>
      <c r="BZ35" s="137" t="s">
        <v>5563</v>
      </c>
      <c r="CA35" s="137" t="s">
        <v>5491</v>
      </c>
      <c r="CB35" s="137" t="s">
        <v>5491</v>
      </c>
      <c r="CC35" s="174"/>
      <c r="CD35" s="175"/>
      <c r="CE35" s="67"/>
    </row>
    <row r="36" spans="1:106" ht="12.75" customHeight="1" x14ac:dyDescent="0.2">
      <c r="A36" s="60" t="s">
        <v>7411</v>
      </c>
      <c r="B36" s="207"/>
      <c r="C36" s="146"/>
      <c r="D36" s="172"/>
      <c r="E36" s="172"/>
      <c r="F36" s="172"/>
      <c r="G36" s="172"/>
      <c r="H36" s="172"/>
      <c r="I36" s="173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76"/>
      <c r="AA36" s="176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76"/>
      <c r="BG36" s="176"/>
      <c r="BH36" s="190"/>
      <c r="BI36" s="190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42"/>
      <c r="CD36" s="175"/>
      <c r="CE36" s="68"/>
    </row>
    <row r="37" spans="1:106" ht="12.75" customHeight="1" x14ac:dyDescent="0.2">
      <c r="A37" s="60"/>
      <c r="B37" s="207"/>
      <c r="C37" s="208"/>
      <c r="D37" s="137" t="s">
        <v>5564</v>
      </c>
      <c r="E37" s="137" t="s">
        <v>5564</v>
      </c>
      <c r="F37" s="137" t="s">
        <v>5564</v>
      </c>
      <c r="G37" s="137" t="s">
        <v>5564</v>
      </c>
      <c r="H37" s="137"/>
      <c r="I37" s="137" t="s">
        <v>5530</v>
      </c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 t="s">
        <v>5565</v>
      </c>
      <c r="W37" s="137" t="s">
        <v>5566</v>
      </c>
      <c r="X37" s="137" t="s">
        <v>5567</v>
      </c>
      <c r="Y37" s="137" t="s">
        <v>5568</v>
      </c>
      <c r="Z37" s="137" t="s">
        <v>5569</v>
      </c>
      <c r="AA37" s="137" t="s">
        <v>5570</v>
      </c>
      <c r="AB37" s="137" t="s">
        <v>5571</v>
      </c>
      <c r="AC37" s="137" t="s">
        <v>5500</v>
      </c>
      <c r="AD37" s="137" t="s">
        <v>5516</v>
      </c>
      <c r="AE37" s="137"/>
      <c r="AF37" s="137" t="s">
        <v>5572</v>
      </c>
      <c r="AG37" s="137" t="s">
        <v>5573</v>
      </c>
      <c r="AH37" s="137" t="s">
        <v>5574</v>
      </c>
      <c r="AI37" s="137" t="s">
        <v>5575</v>
      </c>
      <c r="AJ37" s="137" t="s">
        <v>5576</v>
      </c>
      <c r="AK37" s="137" t="s">
        <v>5577</v>
      </c>
      <c r="AL37" s="137" t="s">
        <v>5578</v>
      </c>
      <c r="AM37" s="137" t="s">
        <v>5579</v>
      </c>
      <c r="AN37" s="137" t="s">
        <v>5580</v>
      </c>
      <c r="AO37" s="137" t="s">
        <v>5581</v>
      </c>
      <c r="AP37" s="137" t="s">
        <v>5582</v>
      </c>
      <c r="AQ37" s="137" t="s">
        <v>5583</v>
      </c>
      <c r="AR37" s="137" t="s">
        <v>5584</v>
      </c>
      <c r="AS37" s="137" t="s">
        <v>5585</v>
      </c>
      <c r="AT37" s="137" t="s">
        <v>5586</v>
      </c>
      <c r="AU37" s="137" t="s">
        <v>5587</v>
      </c>
      <c r="AV37" s="137"/>
      <c r="AW37" s="137" t="s">
        <v>5572</v>
      </c>
      <c r="AX37" s="137" t="s">
        <v>5573</v>
      </c>
      <c r="AY37" s="137" t="s">
        <v>5574</v>
      </c>
      <c r="AZ37" s="137" t="s">
        <v>5575</v>
      </c>
      <c r="BA37" s="137" t="s">
        <v>5576</v>
      </c>
      <c r="BB37" s="137" t="s">
        <v>5577</v>
      </c>
      <c r="BC37" s="137" t="s">
        <v>5578</v>
      </c>
      <c r="BD37" s="137" t="s">
        <v>5579</v>
      </c>
      <c r="BE37" s="137" t="s">
        <v>5580</v>
      </c>
      <c r="BF37" s="137" t="s">
        <v>5588</v>
      </c>
      <c r="BG37" s="137" t="s">
        <v>5582</v>
      </c>
      <c r="BH37" s="189" t="s">
        <v>5583</v>
      </c>
      <c r="BI37" s="189" t="s">
        <v>5584</v>
      </c>
      <c r="BJ37" s="137" t="s">
        <v>5589</v>
      </c>
      <c r="BK37" s="137" t="s">
        <v>5590</v>
      </c>
      <c r="BL37" s="137" t="s">
        <v>5565</v>
      </c>
      <c r="BM37" s="177"/>
      <c r="BN37" s="177" t="s">
        <v>5572</v>
      </c>
      <c r="BO37" s="177" t="s">
        <v>5573</v>
      </c>
      <c r="BP37" s="177" t="s">
        <v>5574</v>
      </c>
      <c r="BQ37" s="177" t="s">
        <v>5575</v>
      </c>
      <c r="BR37" s="177" t="s">
        <v>5576</v>
      </c>
      <c r="BS37" s="177" t="s">
        <v>5577</v>
      </c>
      <c r="BT37" s="177" t="s">
        <v>5578</v>
      </c>
      <c r="BU37" s="177" t="s">
        <v>5579</v>
      </c>
      <c r="BV37" s="177" t="s">
        <v>5580</v>
      </c>
      <c r="BW37" s="177" t="s">
        <v>5588</v>
      </c>
      <c r="BX37" s="137" t="s">
        <v>5582</v>
      </c>
      <c r="BY37" s="137" t="s">
        <v>5583</v>
      </c>
      <c r="BZ37" s="137" t="s">
        <v>5584</v>
      </c>
      <c r="CA37" s="137" t="s">
        <v>5591</v>
      </c>
      <c r="CB37" s="137" t="s">
        <v>5591</v>
      </c>
      <c r="CC37" s="137" t="s">
        <v>5591</v>
      </c>
      <c r="CD37" s="191"/>
      <c r="CE37" s="67"/>
    </row>
    <row r="38" spans="1:106" ht="12.75" customHeight="1" x14ac:dyDescent="0.2">
      <c r="A38" s="60"/>
      <c r="B38" s="171"/>
      <c r="C38" s="173"/>
      <c r="D38" s="176"/>
      <c r="E38" s="176"/>
      <c r="F38" s="176"/>
      <c r="G38" s="176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76"/>
      <c r="BG38" s="176"/>
      <c r="BH38" s="190"/>
      <c r="BI38" s="190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68"/>
    </row>
    <row r="39" spans="1:106" ht="12.75" customHeight="1" x14ac:dyDescent="0.2">
      <c r="B39" s="177"/>
      <c r="C39" s="137" t="s">
        <v>5564</v>
      </c>
      <c r="D39" s="137"/>
      <c r="E39" s="177"/>
      <c r="F39" s="177"/>
      <c r="G39" s="177"/>
      <c r="H39" s="137"/>
      <c r="I39" s="137"/>
      <c r="J39" s="137"/>
      <c r="K39" s="137"/>
      <c r="L39" s="137"/>
      <c r="M39" s="137"/>
      <c r="N39" s="137"/>
      <c r="O39" s="137" t="s">
        <v>5592</v>
      </c>
      <c r="P39" s="137" t="s">
        <v>5593</v>
      </c>
      <c r="Q39" s="137" t="s">
        <v>5594</v>
      </c>
      <c r="R39" s="137" t="s">
        <v>5595</v>
      </c>
      <c r="S39" s="137" t="s">
        <v>5596</v>
      </c>
      <c r="T39" s="137" t="s">
        <v>5597</v>
      </c>
      <c r="U39" s="137" t="s">
        <v>5598</v>
      </c>
      <c r="V39" s="137" t="s">
        <v>5599</v>
      </c>
      <c r="W39" s="137" t="s">
        <v>5600</v>
      </c>
      <c r="X39" s="137" t="s">
        <v>5535</v>
      </c>
      <c r="Y39" s="137" t="s">
        <v>5536</v>
      </c>
      <c r="Z39" s="137" t="s">
        <v>5550</v>
      </c>
      <c r="AA39" s="137" t="s">
        <v>5561</v>
      </c>
      <c r="AB39" s="137" t="s">
        <v>5539</v>
      </c>
      <c r="AC39" s="137" t="s">
        <v>5540</v>
      </c>
      <c r="AD39" s="137" t="s">
        <v>5541</v>
      </c>
      <c r="AE39" s="137"/>
      <c r="AF39" s="137" t="s">
        <v>5601</v>
      </c>
      <c r="AG39" s="137" t="s">
        <v>5602</v>
      </c>
      <c r="AH39" s="137" t="s">
        <v>5603</v>
      </c>
      <c r="AI39" s="137" t="s">
        <v>5604</v>
      </c>
      <c r="AJ39" s="137" t="s">
        <v>5605</v>
      </c>
      <c r="AK39" s="137" t="s">
        <v>5606</v>
      </c>
      <c r="AL39" s="137" t="s">
        <v>5607</v>
      </c>
      <c r="AM39" s="137" t="s">
        <v>5608</v>
      </c>
      <c r="AN39" s="137" t="s">
        <v>5592</v>
      </c>
      <c r="AO39" s="137" t="s">
        <v>5593</v>
      </c>
      <c r="AP39" s="137" t="s">
        <v>5594</v>
      </c>
      <c r="AQ39" s="137" t="s">
        <v>5609</v>
      </c>
      <c r="AR39" s="137" t="s">
        <v>5610</v>
      </c>
      <c r="AS39" s="137" t="s">
        <v>5611</v>
      </c>
      <c r="AT39" s="137" t="s">
        <v>5612</v>
      </c>
      <c r="AU39" s="137" t="s">
        <v>5613</v>
      </c>
      <c r="AV39" s="137"/>
      <c r="AW39" s="137" t="s">
        <v>5601</v>
      </c>
      <c r="AX39" s="137" t="s">
        <v>5602</v>
      </c>
      <c r="AY39" s="137" t="s">
        <v>5603</v>
      </c>
      <c r="AZ39" s="137" t="s">
        <v>5604</v>
      </c>
      <c r="BA39" s="137" t="s">
        <v>5605</v>
      </c>
      <c r="BB39" s="137" t="s">
        <v>5606</v>
      </c>
      <c r="BC39" s="137" t="s">
        <v>5607</v>
      </c>
      <c r="BD39" s="137" t="s">
        <v>5608</v>
      </c>
      <c r="BE39" s="137" t="s">
        <v>5592</v>
      </c>
      <c r="BF39" s="137" t="s">
        <v>5593</v>
      </c>
      <c r="BG39" s="137" t="s">
        <v>5594</v>
      </c>
      <c r="BH39" s="189" t="s">
        <v>5595</v>
      </c>
      <c r="BI39" s="189" t="s">
        <v>5597</v>
      </c>
      <c r="BJ39" s="137" t="s">
        <v>5597</v>
      </c>
      <c r="BK39" s="137" t="s">
        <v>5598</v>
      </c>
      <c r="BL39" s="137" t="s">
        <v>5614</v>
      </c>
      <c r="BM39" s="177"/>
      <c r="BN39" s="177" t="s">
        <v>5601</v>
      </c>
      <c r="BO39" s="177" t="s">
        <v>5602</v>
      </c>
      <c r="BP39" s="177" t="s">
        <v>5603</v>
      </c>
      <c r="BQ39" s="177" t="s">
        <v>5604</v>
      </c>
      <c r="BR39" s="177" t="s">
        <v>5605</v>
      </c>
      <c r="BS39" s="177" t="s">
        <v>5606</v>
      </c>
      <c r="BT39" s="177" t="s">
        <v>5607</v>
      </c>
      <c r="BU39" s="177" t="s">
        <v>5608</v>
      </c>
      <c r="BV39" s="137" t="s">
        <v>5615</v>
      </c>
      <c r="BW39" s="177" t="s">
        <v>5593</v>
      </c>
      <c r="BX39" s="137" t="s">
        <v>5616</v>
      </c>
      <c r="BY39" s="137" t="s">
        <v>5617</v>
      </c>
      <c r="BZ39" s="137" t="s">
        <v>5596</v>
      </c>
      <c r="CA39" s="137" t="s">
        <v>5597</v>
      </c>
      <c r="CB39" s="137" t="s">
        <v>5591</v>
      </c>
      <c r="CC39" s="137" t="s">
        <v>5591</v>
      </c>
      <c r="CD39" s="137" t="s">
        <v>5591</v>
      </c>
      <c r="CE39" s="67"/>
    </row>
    <row r="40" spans="1:106" ht="12.75" customHeight="1" x14ac:dyDescent="0.2">
      <c r="B40" s="176"/>
      <c r="C40" s="176"/>
      <c r="D40" s="176"/>
      <c r="E40" s="176"/>
      <c r="F40" s="176"/>
      <c r="G40" s="176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76"/>
      <c r="AU40" s="176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76"/>
      <c r="BG40" s="176"/>
      <c r="BH40" s="190"/>
      <c r="BI40" s="190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68"/>
    </row>
    <row r="41" spans="1:106" ht="12.75" customHeight="1" x14ac:dyDescent="0.2">
      <c r="B41" s="137" t="s">
        <v>5564</v>
      </c>
      <c r="C41" s="137"/>
      <c r="D41" s="177"/>
      <c r="E41" s="177"/>
      <c r="F41" s="177"/>
      <c r="G41" s="137" t="s">
        <v>5618</v>
      </c>
      <c r="H41" s="137" t="s">
        <v>5619</v>
      </c>
      <c r="I41" s="137" t="s">
        <v>5620</v>
      </c>
      <c r="J41" s="137" t="s">
        <v>5621</v>
      </c>
      <c r="K41" s="137" t="s">
        <v>5622</v>
      </c>
      <c r="L41" s="137" t="s">
        <v>5623</v>
      </c>
      <c r="M41" s="137" t="s">
        <v>5624</v>
      </c>
      <c r="N41" s="137" t="s">
        <v>5625</v>
      </c>
      <c r="O41" s="137" t="s">
        <v>5626</v>
      </c>
      <c r="P41" s="137" t="s">
        <v>5627</v>
      </c>
      <c r="Q41" s="137" t="s">
        <v>5628</v>
      </c>
      <c r="R41" s="137" t="s">
        <v>5629</v>
      </c>
      <c r="S41" s="137" t="s">
        <v>5630</v>
      </c>
      <c r="T41" s="137" t="s">
        <v>5631</v>
      </c>
      <c r="U41" s="137" t="s">
        <v>5632</v>
      </c>
      <c r="V41" s="137" t="s">
        <v>5633</v>
      </c>
      <c r="W41" s="137" t="s">
        <v>5634</v>
      </c>
      <c r="X41" s="137" t="s">
        <v>5635</v>
      </c>
      <c r="Y41" s="137" t="s">
        <v>5636</v>
      </c>
      <c r="Z41" s="187" t="s">
        <v>5637</v>
      </c>
      <c r="AA41" s="137" t="s">
        <v>5576</v>
      </c>
      <c r="AB41" s="137" t="s">
        <v>5577</v>
      </c>
      <c r="AC41" s="137" t="s">
        <v>5578</v>
      </c>
      <c r="AD41" s="137" t="s">
        <v>5579</v>
      </c>
      <c r="AE41" s="137"/>
      <c r="AF41" s="137" t="s">
        <v>5618</v>
      </c>
      <c r="AG41" s="137" t="s">
        <v>5638</v>
      </c>
      <c r="AH41" s="137" t="s">
        <v>5639</v>
      </c>
      <c r="AI41" s="137" t="s">
        <v>5621</v>
      </c>
      <c r="AJ41" s="137" t="s">
        <v>5622</v>
      </c>
      <c r="AK41" s="137" t="s">
        <v>5623</v>
      </c>
      <c r="AL41" s="137" t="s">
        <v>5624</v>
      </c>
      <c r="AM41" s="137" t="s">
        <v>5625</v>
      </c>
      <c r="AN41" s="137" t="s">
        <v>5626</v>
      </c>
      <c r="AO41" s="137" t="s">
        <v>5627</v>
      </c>
      <c r="AP41" s="137" t="s">
        <v>5628</v>
      </c>
      <c r="AQ41" s="137" t="s">
        <v>5629</v>
      </c>
      <c r="AR41" s="137" t="s">
        <v>5630</v>
      </c>
      <c r="AS41" s="137" t="s">
        <v>5631</v>
      </c>
      <c r="AT41" s="137" t="s">
        <v>5632</v>
      </c>
      <c r="AU41" s="137" t="s">
        <v>7487</v>
      </c>
      <c r="AV41" s="137"/>
      <c r="AW41" s="137" t="s">
        <v>5618</v>
      </c>
      <c r="AX41" s="137" t="s">
        <v>5640</v>
      </c>
      <c r="AY41" s="137" t="s">
        <v>5641</v>
      </c>
      <c r="AZ41" s="137" t="s">
        <v>5642</v>
      </c>
      <c r="BA41" s="137" t="s">
        <v>5622</v>
      </c>
      <c r="BB41" s="137" t="s">
        <v>5623</v>
      </c>
      <c r="BC41" s="137" t="s">
        <v>5624</v>
      </c>
      <c r="BD41" s="137" t="s">
        <v>5625</v>
      </c>
      <c r="BE41" s="137" t="s">
        <v>5626</v>
      </c>
      <c r="BF41" s="137" t="s">
        <v>5627</v>
      </c>
      <c r="BG41" s="137" t="s">
        <v>5628</v>
      </c>
      <c r="BH41" s="189" t="s">
        <v>5629</v>
      </c>
      <c r="BI41" s="189" t="s">
        <v>5630</v>
      </c>
      <c r="BJ41" s="137" t="s">
        <v>5631</v>
      </c>
      <c r="BK41" s="137" t="s">
        <v>7429</v>
      </c>
      <c r="BL41" s="137" t="s">
        <v>5633</v>
      </c>
      <c r="BM41" s="177"/>
      <c r="BN41" s="137" t="s">
        <v>5618</v>
      </c>
      <c r="BO41" s="137" t="s">
        <v>5619</v>
      </c>
      <c r="BP41" s="137" t="s">
        <v>5620</v>
      </c>
      <c r="BQ41" s="137" t="s">
        <v>5621</v>
      </c>
      <c r="BR41" s="137" t="s">
        <v>5622</v>
      </c>
      <c r="BS41" s="137" t="s">
        <v>5623</v>
      </c>
      <c r="BT41" s="137" t="s">
        <v>5643</v>
      </c>
      <c r="BU41" s="137" t="s">
        <v>5644</v>
      </c>
      <c r="BV41" s="137" t="s">
        <v>5626</v>
      </c>
      <c r="BW41" s="137" t="s">
        <v>5627</v>
      </c>
      <c r="BX41" s="137" t="s">
        <v>5645</v>
      </c>
      <c r="BY41" s="137" t="s">
        <v>5646</v>
      </c>
      <c r="BZ41" s="137" t="s">
        <v>5630</v>
      </c>
      <c r="CA41" s="137" t="s">
        <v>5631</v>
      </c>
      <c r="CB41" s="137" t="s">
        <v>7441</v>
      </c>
      <c r="CC41" s="137" t="s">
        <v>5633</v>
      </c>
      <c r="CD41" s="137" t="s">
        <v>5591</v>
      </c>
      <c r="CE41" s="67"/>
    </row>
    <row r="42" spans="1:106" ht="12.75" customHeight="1" x14ac:dyDescent="0.2">
      <c r="B42" s="176"/>
      <c r="C42" s="176"/>
      <c r="D42" s="176"/>
      <c r="E42" s="176"/>
      <c r="F42" s="176"/>
      <c r="G42" s="176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8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76"/>
      <c r="BG42" s="176"/>
      <c r="BH42" s="190"/>
      <c r="BI42" s="190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68"/>
    </row>
    <row r="43" spans="1:106" ht="12.75" customHeight="1" x14ac:dyDescent="0.2">
      <c r="B43" s="64"/>
      <c r="C43" s="64"/>
      <c r="D43" s="64"/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5"/>
      <c r="BY43" s="65"/>
      <c r="BZ43" s="65"/>
      <c r="CA43" s="65"/>
      <c r="CB43" s="65"/>
      <c r="CC43" s="65"/>
      <c r="CD43" s="65"/>
      <c r="CE43" s="63"/>
    </row>
    <row r="44" spans="1:106" ht="12.75" customHeight="1" x14ac:dyDescent="0.2">
      <c r="D44" s="23"/>
      <c r="E44" s="23"/>
      <c r="F44" s="23"/>
      <c r="G44" s="23"/>
    </row>
    <row r="45" spans="1:106" ht="12.75" customHeight="1" x14ac:dyDescent="0.2">
      <c r="D45" s="23"/>
      <c r="E45" s="23"/>
      <c r="F45" s="23"/>
      <c r="G45" s="158" t="s">
        <v>5256</v>
      </c>
      <c r="H45" s="159"/>
      <c r="I45" s="160"/>
      <c r="S45" s="158" t="s">
        <v>5256</v>
      </c>
      <c r="T45" s="159"/>
      <c r="U45" s="160"/>
      <c r="AD45" s="158" t="s">
        <v>5256</v>
      </c>
      <c r="AE45" s="159"/>
      <c r="AF45" s="160"/>
      <c r="AS45" s="158" t="s">
        <v>5256</v>
      </c>
      <c r="AT45" s="159"/>
      <c r="AU45" s="160"/>
      <c r="BI45" s="158" t="s">
        <v>5256</v>
      </c>
      <c r="BJ45" s="159"/>
      <c r="BK45" s="160"/>
      <c r="BX45" s="158" t="s">
        <v>5256</v>
      </c>
      <c r="BY45" s="159"/>
      <c r="BZ45" s="160"/>
      <c r="CK45" s="158" t="s">
        <v>5256</v>
      </c>
      <c r="CL45" s="159"/>
      <c r="CM45" s="160"/>
      <c r="CZ45" s="158" t="s">
        <v>5256</v>
      </c>
      <c r="DA45" s="159"/>
      <c r="DB45" s="160"/>
    </row>
    <row r="46" spans="1:106" ht="12.75" customHeight="1" x14ac:dyDescent="0.2">
      <c r="D46" s="23"/>
      <c r="E46" s="23"/>
      <c r="F46" s="23"/>
      <c r="G46" s="161"/>
      <c r="H46" s="162"/>
      <c r="I46" s="163"/>
      <c r="S46" s="161"/>
      <c r="T46" s="162"/>
      <c r="U46" s="163"/>
      <c r="AD46" s="161"/>
      <c r="AE46" s="162"/>
      <c r="AF46" s="163"/>
      <c r="AS46" s="161"/>
      <c r="AT46" s="162"/>
      <c r="AU46" s="163"/>
      <c r="BI46" s="161"/>
      <c r="BJ46" s="162"/>
      <c r="BK46" s="163"/>
      <c r="BX46" s="161"/>
      <c r="BY46" s="162"/>
      <c r="BZ46" s="163"/>
      <c r="CK46" s="161"/>
      <c r="CL46" s="162"/>
      <c r="CM46" s="163"/>
      <c r="CZ46" s="161"/>
      <c r="DA46" s="162"/>
      <c r="DB46" s="163"/>
    </row>
    <row r="47" spans="1:106" ht="12.75" customHeight="1" x14ac:dyDescent="0.2">
      <c r="D47" s="23"/>
      <c r="E47" s="23"/>
      <c r="F47" s="23"/>
      <c r="G47" s="164"/>
      <c r="H47" s="165"/>
      <c r="I47" s="166"/>
      <c r="S47" s="164"/>
      <c r="T47" s="165"/>
      <c r="U47" s="166"/>
      <c r="AD47" s="164"/>
      <c r="AE47" s="165"/>
      <c r="AF47" s="166"/>
      <c r="AS47" s="164"/>
      <c r="AT47" s="165"/>
      <c r="AU47" s="166"/>
      <c r="BI47" s="164"/>
      <c r="BJ47" s="165"/>
      <c r="BK47" s="166"/>
      <c r="BX47" s="164"/>
      <c r="BY47" s="165"/>
      <c r="BZ47" s="166"/>
      <c r="CK47" s="164"/>
      <c r="CL47" s="165"/>
      <c r="CM47" s="166"/>
      <c r="CZ47" s="164"/>
      <c r="DA47" s="165"/>
      <c r="DB47" s="166"/>
    </row>
    <row r="48" spans="1:106" ht="12.75" customHeight="1" x14ac:dyDescent="0.2">
      <c r="D48" s="21"/>
      <c r="E48" s="21"/>
      <c r="F48" s="21"/>
      <c r="G48" s="21"/>
    </row>
    <row r="49" spans="1:114" ht="12.75" customHeight="1" x14ac:dyDescent="0.2">
      <c r="B49" s="199" t="s">
        <v>5647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 t="s">
        <v>5648</v>
      </c>
      <c r="Q49" s="199"/>
      <c r="R49" s="199"/>
      <c r="S49" s="199"/>
      <c r="T49" s="199"/>
      <c r="U49" s="199"/>
      <c r="V49" s="199"/>
      <c r="W49" s="199"/>
      <c r="X49" s="199"/>
      <c r="Y49" s="199" t="s">
        <v>5649</v>
      </c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 t="s">
        <v>5650</v>
      </c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 t="s">
        <v>5260</v>
      </c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 t="s">
        <v>5259</v>
      </c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 t="s">
        <v>5258</v>
      </c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 t="s">
        <v>5257</v>
      </c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</row>
    <row r="50" spans="1:114" x14ac:dyDescent="0.2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</row>
    <row r="51" spans="1:114" ht="12.75" customHeight="1" x14ac:dyDescent="0.2">
      <c r="A51" s="149" t="s">
        <v>5177</v>
      </c>
      <c r="B51" s="177" t="s">
        <v>5651</v>
      </c>
      <c r="C51" s="177" t="s">
        <v>5651</v>
      </c>
      <c r="D51" s="177" t="s">
        <v>5651</v>
      </c>
      <c r="E51" s="177" t="s">
        <v>5651</v>
      </c>
      <c r="F51" s="177" t="s">
        <v>5652</v>
      </c>
      <c r="G51" s="177" t="s">
        <v>5652</v>
      </c>
      <c r="H51" s="137" t="s">
        <v>5653</v>
      </c>
      <c r="I51" s="177" t="s">
        <v>5654</v>
      </c>
      <c r="J51" s="177" t="s">
        <v>5655</v>
      </c>
      <c r="K51" s="177" t="s">
        <v>5656</v>
      </c>
      <c r="L51" s="177" t="s">
        <v>5657</v>
      </c>
      <c r="M51" s="177" t="s">
        <v>5657</v>
      </c>
      <c r="N51" s="177" t="s">
        <v>5658</v>
      </c>
      <c r="O51" s="177">
        <v>403</v>
      </c>
      <c r="P51" s="177" t="s">
        <v>5659</v>
      </c>
      <c r="Q51" s="177" t="s">
        <v>5659</v>
      </c>
      <c r="R51" s="177" t="s">
        <v>5659</v>
      </c>
      <c r="S51" s="177" t="s">
        <v>5660</v>
      </c>
      <c r="T51" s="177" t="s">
        <v>5661</v>
      </c>
      <c r="U51" s="177" t="s">
        <v>5661</v>
      </c>
      <c r="V51" s="177" t="s">
        <v>5662</v>
      </c>
      <c r="W51" s="177" t="s">
        <v>5663</v>
      </c>
      <c r="X51" s="177" t="s">
        <v>5664</v>
      </c>
      <c r="Y51" s="137" t="s">
        <v>5665</v>
      </c>
      <c r="Z51" s="177" t="s">
        <v>5666</v>
      </c>
      <c r="AA51" s="177" t="s">
        <v>5667</v>
      </c>
      <c r="AB51" s="177" t="s">
        <v>5668</v>
      </c>
      <c r="AC51" s="137" t="s">
        <v>5669</v>
      </c>
      <c r="AD51" s="177" t="s">
        <v>5670</v>
      </c>
      <c r="AE51" s="177" t="s">
        <v>5671</v>
      </c>
      <c r="AF51" s="177" t="s">
        <v>5672</v>
      </c>
      <c r="AG51" s="177" t="s">
        <v>5673</v>
      </c>
      <c r="AH51" s="177" t="s">
        <v>5674</v>
      </c>
      <c r="AI51" s="177" t="s">
        <v>5675</v>
      </c>
      <c r="AJ51" s="177" t="s">
        <v>5676</v>
      </c>
      <c r="AK51" s="177" t="s">
        <v>5677</v>
      </c>
      <c r="AL51" s="177" t="s">
        <v>5678</v>
      </c>
      <c r="AM51" s="177" t="s">
        <v>5679</v>
      </c>
      <c r="AN51" s="177" t="s">
        <v>5680</v>
      </c>
      <c r="AO51" s="177" t="s">
        <v>5681</v>
      </c>
      <c r="AP51" s="177" t="s">
        <v>5682</v>
      </c>
      <c r="AQ51" s="177" t="s">
        <v>5682</v>
      </c>
      <c r="AR51" s="177" t="s">
        <v>5683</v>
      </c>
      <c r="AS51" s="177">
        <v>411</v>
      </c>
      <c r="AT51" s="177" t="s">
        <v>5684</v>
      </c>
      <c r="AU51" s="137" t="s">
        <v>5685</v>
      </c>
      <c r="AV51" s="177" t="s">
        <v>5686</v>
      </c>
      <c r="AW51" s="177" t="s">
        <v>5686</v>
      </c>
      <c r="AX51" s="177" t="s">
        <v>5687</v>
      </c>
      <c r="AY51" s="177" t="s">
        <v>5687</v>
      </c>
      <c r="AZ51" s="177" t="s">
        <v>5688</v>
      </c>
      <c r="BA51" s="177" t="s">
        <v>5688</v>
      </c>
      <c r="BB51" s="177" t="s">
        <v>5689</v>
      </c>
      <c r="BC51" s="177" t="s">
        <v>5690</v>
      </c>
      <c r="BD51" s="177" t="s">
        <v>5691</v>
      </c>
      <c r="BE51" s="177" t="s">
        <v>5692</v>
      </c>
      <c r="BF51" s="177" t="s">
        <v>5693</v>
      </c>
      <c r="BG51" s="177" t="s">
        <v>5694</v>
      </c>
      <c r="BH51" s="177" t="s">
        <v>5695</v>
      </c>
      <c r="BI51" s="177" t="s">
        <v>5696</v>
      </c>
      <c r="BJ51" s="177" t="s">
        <v>5695</v>
      </c>
      <c r="BK51" s="137" t="s">
        <v>5697</v>
      </c>
      <c r="BL51" s="177" t="s">
        <v>5698</v>
      </c>
      <c r="BM51" s="177" t="s">
        <v>5698</v>
      </c>
      <c r="BN51" s="177" t="s">
        <v>5699</v>
      </c>
      <c r="BO51" s="177" t="s">
        <v>5699</v>
      </c>
      <c r="BP51" s="177" t="s">
        <v>5700</v>
      </c>
      <c r="BQ51" s="177" t="s">
        <v>5701</v>
      </c>
      <c r="BR51" s="177" t="s">
        <v>5702</v>
      </c>
      <c r="BS51" s="177" t="s">
        <v>5702</v>
      </c>
      <c r="BT51" s="177" t="s">
        <v>5703</v>
      </c>
      <c r="BU51" s="177" t="s">
        <v>5704</v>
      </c>
      <c r="BV51" s="177" t="s">
        <v>5705</v>
      </c>
      <c r="BW51" s="177" t="s">
        <v>5705</v>
      </c>
      <c r="BX51" s="177" t="s">
        <v>5706</v>
      </c>
      <c r="BY51" s="177" t="s">
        <v>5707</v>
      </c>
      <c r="BZ51" s="177" t="s">
        <v>5708</v>
      </c>
      <c r="CA51" s="177" t="s">
        <v>5708</v>
      </c>
      <c r="CB51" s="177" t="s">
        <v>5709</v>
      </c>
      <c r="CC51" s="177" t="s">
        <v>5709</v>
      </c>
      <c r="CD51" s="177" t="s">
        <v>5710</v>
      </c>
      <c r="CE51" s="177" t="s">
        <v>5711</v>
      </c>
      <c r="CF51" s="177" t="s">
        <v>5712</v>
      </c>
      <c r="CG51" s="137" t="s">
        <v>5713</v>
      </c>
      <c r="CH51" s="177" t="s">
        <v>5714</v>
      </c>
      <c r="CI51" s="177" t="s">
        <v>5715</v>
      </c>
      <c r="CJ51" s="177" t="s">
        <v>5716</v>
      </c>
      <c r="CK51" s="177" t="s">
        <v>5717</v>
      </c>
      <c r="CL51" s="177" t="s">
        <v>5716</v>
      </c>
      <c r="CM51" s="177" t="s">
        <v>5718</v>
      </c>
      <c r="CN51" s="177" t="s">
        <v>5719</v>
      </c>
      <c r="CO51" s="177" t="s">
        <v>5720</v>
      </c>
      <c r="CP51" s="177" t="s">
        <v>5721</v>
      </c>
      <c r="CQ51" s="177" t="s">
        <v>5721</v>
      </c>
      <c r="CR51" s="177" t="s">
        <v>5722</v>
      </c>
      <c r="CS51" s="177" t="s">
        <v>5722</v>
      </c>
      <c r="CT51" s="177" t="s">
        <v>5722</v>
      </c>
      <c r="CU51" s="177" t="s">
        <v>5722</v>
      </c>
      <c r="CV51" s="177" t="s">
        <v>5723</v>
      </c>
      <c r="CW51" s="177" t="s">
        <v>5724</v>
      </c>
      <c r="CX51" s="177" t="s">
        <v>5725</v>
      </c>
      <c r="CY51" s="177" t="s">
        <v>5726</v>
      </c>
      <c r="CZ51" s="177" t="s">
        <v>5727</v>
      </c>
      <c r="DA51" s="177" t="s">
        <v>5728</v>
      </c>
      <c r="DB51" s="177" t="s">
        <v>5729</v>
      </c>
      <c r="DC51" s="177" t="s">
        <v>5729</v>
      </c>
      <c r="DD51" s="137" t="s">
        <v>5730</v>
      </c>
      <c r="DE51" s="177" t="s">
        <v>5731</v>
      </c>
      <c r="DF51" s="177" t="s">
        <v>5732</v>
      </c>
      <c r="DG51" s="177" t="s">
        <v>5733</v>
      </c>
      <c r="DH51" s="177"/>
      <c r="DI51" s="177"/>
    </row>
    <row r="52" spans="1:114" x14ac:dyDescent="0.2">
      <c r="A52" s="149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</row>
    <row r="53" spans="1:114" ht="12.75" customHeight="1" x14ac:dyDescent="0.2">
      <c r="A53" s="149"/>
      <c r="B53" s="177" t="s">
        <v>5734</v>
      </c>
      <c r="C53" s="177" t="s">
        <v>5734</v>
      </c>
      <c r="D53" s="177" t="s">
        <v>5735</v>
      </c>
      <c r="E53" s="177" t="s">
        <v>5734</v>
      </c>
      <c r="F53" s="177" t="s">
        <v>5736</v>
      </c>
      <c r="G53" s="177" t="s">
        <v>5736</v>
      </c>
      <c r="H53" s="177" t="s">
        <v>5737</v>
      </c>
      <c r="I53" s="137" t="s">
        <v>5738</v>
      </c>
      <c r="J53" s="177" t="s">
        <v>5739</v>
      </c>
      <c r="K53" s="177" t="s">
        <v>5739</v>
      </c>
      <c r="L53" s="177" t="s">
        <v>5740</v>
      </c>
      <c r="M53" s="177" t="s">
        <v>5740</v>
      </c>
      <c r="N53" s="177" t="s">
        <v>5741</v>
      </c>
      <c r="O53" s="177" t="s">
        <v>5741</v>
      </c>
      <c r="P53" s="177" t="s">
        <v>5742</v>
      </c>
      <c r="Q53" s="177" t="s">
        <v>5743</v>
      </c>
      <c r="R53" s="177" t="s">
        <v>5744</v>
      </c>
      <c r="S53" s="177" t="s">
        <v>5745</v>
      </c>
      <c r="T53" s="177" t="s">
        <v>5746</v>
      </c>
      <c r="U53" s="177" t="s">
        <v>5747</v>
      </c>
      <c r="V53" s="177" t="s">
        <v>5748</v>
      </c>
      <c r="W53" s="177" t="s">
        <v>5749</v>
      </c>
      <c r="X53" s="177" t="s">
        <v>5750</v>
      </c>
      <c r="Y53" s="177"/>
      <c r="Z53" s="177"/>
      <c r="AA53" s="177" t="s">
        <v>5751</v>
      </c>
      <c r="AB53" s="177" t="s">
        <v>5751</v>
      </c>
      <c r="AC53" s="177" t="s">
        <v>5752</v>
      </c>
      <c r="AD53" s="137" t="s">
        <v>5753</v>
      </c>
      <c r="AE53" s="177" t="s">
        <v>5754</v>
      </c>
      <c r="AF53" s="177" t="s">
        <v>5755</v>
      </c>
      <c r="AG53" s="177" t="s">
        <v>5756</v>
      </c>
      <c r="AH53" s="177" t="s">
        <v>5756</v>
      </c>
      <c r="AI53" s="177" t="s">
        <v>5757</v>
      </c>
      <c r="AJ53" s="177" t="s">
        <v>5757</v>
      </c>
      <c r="AK53" s="177" t="s">
        <v>5758</v>
      </c>
      <c r="AL53" s="177" t="s">
        <v>5759</v>
      </c>
      <c r="AM53" s="177"/>
      <c r="AN53" s="177" t="s">
        <v>5760</v>
      </c>
      <c r="AO53" s="177" t="s">
        <v>5760</v>
      </c>
      <c r="AP53" s="177" t="s">
        <v>5761</v>
      </c>
      <c r="AQ53" s="177" t="s">
        <v>5762</v>
      </c>
      <c r="AR53" s="177" t="s">
        <v>5763</v>
      </c>
      <c r="AS53" s="177" t="s">
        <v>5764</v>
      </c>
      <c r="AT53" s="177" t="s">
        <v>5765</v>
      </c>
      <c r="AU53" s="177">
        <v>195</v>
      </c>
      <c r="AV53" s="177" t="s">
        <v>5766</v>
      </c>
      <c r="AW53" s="177" t="s">
        <v>5766</v>
      </c>
      <c r="AX53" s="177" t="s">
        <v>5767</v>
      </c>
      <c r="AY53" s="177" t="s">
        <v>5767</v>
      </c>
      <c r="AZ53" s="177" t="s">
        <v>5768</v>
      </c>
      <c r="BA53" s="177" t="s">
        <v>5768</v>
      </c>
      <c r="BB53" s="177"/>
      <c r="BC53" s="177" t="s">
        <v>5769</v>
      </c>
      <c r="BD53" s="177" t="s">
        <v>5770</v>
      </c>
      <c r="BE53" s="177" t="s">
        <v>5771</v>
      </c>
      <c r="BF53" s="177" t="s">
        <v>5772</v>
      </c>
      <c r="BG53" s="177" t="s">
        <v>5773</v>
      </c>
      <c r="BH53" s="177" t="s">
        <v>5773</v>
      </c>
      <c r="BI53" s="177" t="s">
        <v>5774</v>
      </c>
      <c r="BJ53" s="177" t="s">
        <v>5774</v>
      </c>
      <c r="BK53" s="137" t="s">
        <v>5775</v>
      </c>
      <c r="BL53" s="177" t="s">
        <v>5776</v>
      </c>
      <c r="BM53" s="177" t="s">
        <v>5777</v>
      </c>
      <c r="BN53" s="177" t="s">
        <v>5778</v>
      </c>
      <c r="BO53" s="177" t="s">
        <v>5779</v>
      </c>
      <c r="BP53" s="177" t="s">
        <v>5780</v>
      </c>
      <c r="BQ53" s="177" t="s">
        <v>5781</v>
      </c>
      <c r="BR53" s="177" t="s">
        <v>5781</v>
      </c>
      <c r="BS53" s="177"/>
      <c r="BT53" s="177" t="s">
        <v>5782</v>
      </c>
      <c r="BU53" s="177" t="s">
        <v>5782</v>
      </c>
      <c r="BV53" s="177" t="s">
        <v>5783</v>
      </c>
      <c r="BW53" s="177" t="s">
        <v>5784</v>
      </c>
      <c r="BX53" s="177" t="s">
        <v>5785</v>
      </c>
      <c r="BY53" s="177" t="s">
        <v>5786</v>
      </c>
      <c r="BZ53" s="177" t="s">
        <v>5787</v>
      </c>
      <c r="CA53" s="177" t="s">
        <v>5788</v>
      </c>
      <c r="CB53" s="177" t="s">
        <v>5789</v>
      </c>
      <c r="CC53" s="177" t="s">
        <v>5789</v>
      </c>
      <c r="CD53" s="177" t="s">
        <v>5790</v>
      </c>
      <c r="CE53" s="177" t="s">
        <v>5790</v>
      </c>
      <c r="CF53" s="177"/>
      <c r="CG53" s="177" t="s">
        <v>5791</v>
      </c>
      <c r="CH53" s="177" t="s">
        <v>5792</v>
      </c>
      <c r="CI53" s="177" t="s">
        <v>5793</v>
      </c>
      <c r="CJ53" s="177" t="s">
        <v>5794</v>
      </c>
      <c r="CK53" s="177" t="s">
        <v>5795</v>
      </c>
      <c r="CL53" s="177" t="s">
        <v>5796</v>
      </c>
      <c r="CM53" s="177" t="s">
        <v>5797</v>
      </c>
      <c r="CN53" s="177" t="s">
        <v>5798</v>
      </c>
      <c r="CO53" s="177">
        <v>23</v>
      </c>
      <c r="CP53" s="177" t="s">
        <v>5799</v>
      </c>
      <c r="CQ53" s="177" t="s">
        <v>5800</v>
      </c>
      <c r="CR53" s="137" t="s">
        <v>5801</v>
      </c>
      <c r="CS53" s="177" t="s">
        <v>5802</v>
      </c>
      <c r="CT53" s="177" t="s">
        <v>5802</v>
      </c>
      <c r="CU53" s="177" t="s">
        <v>5803</v>
      </c>
      <c r="CV53" s="177" t="s">
        <v>5804</v>
      </c>
      <c r="CW53" s="177" t="s">
        <v>5805</v>
      </c>
      <c r="CX53" s="177" t="s">
        <v>5805</v>
      </c>
      <c r="CY53" s="177" t="s">
        <v>5806</v>
      </c>
      <c r="CZ53" s="177" t="s">
        <v>5807</v>
      </c>
      <c r="DA53" s="177" t="s">
        <v>5807</v>
      </c>
      <c r="DB53" s="177" t="s">
        <v>5808</v>
      </c>
      <c r="DC53" s="177" t="s">
        <v>5808</v>
      </c>
      <c r="DD53" s="177" t="s">
        <v>5809</v>
      </c>
      <c r="DE53" s="177" t="s">
        <v>5810</v>
      </c>
      <c r="DF53" s="177" t="s">
        <v>5811</v>
      </c>
      <c r="DG53" s="177" t="s">
        <v>5811</v>
      </c>
      <c r="DH53" s="177">
        <v>429</v>
      </c>
      <c r="DI53" s="177">
        <v>428</v>
      </c>
      <c r="DJ53" s="201">
        <v>428</v>
      </c>
    </row>
    <row r="54" spans="1:114" x14ac:dyDescent="0.2">
      <c r="A54" s="149" t="s">
        <v>5314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202"/>
    </row>
    <row r="55" spans="1:114" ht="12.75" customHeight="1" x14ac:dyDescent="0.2">
      <c r="A55" s="149"/>
      <c r="B55" s="177" t="s">
        <v>5812</v>
      </c>
      <c r="C55" s="177">
        <v>304</v>
      </c>
      <c r="D55" s="137" t="s">
        <v>5813</v>
      </c>
      <c r="E55" s="177" t="s">
        <v>5814</v>
      </c>
      <c r="F55" s="177" t="s">
        <v>5815</v>
      </c>
      <c r="G55" s="177" t="s">
        <v>5815</v>
      </c>
      <c r="H55" s="177" t="s">
        <v>5816</v>
      </c>
      <c r="I55" s="177" t="s">
        <v>5816</v>
      </c>
      <c r="J55" s="177" t="s">
        <v>5817</v>
      </c>
      <c r="K55" s="177" t="s">
        <v>5817</v>
      </c>
      <c r="L55" s="177" t="s">
        <v>5818</v>
      </c>
      <c r="M55" s="177" t="s">
        <v>5819</v>
      </c>
      <c r="N55" s="177" t="s">
        <v>5818</v>
      </c>
      <c r="O55" s="177" t="s">
        <v>5819</v>
      </c>
      <c r="P55" s="177" t="s">
        <v>5820</v>
      </c>
      <c r="Q55" s="177" t="s">
        <v>5821</v>
      </c>
      <c r="R55" s="177" t="s">
        <v>5822</v>
      </c>
      <c r="S55" s="177" t="s">
        <v>5823</v>
      </c>
      <c r="T55" s="177" t="s">
        <v>5824</v>
      </c>
      <c r="U55" s="177" t="s">
        <v>5825</v>
      </c>
      <c r="V55" s="177" t="s">
        <v>5826</v>
      </c>
      <c r="W55" s="177" t="s">
        <v>5826</v>
      </c>
      <c r="X55" s="177" t="s">
        <v>5826</v>
      </c>
      <c r="Y55" s="177"/>
      <c r="Z55" s="177"/>
      <c r="AA55" s="177" t="s">
        <v>5827</v>
      </c>
      <c r="AB55" s="177" t="s">
        <v>5828</v>
      </c>
      <c r="AC55" s="177" t="s">
        <v>5829</v>
      </c>
      <c r="AD55" s="177" t="s">
        <v>5830</v>
      </c>
      <c r="AE55" s="177" t="s">
        <v>5831</v>
      </c>
      <c r="AF55" s="177" t="s">
        <v>5831</v>
      </c>
      <c r="AG55" s="177" t="s">
        <v>5832</v>
      </c>
      <c r="AH55" s="177" t="s">
        <v>5833</v>
      </c>
      <c r="AI55" s="177" t="s">
        <v>5834</v>
      </c>
      <c r="AJ55" s="177" t="s">
        <v>5834</v>
      </c>
      <c r="AK55" s="177" t="s">
        <v>5835</v>
      </c>
      <c r="AL55" s="177" t="s">
        <v>5836</v>
      </c>
      <c r="AM55" s="177"/>
      <c r="AN55" s="177" t="s">
        <v>5837</v>
      </c>
      <c r="AO55" s="177" t="s">
        <v>5838</v>
      </c>
      <c r="AP55" s="177" t="s">
        <v>5839</v>
      </c>
      <c r="AQ55" s="177" t="s">
        <v>5840</v>
      </c>
      <c r="AR55" s="177" t="s">
        <v>5841</v>
      </c>
      <c r="AS55" s="177" t="s">
        <v>5842</v>
      </c>
      <c r="AT55" s="177" t="s">
        <v>5843</v>
      </c>
      <c r="AU55" s="177" t="s">
        <v>5843</v>
      </c>
      <c r="AV55" s="177" t="s">
        <v>5844</v>
      </c>
      <c r="AW55" s="177" t="s">
        <v>5844</v>
      </c>
      <c r="AX55" s="177" t="s">
        <v>5845</v>
      </c>
      <c r="AY55" s="177" t="s">
        <v>5845</v>
      </c>
      <c r="AZ55" s="137" t="s">
        <v>5846</v>
      </c>
      <c r="BA55" s="177" t="s">
        <v>5847</v>
      </c>
      <c r="BB55" s="177"/>
      <c r="BC55" s="177" t="s">
        <v>5848</v>
      </c>
      <c r="BD55" s="177" t="s">
        <v>5849</v>
      </c>
      <c r="BE55" s="177" t="s">
        <v>5850</v>
      </c>
      <c r="BF55" s="137" t="s">
        <v>5851</v>
      </c>
      <c r="BG55" s="177" t="s">
        <v>5852</v>
      </c>
      <c r="BH55" s="177" t="s">
        <v>5852</v>
      </c>
      <c r="BI55" s="177" t="s">
        <v>5853</v>
      </c>
      <c r="BJ55" s="177" t="s">
        <v>5854</v>
      </c>
      <c r="BK55" s="177" t="s">
        <v>5855</v>
      </c>
      <c r="BL55" s="177" t="s">
        <v>5856</v>
      </c>
      <c r="BM55" s="177" t="s">
        <v>5857</v>
      </c>
      <c r="BN55" s="177" t="s">
        <v>5858</v>
      </c>
      <c r="BO55" s="177" t="s">
        <v>5859</v>
      </c>
      <c r="BP55" s="177" t="s">
        <v>5860</v>
      </c>
      <c r="BQ55" s="177" t="s">
        <v>5861</v>
      </c>
      <c r="BR55" s="177" t="s">
        <v>5862</v>
      </c>
      <c r="BS55" s="177"/>
      <c r="BT55" s="177" t="s">
        <v>5863</v>
      </c>
      <c r="BU55" s="177" t="s">
        <v>5864</v>
      </c>
      <c r="BV55" s="177" t="s">
        <v>5865</v>
      </c>
      <c r="BW55" s="177" t="s">
        <v>5866</v>
      </c>
      <c r="BX55" s="177" t="s">
        <v>5867</v>
      </c>
      <c r="BY55" s="177" t="s">
        <v>5867</v>
      </c>
      <c r="BZ55" s="177" t="s">
        <v>5868</v>
      </c>
      <c r="CA55" s="177" t="s">
        <v>5868</v>
      </c>
      <c r="CB55" s="177" t="s">
        <v>5869</v>
      </c>
      <c r="CC55" s="177" t="s">
        <v>5870</v>
      </c>
      <c r="CD55" s="177" t="s">
        <v>5871</v>
      </c>
      <c r="CE55" s="177" t="s">
        <v>5871</v>
      </c>
      <c r="CF55" s="177"/>
      <c r="CG55" s="177" t="s">
        <v>5872</v>
      </c>
      <c r="CH55" s="177" t="s">
        <v>5873</v>
      </c>
      <c r="CI55" s="177" t="s">
        <v>5873</v>
      </c>
      <c r="CJ55" s="177">
        <v>35</v>
      </c>
      <c r="CK55" s="137" t="s">
        <v>5874</v>
      </c>
      <c r="CL55" s="177" t="s">
        <v>5875</v>
      </c>
      <c r="CM55" s="177" t="s">
        <v>5876</v>
      </c>
      <c r="CN55" s="177" t="s">
        <v>5877</v>
      </c>
      <c r="CO55" s="177">
        <v>24</v>
      </c>
      <c r="CP55" s="177" t="s">
        <v>5878</v>
      </c>
      <c r="CQ55" s="177" t="s">
        <v>5878</v>
      </c>
      <c r="CR55" s="177" t="s">
        <v>5878</v>
      </c>
      <c r="CS55" s="177" t="s">
        <v>5879</v>
      </c>
      <c r="CT55" s="177" t="s">
        <v>5879</v>
      </c>
      <c r="CU55" s="177" t="s">
        <v>5880</v>
      </c>
      <c r="CV55" s="177" t="s">
        <v>5881</v>
      </c>
      <c r="CW55" s="177" t="s">
        <v>5882</v>
      </c>
      <c r="CX55" s="177" t="s">
        <v>5883</v>
      </c>
      <c r="CY55" s="177" t="s">
        <v>5884</v>
      </c>
      <c r="CZ55" s="177" t="s">
        <v>5885</v>
      </c>
      <c r="DA55" s="177" t="s">
        <v>5885</v>
      </c>
      <c r="DB55" s="177" t="s">
        <v>5886</v>
      </c>
      <c r="DC55" s="177" t="s">
        <v>5887</v>
      </c>
      <c r="DD55" s="137" t="s">
        <v>5888</v>
      </c>
      <c r="DE55" s="177" t="s">
        <v>5889</v>
      </c>
      <c r="DF55" s="177" t="s">
        <v>5889</v>
      </c>
      <c r="DG55" s="177" t="s">
        <v>5889</v>
      </c>
      <c r="DH55" s="177" t="s">
        <v>5890</v>
      </c>
      <c r="DI55" s="177"/>
    </row>
    <row r="56" spans="1:114" x14ac:dyDescent="0.2">
      <c r="A56" s="149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176"/>
      <c r="DF56" s="176"/>
      <c r="DG56" s="176"/>
      <c r="DH56" s="176"/>
      <c r="DI56" s="176"/>
    </row>
    <row r="57" spans="1:114" ht="12.75" customHeight="1" x14ac:dyDescent="0.2">
      <c r="A57" s="149" t="s">
        <v>5363</v>
      </c>
      <c r="B57" s="177" t="s">
        <v>5891</v>
      </c>
      <c r="C57" s="177" t="s">
        <v>5892</v>
      </c>
      <c r="D57" s="177" t="s">
        <v>5892</v>
      </c>
      <c r="E57" s="177" t="s">
        <v>5893</v>
      </c>
      <c r="F57" s="177" t="s">
        <v>5894</v>
      </c>
      <c r="G57" s="177" t="s">
        <v>5895</v>
      </c>
      <c r="H57" s="177" t="s">
        <v>5896</v>
      </c>
      <c r="I57" s="137" t="s">
        <v>5897</v>
      </c>
      <c r="J57" s="177" t="s">
        <v>5898</v>
      </c>
      <c r="K57" s="177" t="s">
        <v>5896</v>
      </c>
      <c r="L57" s="177" t="s">
        <v>5899</v>
      </c>
      <c r="M57" s="177" t="s">
        <v>5899</v>
      </c>
      <c r="N57" s="177" t="s">
        <v>5900</v>
      </c>
      <c r="O57" s="177" t="s">
        <v>5901</v>
      </c>
      <c r="P57" s="177" t="s">
        <v>5902</v>
      </c>
      <c r="Q57" s="177" t="s">
        <v>5903</v>
      </c>
      <c r="R57" s="177" t="s">
        <v>5902</v>
      </c>
      <c r="S57" s="177" t="s">
        <v>5904</v>
      </c>
      <c r="T57" s="177" t="s">
        <v>5905</v>
      </c>
      <c r="U57" s="177" t="s">
        <v>5906</v>
      </c>
      <c r="V57" s="137" t="s">
        <v>5907</v>
      </c>
      <c r="W57" s="137" t="s">
        <v>5908</v>
      </c>
      <c r="X57" s="177" t="s">
        <v>5909</v>
      </c>
      <c r="Y57" s="177"/>
      <c r="Z57" s="177"/>
      <c r="AA57" s="137" t="s">
        <v>5910</v>
      </c>
      <c r="AB57" s="177" t="s">
        <v>5911</v>
      </c>
      <c r="AC57" s="177" t="s">
        <v>5912</v>
      </c>
      <c r="AD57" s="177" t="s">
        <v>5912</v>
      </c>
      <c r="AE57" s="177" t="s">
        <v>5913</v>
      </c>
      <c r="AF57" s="177" t="s">
        <v>5914</v>
      </c>
      <c r="AG57" s="177" t="s">
        <v>5915</v>
      </c>
      <c r="AH57" s="177" t="s">
        <v>5915</v>
      </c>
      <c r="AI57" s="177" t="s">
        <v>5916</v>
      </c>
      <c r="AJ57" s="177" t="s">
        <v>5916</v>
      </c>
      <c r="AK57" s="177" t="s">
        <v>5917</v>
      </c>
      <c r="AL57" s="177" t="s">
        <v>5918</v>
      </c>
      <c r="AM57" s="177"/>
      <c r="AN57" s="177" t="s">
        <v>5919</v>
      </c>
      <c r="AO57" s="177" t="s">
        <v>5919</v>
      </c>
      <c r="AP57" s="177" t="s">
        <v>5920</v>
      </c>
      <c r="AQ57" s="177" t="s">
        <v>5920</v>
      </c>
      <c r="AR57" s="177" t="s">
        <v>5921</v>
      </c>
      <c r="AS57" s="177" t="s">
        <v>5921</v>
      </c>
      <c r="AT57" s="137" t="s">
        <v>5922</v>
      </c>
      <c r="AU57" s="177" t="s">
        <v>5923</v>
      </c>
      <c r="AV57" s="177" t="s">
        <v>5924</v>
      </c>
      <c r="AW57" s="177" t="s">
        <v>5925</v>
      </c>
      <c r="AX57" s="177" t="s">
        <v>5926</v>
      </c>
      <c r="AY57" s="177" t="s">
        <v>5927</v>
      </c>
      <c r="AZ57" s="177" t="s">
        <v>5928</v>
      </c>
      <c r="BA57" s="177" t="s">
        <v>5929</v>
      </c>
      <c r="BB57" s="177"/>
      <c r="BC57" s="177" t="s">
        <v>5930</v>
      </c>
      <c r="BD57" s="177" t="s">
        <v>5930</v>
      </c>
      <c r="BE57" s="177" t="s">
        <v>5931</v>
      </c>
      <c r="BF57" s="177" t="s">
        <v>5931</v>
      </c>
      <c r="BG57" s="177" t="s">
        <v>5932</v>
      </c>
      <c r="BH57" s="177" t="s">
        <v>5933</v>
      </c>
      <c r="BI57" s="177" t="s">
        <v>5934</v>
      </c>
      <c r="BJ57" s="177" t="s">
        <v>5935</v>
      </c>
      <c r="BK57" s="177" t="s">
        <v>5936</v>
      </c>
      <c r="BL57" s="177" t="s">
        <v>5937</v>
      </c>
      <c r="BM57" s="177" t="s">
        <v>5938</v>
      </c>
      <c r="BN57" s="177" t="s">
        <v>5939</v>
      </c>
      <c r="BO57" s="177" t="s">
        <v>5940</v>
      </c>
      <c r="BP57" s="177" t="s">
        <v>5940</v>
      </c>
      <c r="BQ57" s="177" t="s">
        <v>5941</v>
      </c>
      <c r="BR57" s="177" t="s">
        <v>5942</v>
      </c>
      <c r="BS57" s="177"/>
      <c r="BT57" s="177" t="s">
        <v>5943</v>
      </c>
      <c r="BU57" s="177" t="s">
        <v>5943</v>
      </c>
      <c r="BV57" s="177" t="s">
        <v>5944</v>
      </c>
      <c r="BW57" s="177" t="s">
        <v>5944</v>
      </c>
      <c r="BX57" s="177" t="s">
        <v>5945</v>
      </c>
      <c r="BY57" s="177" t="s">
        <v>5946</v>
      </c>
      <c r="BZ57" s="177" t="s">
        <v>5947</v>
      </c>
      <c r="CA57" s="177" t="s">
        <v>5947</v>
      </c>
      <c r="CB57" s="177" t="s">
        <v>5948</v>
      </c>
      <c r="CC57" s="177" t="s">
        <v>5949</v>
      </c>
      <c r="CD57" s="137" t="s">
        <v>5950</v>
      </c>
      <c r="CE57" s="177" t="s">
        <v>5951</v>
      </c>
      <c r="CF57" s="177"/>
      <c r="CG57" s="177" t="s">
        <v>5952</v>
      </c>
      <c r="CH57" s="177" t="s">
        <v>5953</v>
      </c>
      <c r="CI57" s="177" t="s">
        <v>5953</v>
      </c>
      <c r="CJ57" s="177" t="s">
        <v>5954</v>
      </c>
      <c r="CK57" s="177" t="s">
        <v>5954</v>
      </c>
      <c r="CL57" s="177">
        <v>34</v>
      </c>
      <c r="CM57" s="177" t="s">
        <v>5955</v>
      </c>
      <c r="CN57" s="177" t="s">
        <v>5955</v>
      </c>
      <c r="CO57" s="177" t="s">
        <v>5955</v>
      </c>
      <c r="CP57" s="177" t="s">
        <v>5956</v>
      </c>
      <c r="CQ57" s="177" t="s">
        <v>5956</v>
      </c>
      <c r="CR57" s="177" t="s">
        <v>5957</v>
      </c>
      <c r="CS57" s="177" t="s">
        <v>5958</v>
      </c>
      <c r="CT57" s="177" t="s">
        <v>5959</v>
      </c>
      <c r="CU57" s="177" t="s">
        <v>5958</v>
      </c>
      <c r="CV57" s="177" t="s">
        <v>5960</v>
      </c>
      <c r="CW57" s="137" t="s">
        <v>5961</v>
      </c>
      <c r="CX57" s="177" t="s">
        <v>5962</v>
      </c>
      <c r="CY57" s="177" t="s">
        <v>5963</v>
      </c>
      <c r="CZ57" s="177" t="s">
        <v>5964</v>
      </c>
      <c r="DA57" s="177" t="s">
        <v>5965</v>
      </c>
      <c r="DB57" s="177" t="s">
        <v>5966</v>
      </c>
      <c r="DC57" s="177" t="s">
        <v>5967</v>
      </c>
      <c r="DD57" s="177" t="s">
        <v>5967</v>
      </c>
      <c r="DE57" s="177" t="s">
        <v>5968</v>
      </c>
      <c r="DF57" s="177" t="s">
        <v>5968</v>
      </c>
      <c r="DG57" s="177" t="s">
        <v>5968</v>
      </c>
      <c r="DH57" s="177" t="s">
        <v>5968</v>
      </c>
      <c r="DI57" s="177"/>
    </row>
    <row r="58" spans="1:114" x14ac:dyDescent="0.2">
      <c r="A58" s="149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</row>
    <row r="59" spans="1:114" ht="12.75" customHeight="1" x14ac:dyDescent="0.2">
      <c r="A59" s="149"/>
      <c r="B59" s="137" t="s">
        <v>5969</v>
      </c>
      <c r="C59" s="177" t="s">
        <v>5970</v>
      </c>
      <c r="D59" s="177" t="s">
        <v>5970</v>
      </c>
      <c r="E59" s="177" t="s">
        <v>5970</v>
      </c>
      <c r="F59" s="177" t="s">
        <v>5971</v>
      </c>
      <c r="G59" s="177" t="s">
        <v>5972</v>
      </c>
      <c r="H59" s="137" t="s">
        <v>5973</v>
      </c>
      <c r="I59" s="137" t="s">
        <v>5974</v>
      </c>
      <c r="J59" s="177" t="s">
        <v>5973</v>
      </c>
      <c r="K59" s="177" t="s">
        <v>5973</v>
      </c>
      <c r="L59" s="177" t="s">
        <v>5975</v>
      </c>
      <c r="M59" s="177" t="s">
        <v>5976</v>
      </c>
      <c r="N59" s="177" t="s">
        <v>5976</v>
      </c>
      <c r="O59" s="177" t="s">
        <v>5976</v>
      </c>
      <c r="P59" s="177" t="s">
        <v>5977</v>
      </c>
      <c r="Q59" s="177" t="s">
        <v>5978</v>
      </c>
      <c r="R59" s="177" t="s">
        <v>5979</v>
      </c>
      <c r="S59" s="177" t="s">
        <v>5980</v>
      </c>
      <c r="T59" s="177" t="s">
        <v>5981</v>
      </c>
      <c r="U59" s="177" t="s">
        <v>5982</v>
      </c>
      <c r="V59" s="177" t="s">
        <v>5983</v>
      </c>
      <c r="W59" s="177" t="s">
        <v>5983</v>
      </c>
      <c r="X59" s="177" t="s">
        <v>5983</v>
      </c>
      <c r="Y59" s="177"/>
      <c r="Z59" s="177"/>
      <c r="AA59" s="177" t="s">
        <v>5984</v>
      </c>
      <c r="AB59" s="177" t="s">
        <v>5985</v>
      </c>
      <c r="AC59" s="177" t="s">
        <v>5986</v>
      </c>
      <c r="AD59" s="177" t="s">
        <v>5986</v>
      </c>
      <c r="AE59" s="177" t="s">
        <v>5987</v>
      </c>
      <c r="AF59" s="177" t="s">
        <v>5987</v>
      </c>
      <c r="AG59" s="177" t="s">
        <v>5988</v>
      </c>
      <c r="AH59" s="177" t="s">
        <v>5989</v>
      </c>
      <c r="AI59" s="177" t="s">
        <v>5990</v>
      </c>
      <c r="AJ59" s="177" t="s">
        <v>5991</v>
      </c>
      <c r="AK59" s="177" t="s">
        <v>5992</v>
      </c>
      <c r="AL59" s="177" t="s">
        <v>5992</v>
      </c>
      <c r="AM59" s="177"/>
      <c r="AN59" s="137" t="s">
        <v>5993</v>
      </c>
      <c r="AO59" s="177" t="s">
        <v>5994</v>
      </c>
      <c r="AP59" s="177" t="s">
        <v>5995</v>
      </c>
      <c r="AQ59" s="177" t="s">
        <v>5996</v>
      </c>
      <c r="AR59" s="177" t="s">
        <v>5997</v>
      </c>
      <c r="AS59" s="177" t="s">
        <v>5997</v>
      </c>
      <c r="AT59" s="177" t="s">
        <v>5998</v>
      </c>
      <c r="AU59" s="177" t="s">
        <v>5999</v>
      </c>
      <c r="AV59" s="177" t="s">
        <v>6000</v>
      </c>
      <c r="AW59" s="177" t="s">
        <v>6000</v>
      </c>
      <c r="AX59" s="177" t="s">
        <v>6001</v>
      </c>
      <c r="AY59" s="177" t="s">
        <v>6001</v>
      </c>
      <c r="AZ59" s="177" t="s">
        <v>6002</v>
      </c>
      <c r="BA59" s="177" t="s">
        <v>6002</v>
      </c>
      <c r="BB59" s="177"/>
      <c r="BC59" s="177"/>
      <c r="BD59" s="177"/>
      <c r="BE59" s="177" t="s">
        <v>6003</v>
      </c>
      <c r="BF59" s="177" t="s">
        <v>6003</v>
      </c>
      <c r="BG59" s="177" t="s">
        <v>6004</v>
      </c>
      <c r="BH59" s="177" t="s">
        <v>6004</v>
      </c>
      <c r="BI59" s="177" t="s">
        <v>6005</v>
      </c>
      <c r="BJ59" s="177" t="s">
        <v>6006</v>
      </c>
      <c r="BK59" s="177" t="s">
        <v>6007</v>
      </c>
      <c r="BL59" s="177" t="s">
        <v>6007</v>
      </c>
      <c r="BM59" s="177" t="s">
        <v>6008</v>
      </c>
      <c r="BN59" s="177" t="s">
        <v>6009</v>
      </c>
      <c r="BO59" s="177" t="s">
        <v>6010</v>
      </c>
      <c r="BP59" s="177" t="s">
        <v>6011</v>
      </c>
      <c r="BQ59" s="177" t="s">
        <v>6012</v>
      </c>
      <c r="BR59" s="177" t="s">
        <v>6013</v>
      </c>
      <c r="BS59" s="177"/>
      <c r="BT59" s="177" t="s">
        <v>6014</v>
      </c>
      <c r="BU59" s="177" t="s">
        <v>6015</v>
      </c>
      <c r="BV59" s="177" t="s">
        <v>6016</v>
      </c>
      <c r="BW59" s="177" t="s">
        <v>6016</v>
      </c>
      <c r="BX59" s="177" t="s">
        <v>6017</v>
      </c>
      <c r="BY59" s="177" t="s">
        <v>6017</v>
      </c>
      <c r="BZ59" s="137" t="s">
        <v>6018</v>
      </c>
      <c r="CA59" s="177" t="s">
        <v>6019</v>
      </c>
      <c r="CB59" s="177" t="s">
        <v>6020</v>
      </c>
      <c r="CC59" s="177" t="s">
        <v>6020</v>
      </c>
      <c r="CD59" s="137" t="s">
        <v>6021</v>
      </c>
      <c r="CE59" s="137" t="s">
        <v>6022</v>
      </c>
      <c r="CF59" s="177"/>
      <c r="CG59" s="177" t="s">
        <v>6023</v>
      </c>
      <c r="CH59" s="177" t="s">
        <v>6023</v>
      </c>
      <c r="CI59" s="177" t="s">
        <v>6023</v>
      </c>
      <c r="CJ59" s="177" t="s">
        <v>6024</v>
      </c>
      <c r="CK59" s="177" t="s">
        <v>6025</v>
      </c>
      <c r="CL59" s="177" t="s">
        <v>6026</v>
      </c>
      <c r="CM59" s="177" t="s">
        <v>6027</v>
      </c>
      <c r="CN59" s="177" t="s">
        <v>5955</v>
      </c>
      <c r="CO59" s="177" t="s">
        <v>6028</v>
      </c>
      <c r="CP59" s="177" t="s">
        <v>5957</v>
      </c>
      <c r="CQ59" s="177" t="s">
        <v>5957</v>
      </c>
      <c r="CR59" s="177" t="s">
        <v>5957</v>
      </c>
      <c r="CS59" s="177" t="s">
        <v>6029</v>
      </c>
      <c r="CT59" s="177" t="s">
        <v>6030</v>
      </c>
      <c r="CU59" s="177" t="s">
        <v>6030</v>
      </c>
      <c r="CV59" s="177" t="s">
        <v>6031</v>
      </c>
      <c r="CW59" s="177" t="s">
        <v>6032</v>
      </c>
      <c r="CX59" s="177" t="s">
        <v>6033</v>
      </c>
      <c r="CY59" s="177" t="s">
        <v>6034</v>
      </c>
      <c r="CZ59" s="177" t="s">
        <v>6035</v>
      </c>
      <c r="DA59" s="177" t="s">
        <v>6036</v>
      </c>
      <c r="DB59" s="177" t="s">
        <v>5967</v>
      </c>
      <c r="DC59" s="177" t="s">
        <v>5967</v>
      </c>
      <c r="DD59" s="177" t="s">
        <v>5967</v>
      </c>
      <c r="DE59" s="177" t="s">
        <v>6037</v>
      </c>
      <c r="DF59" s="177" t="s">
        <v>5968</v>
      </c>
      <c r="DG59" s="177" t="s">
        <v>5968</v>
      </c>
      <c r="DH59" s="177" t="s">
        <v>5968</v>
      </c>
      <c r="DI59" s="177"/>
    </row>
    <row r="60" spans="1:114" x14ac:dyDescent="0.2">
      <c r="A60" s="23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</row>
    <row r="61" spans="1:114" ht="12.75" customHeight="1" x14ac:dyDescent="0.2">
      <c r="A61" s="149">
        <v>1</v>
      </c>
      <c r="B61" s="177" t="s">
        <v>6038</v>
      </c>
      <c r="C61" s="177" t="s">
        <v>6039</v>
      </c>
      <c r="D61" s="177" t="s">
        <v>6039</v>
      </c>
      <c r="E61" s="177" t="s">
        <v>6038</v>
      </c>
      <c r="F61" s="177" t="s">
        <v>6040</v>
      </c>
      <c r="G61" s="177" t="s">
        <v>6041</v>
      </c>
      <c r="H61" s="177" t="s">
        <v>6042</v>
      </c>
      <c r="I61" s="177" t="s">
        <v>6042</v>
      </c>
      <c r="J61" s="177" t="s">
        <v>6042</v>
      </c>
      <c r="K61" s="177" t="s">
        <v>6042</v>
      </c>
      <c r="L61" s="177" t="s">
        <v>6043</v>
      </c>
      <c r="M61" s="177" t="s">
        <v>6044</v>
      </c>
      <c r="N61" s="177" t="s">
        <v>6044</v>
      </c>
      <c r="O61" s="177" t="s">
        <v>6044</v>
      </c>
      <c r="P61" s="177" t="s">
        <v>6045</v>
      </c>
      <c r="Q61" s="177" t="s">
        <v>6045</v>
      </c>
      <c r="R61" s="177" t="s">
        <v>6045</v>
      </c>
      <c r="S61" s="177" t="s">
        <v>6046</v>
      </c>
      <c r="T61" s="177" t="s">
        <v>6047</v>
      </c>
      <c r="U61" s="177" t="s">
        <v>6048</v>
      </c>
      <c r="V61" s="177" t="s">
        <v>6049</v>
      </c>
      <c r="W61" s="177" t="s">
        <v>6049</v>
      </c>
      <c r="X61" s="177" t="s">
        <v>6049</v>
      </c>
      <c r="Y61" s="177"/>
      <c r="Z61" s="177"/>
      <c r="AA61" s="177" t="s">
        <v>6050</v>
      </c>
      <c r="AB61" s="177" t="s">
        <v>6050</v>
      </c>
      <c r="AC61" s="177" t="s">
        <v>6051</v>
      </c>
      <c r="AD61" s="177" t="s">
        <v>6051</v>
      </c>
      <c r="AE61" s="177" t="s">
        <v>6052</v>
      </c>
      <c r="AF61" s="177" t="s">
        <v>6052</v>
      </c>
      <c r="AG61" s="177" t="s">
        <v>6053</v>
      </c>
      <c r="AH61" s="177" t="s">
        <v>6054</v>
      </c>
      <c r="AI61" s="177" t="s">
        <v>6055</v>
      </c>
      <c r="AJ61" s="177" t="s">
        <v>6056</v>
      </c>
      <c r="AK61" s="177" t="s">
        <v>6057</v>
      </c>
      <c r="AL61" s="177" t="s">
        <v>6058</v>
      </c>
      <c r="AM61" s="177"/>
      <c r="AN61" s="177" t="s">
        <v>6059</v>
      </c>
      <c r="AO61" s="177" t="s">
        <v>6060</v>
      </c>
      <c r="AP61" s="177" t="s">
        <v>6061</v>
      </c>
      <c r="AQ61" s="177" t="s">
        <v>6061</v>
      </c>
      <c r="AR61" s="177" t="s">
        <v>6062</v>
      </c>
      <c r="AS61" s="137" t="s">
        <v>6063</v>
      </c>
      <c r="AT61" s="177" t="s">
        <v>6064</v>
      </c>
      <c r="AU61" s="177" t="s">
        <v>6064</v>
      </c>
      <c r="AV61" s="177" t="s">
        <v>6065</v>
      </c>
      <c r="AW61" s="137" t="s">
        <v>6066</v>
      </c>
      <c r="AX61" s="177" t="s">
        <v>6067</v>
      </c>
      <c r="AY61" s="177" t="s">
        <v>6068</v>
      </c>
      <c r="AZ61" s="177" t="s">
        <v>6069</v>
      </c>
      <c r="BA61" s="177" t="s">
        <v>6069</v>
      </c>
      <c r="BB61" s="177"/>
      <c r="BC61" s="177"/>
      <c r="BD61" s="177"/>
      <c r="BE61" s="177" t="s">
        <v>6070</v>
      </c>
      <c r="BF61" s="177" t="s">
        <v>6070</v>
      </c>
      <c r="BG61" s="177" t="s">
        <v>6071</v>
      </c>
      <c r="BH61" s="177" t="s">
        <v>6071</v>
      </c>
      <c r="BI61" s="177" t="s">
        <v>6072</v>
      </c>
      <c r="BJ61" s="177" t="s">
        <v>6072</v>
      </c>
      <c r="BK61" s="177" t="s">
        <v>6073</v>
      </c>
      <c r="BL61" s="177" t="s">
        <v>6073</v>
      </c>
      <c r="BM61" s="177" t="s">
        <v>6074</v>
      </c>
      <c r="BN61" s="177" t="s">
        <v>6074</v>
      </c>
      <c r="BO61" s="177" t="s">
        <v>6075</v>
      </c>
      <c r="BP61" s="177" t="s">
        <v>6076</v>
      </c>
      <c r="BQ61" s="177" t="s">
        <v>6077</v>
      </c>
      <c r="BR61" s="177" t="s">
        <v>6077</v>
      </c>
      <c r="BS61" s="177"/>
      <c r="BT61" s="177" t="s">
        <v>6078</v>
      </c>
      <c r="BU61" s="177" t="s">
        <v>6078</v>
      </c>
      <c r="BV61" s="177" t="s">
        <v>6079</v>
      </c>
      <c r="BW61" s="177" t="s">
        <v>6079</v>
      </c>
      <c r="BX61" s="177" t="s">
        <v>6080</v>
      </c>
      <c r="BY61" s="177" t="s">
        <v>6081</v>
      </c>
      <c r="BZ61" s="177" t="s">
        <v>6082</v>
      </c>
      <c r="CA61" s="177" t="s">
        <v>6083</v>
      </c>
      <c r="CB61" s="177" t="s">
        <v>6084</v>
      </c>
      <c r="CC61" s="177" t="s">
        <v>6084</v>
      </c>
      <c r="CD61" s="177" t="s">
        <v>6085</v>
      </c>
      <c r="CE61" s="177" t="s">
        <v>6085</v>
      </c>
      <c r="CF61" s="177"/>
      <c r="CG61" s="177" t="s">
        <v>6086</v>
      </c>
      <c r="CH61" s="177" t="s">
        <v>6086</v>
      </c>
      <c r="CI61" s="177" t="s">
        <v>6087</v>
      </c>
      <c r="CJ61" s="177" t="s">
        <v>6088</v>
      </c>
      <c r="CK61" s="177" t="s">
        <v>6089</v>
      </c>
      <c r="CL61" s="177" t="s">
        <v>6088</v>
      </c>
      <c r="CM61" s="177" t="s">
        <v>6090</v>
      </c>
      <c r="CN61" s="177" t="s">
        <v>6091</v>
      </c>
      <c r="CO61" s="177" t="s">
        <v>6091</v>
      </c>
      <c r="CP61" s="177" t="s">
        <v>6092</v>
      </c>
      <c r="CQ61" s="177" t="s">
        <v>6093</v>
      </c>
      <c r="CR61" s="177" t="s">
        <v>6093</v>
      </c>
      <c r="CS61" s="177" t="s">
        <v>6094</v>
      </c>
      <c r="CT61" s="177" t="s">
        <v>6095</v>
      </c>
      <c r="CU61" s="177" t="s">
        <v>6096</v>
      </c>
      <c r="CV61" s="177" t="s">
        <v>6097</v>
      </c>
      <c r="CW61" s="177" t="s">
        <v>6098</v>
      </c>
      <c r="CX61" s="177" t="s">
        <v>6098</v>
      </c>
      <c r="CY61" s="177" t="s">
        <v>6099</v>
      </c>
      <c r="CZ61" s="177" t="s">
        <v>6100</v>
      </c>
      <c r="DA61" s="177" t="s">
        <v>6100</v>
      </c>
      <c r="DB61" s="177" t="s">
        <v>6101</v>
      </c>
      <c r="DC61" s="177" t="s">
        <v>6102</v>
      </c>
      <c r="DD61" s="177" t="s">
        <v>6102</v>
      </c>
      <c r="DE61" s="177" t="s">
        <v>6103</v>
      </c>
      <c r="DF61" s="177" t="s">
        <v>6104</v>
      </c>
      <c r="DG61" s="177" t="s">
        <v>6105</v>
      </c>
      <c r="DH61" s="177" t="s">
        <v>6105</v>
      </c>
      <c r="DI61" s="194"/>
    </row>
    <row r="62" spans="1:114" x14ac:dyDescent="0.2">
      <c r="A62" s="149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95"/>
    </row>
    <row r="63" spans="1:114" ht="12.75" customHeight="1" x14ac:dyDescent="0.2">
      <c r="A63" s="149"/>
      <c r="B63" s="177" t="s">
        <v>6106</v>
      </c>
      <c r="C63" s="177" t="s">
        <v>6106</v>
      </c>
      <c r="D63" s="177" t="s">
        <v>6106</v>
      </c>
      <c r="E63" s="177" t="s">
        <v>6106</v>
      </c>
      <c r="F63" s="177" t="s">
        <v>6107</v>
      </c>
      <c r="G63" s="177" t="s">
        <v>6107</v>
      </c>
      <c r="H63" s="177" t="s">
        <v>6108</v>
      </c>
      <c r="I63" s="177" t="s">
        <v>6109</v>
      </c>
      <c r="J63" s="177" t="s">
        <v>6108</v>
      </c>
      <c r="K63" s="177" t="s">
        <v>6108</v>
      </c>
      <c r="L63" s="177" t="s">
        <v>6110</v>
      </c>
      <c r="M63" s="177" t="s">
        <v>6111</v>
      </c>
      <c r="N63" s="177" t="s">
        <v>6111</v>
      </c>
      <c r="O63" s="177" t="s">
        <v>6111</v>
      </c>
      <c r="P63" s="177" t="s">
        <v>6112</v>
      </c>
      <c r="Q63" s="177" t="s">
        <v>6113</v>
      </c>
      <c r="R63" s="177" t="s">
        <v>6114</v>
      </c>
      <c r="S63" s="177" t="s">
        <v>6115</v>
      </c>
      <c r="T63" s="177" t="s">
        <v>6116</v>
      </c>
      <c r="U63" s="177" t="s">
        <v>6117</v>
      </c>
      <c r="V63" s="177" t="s">
        <v>6118</v>
      </c>
      <c r="W63" s="177" t="s">
        <v>6118</v>
      </c>
      <c r="X63" s="177" t="s">
        <v>6118</v>
      </c>
      <c r="Y63" s="177"/>
      <c r="Z63" s="177"/>
      <c r="AA63" s="177" t="s">
        <v>6050</v>
      </c>
      <c r="AB63" s="177" t="s">
        <v>6050</v>
      </c>
      <c r="AC63" s="177" t="s">
        <v>6119</v>
      </c>
      <c r="AD63" s="177" t="s">
        <v>6119</v>
      </c>
      <c r="AE63" s="177" t="s">
        <v>6120</v>
      </c>
      <c r="AF63" s="177" t="s">
        <v>6121</v>
      </c>
      <c r="AG63" s="177" t="s">
        <v>6054</v>
      </c>
      <c r="AH63" s="177" t="s">
        <v>6054</v>
      </c>
      <c r="AI63" s="177" t="s">
        <v>6122</v>
      </c>
      <c r="AJ63" s="177" t="s">
        <v>6122</v>
      </c>
      <c r="AK63" s="177" t="s">
        <v>6058</v>
      </c>
      <c r="AL63" s="177" t="s">
        <v>6123</v>
      </c>
      <c r="AM63" s="177"/>
      <c r="AN63" s="177" t="s">
        <v>6124</v>
      </c>
      <c r="AO63" s="177" t="s">
        <v>6125</v>
      </c>
      <c r="AP63" s="177" t="s">
        <v>6126</v>
      </c>
      <c r="AQ63" s="177" t="s">
        <v>6126</v>
      </c>
      <c r="AR63" s="177" t="s">
        <v>6127</v>
      </c>
      <c r="AS63" s="196" t="s">
        <v>7501</v>
      </c>
      <c r="AT63" s="196" t="s">
        <v>7502</v>
      </c>
      <c r="AU63" s="196" t="s">
        <v>7502</v>
      </c>
      <c r="AV63" s="177" t="s">
        <v>6128</v>
      </c>
      <c r="AW63" s="177" t="s">
        <v>6129</v>
      </c>
      <c r="AX63" s="177" t="s">
        <v>6130</v>
      </c>
      <c r="AY63" s="177" t="s">
        <v>6131</v>
      </c>
      <c r="AZ63" s="177" t="s">
        <v>6132</v>
      </c>
      <c r="BA63" s="177" t="s">
        <v>6133</v>
      </c>
      <c r="BB63" s="177"/>
      <c r="BC63" s="177"/>
      <c r="BD63" s="177"/>
      <c r="BE63" s="177" t="s">
        <v>6134</v>
      </c>
      <c r="BF63" s="177" t="s">
        <v>6135</v>
      </c>
      <c r="BG63" s="177" t="s">
        <v>6136</v>
      </c>
      <c r="BH63" s="177" t="s">
        <v>6136</v>
      </c>
      <c r="BI63" s="137" t="s">
        <v>6137</v>
      </c>
      <c r="BJ63" s="177" t="s">
        <v>6138</v>
      </c>
      <c r="BK63" s="137" t="s">
        <v>6139</v>
      </c>
      <c r="BL63" s="137" t="s">
        <v>6140</v>
      </c>
      <c r="BM63" s="177" t="s">
        <v>6141</v>
      </c>
      <c r="BN63" s="177" t="s">
        <v>6142</v>
      </c>
      <c r="BO63" s="177" t="s">
        <v>6143</v>
      </c>
      <c r="BP63" s="177" t="s">
        <v>6144</v>
      </c>
      <c r="BQ63" s="177" t="s">
        <v>6145</v>
      </c>
      <c r="BR63" s="177" t="s">
        <v>6145</v>
      </c>
      <c r="BS63" s="177"/>
      <c r="BT63" s="177" t="s">
        <v>6146</v>
      </c>
      <c r="BU63" s="177" t="s">
        <v>6078</v>
      </c>
      <c r="BV63" s="177" t="s">
        <v>6147</v>
      </c>
      <c r="BW63" s="177" t="s">
        <v>6079</v>
      </c>
      <c r="BX63" s="177" t="s">
        <v>6081</v>
      </c>
      <c r="BY63" s="177" t="s">
        <v>6081</v>
      </c>
      <c r="BZ63" s="177" t="s">
        <v>6148</v>
      </c>
      <c r="CA63" s="177" t="s">
        <v>6148</v>
      </c>
      <c r="CB63" s="177" t="s">
        <v>6149</v>
      </c>
      <c r="CC63" s="177" t="s">
        <v>6150</v>
      </c>
      <c r="CD63" s="177" t="s">
        <v>6151</v>
      </c>
      <c r="CE63" s="177" t="s">
        <v>6152</v>
      </c>
      <c r="CF63" s="177"/>
      <c r="CG63" s="177" t="s">
        <v>6086</v>
      </c>
      <c r="CH63" s="177" t="s">
        <v>6086</v>
      </c>
      <c r="CI63" s="177" t="s">
        <v>6087</v>
      </c>
      <c r="CJ63" s="177" t="s">
        <v>6088</v>
      </c>
      <c r="CK63" s="177" t="s">
        <v>6089</v>
      </c>
      <c r="CL63" s="177" t="s">
        <v>6088</v>
      </c>
      <c r="CM63" s="177" t="s">
        <v>6153</v>
      </c>
      <c r="CN63" s="177" t="s">
        <v>6154</v>
      </c>
      <c r="CO63" s="177" t="s">
        <v>6155</v>
      </c>
      <c r="CP63" s="177" t="s">
        <v>6156</v>
      </c>
      <c r="CQ63" s="177" t="s">
        <v>6156</v>
      </c>
      <c r="CR63" s="177" t="s">
        <v>6156</v>
      </c>
      <c r="CS63" s="177" t="s">
        <v>6157</v>
      </c>
      <c r="CT63" s="177" t="s">
        <v>6158</v>
      </c>
      <c r="CU63" s="177" t="s">
        <v>6158</v>
      </c>
      <c r="CV63" s="177" t="s">
        <v>6159</v>
      </c>
      <c r="CW63" s="177" t="s">
        <v>6160</v>
      </c>
      <c r="CX63" s="177" t="s">
        <v>6159</v>
      </c>
      <c r="CY63" s="177" t="s">
        <v>6161</v>
      </c>
      <c r="CZ63" s="177" t="s">
        <v>6162</v>
      </c>
      <c r="DA63" s="177" t="s">
        <v>6161</v>
      </c>
      <c r="DB63" s="177" t="s">
        <v>6163</v>
      </c>
      <c r="DC63" s="177" t="s">
        <v>6102</v>
      </c>
      <c r="DD63" s="177" t="s">
        <v>6102</v>
      </c>
      <c r="DE63" s="177" t="s">
        <v>6164</v>
      </c>
      <c r="DF63" s="177" t="s">
        <v>6165</v>
      </c>
      <c r="DG63" s="177" t="s">
        <v>6166</v>
      </c>
      <c r="DH63" s="177" t="s">
        <v>6166</v>
      </c>
      <c r="DI63" s="248" t="s">
        <v>6167</v>
      </c>
    </row>
    <row r="64" spans="1:114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97"/>
      <c r="AT64" s="197"/>
      <c r="AU64" s="197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249"/>
    </row>
    <row r="65" spans="1:113" ht="12.75" customHeight="1" x14ac:dyDescent="0.2">
      <c r="A65" s="177" t="s">
        <v>6168</v>
      </c>
      <c r="B65" s="177" t="s">
        <v>6169</v>
      </c>
      <c r="C65" s="177" t="s">
        <v>6169</v>
      </c>
      <c r="D65" s="177" t="s">
        <v>6170</v>
      </c>
      <c r="E65" s="177" t="s">
        <v>6171</v>
      </c>
      <c r="F65" s="177" t="s">
        <v>6172</v>
      </c>
      <c r="G65" s="177" t="s">
        <v>6172</v>
      </c>
      <c r="H65" s="177" t="s">
        <v>6173</v>
      </c>
      <c r="I65" s="137" t="s">
        <v>6174</v>
      </c>
      <c r="J65" s="177" t="s">
        <v>6175</v>
      </c>
      <c r="K65" s="177" t="s">
        <v>6176</v>
      </c>
      <c r="L65" s="177" t="s">
        <v>6177</v>
      </c>
      <c r="M65" s="177" t="s">
        <v>6178</v>
      </c>
      <c r="N65" s="177" t="s">
        <v>6179</v>
      </c>
      <c r="O65" s="177" t="s">
        <v>6180</v>
      </c>
      <c r="P65" s="177" t="s">
        <v>6181</v>
      </c>
      <c r="Q65" s="177" t="s">
        <v>6182</v>
      </c>
      <c r="R65" s="177" t="s">
        <v>6182</v>
      </c>
      <c r="S65" s="177" t="s">
        <v>6183</v>
      </c>
      <c r="T65" s="177" t="s">
        <v>6184</v>
      </c>
      <c r="U65" s="177" t="s">
        <v>6184</v>
      </c>
      <c r="V65" s="177" t="s">
        <v>6185</v>
      </c>
      <c r="W65" s="177" t="s">
        <v>6185</v>
      </c>
      <c r="X65" s="177" t="s">
        <v>6185</v>
      </c>
      <c r="Y65" s="177"/>
      <c r="Z65" s="177"/>
      <c r="AA65" s="177" t="s">
        <v>6186</v>
      </c>
      <c r="AB65" s="177" t="s">
        <v>6187</v>
      </c>
      <c r="AC65" s="177" t="s">
        <v>6188</v>
      </c>
      <c r="AD65" s="177" t="s">
        <v>6188</v>
      </c>
      <c r="AE65" s="177" t="s">
        <v>6189</v>
      </c>
      <c r="AF65" s="177" t="s">
        <v>6190</v>
      </c>
      <c r="AG65" s="177" t="s">
        <v>6191</v>
      </c>
      <c r="AH65" s="177" t="s">
        <v>6192</v>
      </c>
      <c r="AI65" s="177" t="s">
        <v>6193</v>
      </c>
      <c r="AJ65" s="177" t="s">
        <v>6194</v>
      </c>
      <c r="AK65" s="177" t="s">
        <v>6195</v>
      </c>
      <c r="AL65" s="177" t="s">
        <v>6196</v>
      </c>
      <c r="AM65" s="177"/>
      <c r="AN65" s="177" t="s">
        <v>6197</v>
      </c>
      <c r="AO65" s="177" t="s">
        <v>6198</v>
      </c>
      <c r="AP65" s="177" t="s">
        <v>6199</v>
      </c>
      <c r="AQ65" s="177" t="s">
        <v>6200</v>
      </c>
      <c r="AR65" s="177" t="s">
        <v>6201</v>
      </c>
      <c r="AS65" s="177" t="s">
        <v>6202</v>
      </c>
      <c r="AT65" s="177" t="s">
        <v>6203</v>
      </c>
      <c r="AU65" s="177" t="s">
        <v>6203</v>
      </c>
      <c r="AV65" s="177" t="s">
        <v>6204</v>
      </c>
      <c r="AW65" s="177" t="s">
        <v>6204</v>
      </c>
      <c r="AX65" s="177" t="s">
        <v>6205</v>
      </c>
      <c r="AY65" s="177" t="s">
        <v>6205</v>
      </c>
      <c r="AZ65" s="177" t="s">
        <v>6206</v>
      </c>
      <c r="BA65" s="177" t="s">
        <v>6206</v>
      </c>
      <c r="BB65" s="177"/>
      <c r="BC65" s="177" t="s">
        <v>6207</v>
      </c>
      <c r="BD65" s="177" t="s">
        <v>6207</v>
      </c>
      <c r="BE65" s="177" t="s">
        <v>6208</v>
      </c>
      <c r="BF65" s="177" t="s">
        <v>6209</v>
      </c>
      <c r="BG65" s="177" t="s">
        <v>6210</v>
      </c>
      <c r="BH65" s="177" t="s">
        <v>6210</v>
      </c>
      <c r="BI65" s="177" t="s">
        <v>6211</v>
      </c>
      <c r="BJ65" s="177" t="s">
        <v>6212</v>
      </c>
      <c r="BK65" s="177" t="s">
        <v>6213</v>
      </c>
      <c r="BL65" s="177" t="s">
        <v>6214</v>
      </c>
      <c r="BM65" s="137" t="s">
        <v>6215</v>
      </c>
      <c r="BN65" s="177" t="s">
        <v>6216</v>
      </c>
      <c r="BO65" s="177" t="s">
        <v>6217</v>
      </c>
      <c r="BP65" s="177" t="s">
        <v>6217</v>
      </c>
      <c r="BQ65" s="177" t="s">
        <v>6218</v>
      </c>
      <c r="BR65" s="177" t="s">
        <v>6218</v>
      </c>
      <c r="BS65" s="177"/>
      <c r="BT65" s="177" t="s">
        <v>6219</v>
      </c>
      <c r="BU65" s="177" t="s">
        <v>6219</v>
      </c>
      <c r="BV65" s="177" t="s">
        <v>6220</v>
      </c>
      <c r="BW65" s="177" t="s">
        <v>6221</v>
      </c>
      <c r="BX65" s="177" t="s">
        <v>6222</v>
      </c>
      <c r="BY65" s="177" t="s">
        <v>6222</v>
      </c>
      <c r="BZ65" s="177" t="s">
        <v>6223</v>
      </c>
      <c r="CA65" s="177" t="s">
        <v>6224</v>
      </c>
      <c r="CB65" s="177" t="s">
        <v>6225</v>
      </c>
      <c r="CC65" s="177" t="s">
        <v>6226</v>
      </c>
      <c r="CD65" s="177" t="s">
        <v>6227</v>
      </c>
      <c r="CE65" s="177" t="s">
        <v>6228</v>
      </c>
      <c r="CF65" s="177"/>
      <c r="CG65" s="177" t="s">
        <v>6229</v>
      </c>
      <c r="CH65" s="177" t="s">
        <v>6229</v>
      </c>
      <c r="CI65" s="177" t="s">
        <v>6230</v>
      </c>
      <c r="CJ65" s="177" t="s">
        <v>6231</v>
      </c>
      <c r="CK65" s="177" t="s">
        <v>6232</v>
      </c>
      <c r="CL65" s="177" t="s">
        <v>6232</v>
      </c>
      <c r="CM65" s="177" t="s">
        <v>6233</v>
      </c>
      <c r="CN65" s="177" t="s">
        <v>6233</v>
      </c>
      <c r="CO65" s="177" t="s">
        <v>6233</v>
      </c>
      <c r="CP65" s="177" t="s">
        <v>6234</v>
      </c>
      <c r="CQ65" s="177" t="s">
        <v>6234</v>
      </c>
      <c r="CR65" s="177" t="s">
        <v>6235</v>
      </c>
      <c r="CS65" s="177" t="s">
        <v>6236</v>
      </c>
      <c r="CT65" s="177" t="s">
        <v>6236</v>
      </c>
      <c r="CU65" s="177" t="s">
        <v>6236</v>
      </c>
      <c r="CV65" s="177" t="s">
        <v>6237</v>
      </c>
      <c r="CW65" s="177" t="s">
        <v>6237</v>
      </c>
      <c r="CX65" s="177" t="s">
        <v>6238</v>
      </c>
      <c r="CY65" s="177" t="s">
        <v>6239</v>
      </c>
      <c r="CZ65" s="177" t="s">
        <v>6240</v>
      </c>
      <c r="DA65" s="177" t="s">
        <v>6240</v>
      </c>
      <c r="DB65" s="177" t="s">
        <v>6241</v>
      </c>
      <c r="DC65" s="177" t="s">
        <v>6242</v>
      </c>
      <c r="DD65" s="177" t="s">
        <v>6242</v>
      </c>
      <c r="DE65" s="177" t="s">
        <v>6243</v>
      </c>
      <c r="DF65" s="177" t="s">
        <v>6243</v>
      </c>
      <c r="DG65" s="177" t="s">
        <v>6244</v>
      </c>
      <c r="DH65" s="177" t="s">
        <v>6244</v>
      </c>
      <c r="DI65" s="194" t="s">
        <v>6245</v>
      </c>
    </row>
    <row r="66" spans="1:113" x14ac:dyDescent="0.2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98"/>
    </row>
    <row r="67" spans="1:113" ht="12.75" customHeight="1" x14ac:dyDescent="0.2">
      <c r="B67" s="177" t="s">
        <v>6246</v>
      </c>
      <c r="C67" s="177" t="s">
        <v>6247</v>
      </c>
      <c r="D67" s="137" t="s">
        <v>6248</v>
      </c>
      <c r="E67" s="177" t="s">
        <v>6246</v>
      </c>
      <c r="F67" s="177" t="s">
        <v>6249</v>
      </c>
      <c r="G67" s="177" t="s">
        <v>6249</v>
      </c>
      <c r="H67" s="177" t="s">
        <v>6250</v>
      </c>
      <c r="I67" s="177" t="s">
        <v>6251</v>
      </c>
      <c r="J67" s="177" t="s">
        <v>6252</v>
      </c>
      <c r="K67" s="137" t="s">
        <v>6251</v>
      </c>
      <c r="L67" s="137" t="s">
        <v>6253</v>
      </c>
      <c r="M67" s="177" t="s">
        <v>6254</v>
      </c>
      <c r="N67" s="177" t="s">
        <v>6254</v>
      </c>
      <c r="O67" s="177" t="s">
        <v>6255</v>
      </c>
      <c r="P67" s="177" t="s">
        <v>6256</v>
      </c>
      <c r="Q67" s="177" t="s">
        <v>6256</v>
      </c>
      <c r="R67" s="177" t="s">
        <v>6256</v>
      </c>
      <c r="S67" s="177" t="s">
        <v>6257</v>
      </c>
      <c r="T67" s="177" t="s">
        <v>6258</v>
      </c>
      <c r="U67" s="177" t="s">
        <v>6259</v>
      </c>
      <c r="V67" s="177" t="s">
        <v>6260</v>
      </c>
      <c r="W67" s="177" t="s">
        <v>6260</v>
      </c>
      <c r="X67" s="177" t="s">
        <v>6260</v>
      </c>
      <c r="Y67" s="177"/>
      <c r="Z67" s="177"/>
      <c r="AA67" s="177" t="s">
        <v>6261</v>
      </c>
      <c r="AB67" s="177" t="s">
        <v>6261</v>
      </c>
      <c r="AC67" s="177" t="s">
        <v>6262</v>
      </c>
      <c r="AD67" s="177" t="s">
        <v>6262</v>
      </c>
      <c r="AE67" s="177" t="s">
        <v>6263</v>
      </c>
      <c r="AF67" s="177" t="s">
        <v>6263</v>
      </c>
      <c r="AG67" s="192" t="s">
        <v>6264</v>
      </c>
      <c r="AH67" s="192" t="s">
        <v>6265</v>
      </c>
      <c r="AI67" s="177" t="s">
        <v>6266</v>
      </c>
      <c r="AJ67" s="177" t="s">
        <v>6266</v>
      </c>
      <c r="AK67" s="177" t="s">
        <v>6267</v>
      </c>
      <c r="AL67" s="177" t="s">
        <v>6268</v>
      </c>
      <c r="AM67" s="177"/>
      <c r="AN67" s="177" t="s">
        <v>6269</v>
      </c>
      <c r="AO67" s="177" t="s">
        <v>6270</v>
      </c>
      <c r="AP67" s="177" t="s">
        <v>6271</v>
      </c>
      <c r="AQ67" s="177" t="s">
        <v>6272</v>
      </c>
      <c r="AR67" s="137" t="s">
        <v>6273</v>
      </c>
      <c r="AS67" s="177" t="s">
        <v>6274</v>
      </c>
      <c r="AT67" s="137" t="s">
        <v>6275</v>
      </c>
      <c r="AU67" s="137" t="s">
        <v>6276</v>
      </c>
      <c r="AV67" s="177" t="s">
        <v>6277</v>
      </c>
      <c r="AW67" s="177" t="s">
        <v>6277</v>
      </c>
      <c r="AX67" s="177" t="s">
        <v>6278</v>
      </c>
      <c r="AY67" s="177" t="s">
        <v>6278</v>
      </c>
      <c r="AZ67" s="177" t="s">
        <v>6279</v>
      </c>
      <c r="BA67" s="177" t="s">
        <v>6279</v>
      </c>
      <c r="BB67" s="177"/>
      <c r="BC67" s="177" t="s">
        <v>6280</v>
      </c>
      <c r="BD67" s="177" t="s">
        <v>6281</v>
      </c>
      <c r="BE67" s="177" t="s">
        <v>6282</v>
      </c>
      <c r="BF67" s="177" t="s">
        <v>6283</v>
      </c>
      <c r="BG67" s="177" t="s">
        <v>6283</v>
      </c>
      <c r="BH67" s="177" t="s">
        <v>6283</v>
      </c>
      <c r="BI67" s="177" t="s">
        <v>6284</v>
      </c>
      <c r="BJ67" s="177" t="s">
        <v>6285</v>
      </c>
      <c r="BK67" s="177" t="s">
        <v>6286</v>
      </c>
      <c r="BL67" s="177" t="s">
        <v>6286</v>
      </c>
      <c r="BM67" s="137" t="s">
        <v>6287</v>
      </c>
      <c r="BN67" s="137" t="s">
        <v>6288</v>
      </c>
      <c r="BO67" s="177" t="s">
        <v>6289</v>
      </c>
      <c r="BP67" s="177" t="s">
        <v>6290</v>
      </c>
      <c r="BQ67" s="177" t="s">
        <v>6291</v>
      </c>
      <c r="BR67" s="177" t="s">
        <v>6292</v>
      </c>
      <c r="BS67" s="177"/>
      <c r="BT67" s="177" t="s">
        <v>6293</v>
      </c>
      <c r="BU67" s="177" t="s">
        <v>6293</v>
      </c>
      <c r="BV67" s="177" t="s">
        <v>6294</v>
      </c>
      <c r="BW67" s="177" t="s">
        <v>6294</v>
      </c>
      <c r="BX67" s="177" t="s">
        <v>6295</v>
      </c>
      <c r="BY67" s="177" t="s">
        <v>6295</v>
      </c>
      <c r="BZ67" s="177" t="s">
        <v>6296</v>
      </c>
      <c r="CA67" s="177" t="s">
        <v>6296</v>
      </c>
      <c r="CB67" s="177" t="s">
        <v>6297</v>
      </c>
      <c r="CC67" s="177" t="s">
        <v>6297</v>
      </c>
      <c r="CD67" s="177" t="s">
        <v>6227</v>
      </c>
      <c r="CE67" s="177" t="s">
        <v>6298</v>
      </c>
      <c r="CF67" s="177"/>
      <c r="CG67" s="177" t="s">
        <v>6229</v>
      </c>
      <c r="CH67" s="177" t="s">
        <v>6229</v>
      </c>
      <c r="CI67" s="177" t="s">
        <v>6229</v>
      </c>
      <c r="CJ67" s="177" t="s">
        <v>6232</v>
      </c>
      <c r="CK67" s="177" t="s">
        <v>6231</v>
      </c>
      <c r="CL67" s="177" t="s">
        <v>6231</v>
      </c>
      <c r="CM67" s="177" t="s">
        <v>6233</v>
      </c>
      <c r="CN67" s="177" t="s">
        <v>6233</v>
      </c>
      <c r="CO67" s="177" t="s">
        <v>6233</v>
      </c>
      <c r="CP67" s="177" t="s">
        <v>6235</v>
      </c>
      <c r="CQ67" s="177" t="s">
        <v>6235</v>
      </c>
      <c r="CR67" s="177" t="s">
        <v>6235</v>
      </c>
      <c r="CS67" s="177" t="s">
        <v>6236</v>
      </c>
      <c r="CT67" s="177" t="s">
        <v>6236</v>
      </c>
      <c r="CU67" s="177" t="s">
        <v>6236</v>
      </c>
      <c r="CV67" s="177" t="s">
        <v>6237</v>
      </c>
      <c r="CW67" s="177" t="s">
        <v>6237</v>
      </c>
      <c r="CX67" s="177" t="s">
        <v>6237</v>
      </c>
      <c r="CY67" s="177" t="s">
        <v>6299</v>
      </c>
      <c r="CZ67" s="177" t="s">
        <v>6240</v>
      </c>
      <c r="DA67" s="177" t="s">
        <v>6240</v>
      </c>
      <c r="DB67" s="177" t="s">
        <v>6242</v>
      </c>
      <c r="DC67" s="177" t="s">
        <v>6300</v>
      </c>
      <c r="DD67" s="177" t="s">
        <v>6300</v>
      </c>
      <c r="DE67" s="177" t="s">
        <v>6301</v>
      </c>
      <c r="DF67" s="177" t="s">
        <v>6302</v>
      </c>
      <c r="DG67" s="177" t="s">
        <v>6303</v>
      </c>
      <c r="DH67" s="177" t="s">
        <v>6303</v>
      </c>
      <c r="DI67" s="177" t="s">
        <v>430</v>
      </c>
    </row>
    <row r="68" spans="1:113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97"/>
      <c r="AH68" s="197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</row>
    <row r="69" spans="1:113" ht="12.75" customHeight="1" x14ac:dyDescent="0.2">
      <c r="B69" s="177" t="s">
        <v>6304</v>
      </c>
      <c r="C69" s="177" t="s">
        <v>6305</v>
      </c>
      <c r="D69" s="177" t="s">
        <v>6305</v>
      </c>
      <c r="E69" s="177" t="s">
        <v>6306</v>
      </c>
      <c r="F69" s="177" t="s">
        <v>6307</v>
      </c>
      <c r="G69" s="177" t="s">
        <v>6307</v>
      </c>
      <c r="H69" s="177" t="s">
        <v>6308</v>
      </c>
      <c r="I69" s="177" t="s">
        <v>6309</v>
      </c>
      <c r="J69" s="177" t="s">
        <v>6310</v>
      </c>
      <c r="K69" s="177" t="s">
        <v>6311</v>
      </c>
      <c r="L69" s="177"/>
      <c r="M69" s="137" t="s">
        <v>6312</v>
      </c>
      <c r="N69" s="137" t="s">
        <v>6313</v>
      </c>
      <c r="O69" s="137" t="s">
        <v>6313</v>
      </c>
      <c r="P69" s="177" t="s">
        <v>6314</v>
      </c>
      <c r="Q69" s="177" t="s">
        <v>6315</v>
      </c>
      <c r="R69" s="177" t="s">
        <v>6315</v>
      </c>
      <c r="S69" s="177" t="s">
        <v>6316</v>
      </c>
      <c r="T69" s="177" t="s">
        <v>6317</v>
      </c>
      <c r="U69" s="177" t="s">
        <v>6317</v>
      </c>
      <c r="V69" s="177" t="s">
        <v>6318</v>
      </c>
      <c r="W69" s="177" t="s">
        <v>6318</v>
      </c>
      <c r="X69" s="177" t="s">
        <v>6318</v>
      </c>
      <c r="Y69" s="177"/>
      <c r="Z69" s="177"/>
      <c r="AA69" s="177" t="s">
        <v>6319</v>
      </c>
      <c r="AB69" s="177" t="s">
        <v>6320</v>
      </c>
      <c r="AC69" s="177" t="s">
        <v>6321</v>
      </c>
      <c r="AD69" s="177" t="s">
        <v>6322</v>
      </c>
      <c r="AE69" s="177" t="s">
        <v>6323</v>
      </c>
      <c r="AF69" s="177" t="s">
        <v>6323</v>
      </c>
      <c r="AG69" s="177" t="s">
        <v>6324</v>
      </c>
      <c r="AH69" s="177" t="s">
        <v>6324</v>
      </c>
      <c r="AI69" s="177" t="s">
        <v>6325</v>
      </c>
      <c r="AJ69" s="177" t="s">
        <v>6325</v>
      </c>
      <c r="AK69" s="177" t="s">
        <v>6326</v>
      </c>
      <c r="AL69" s="177" t="s">
        <v>6326</v>
      </c>
      <c r="AM69" s="177"/>
      <c r="AN69" s="177" t="s">
        <v>6327</v>
      </c>
      <c r="AO69" s="177" t="s">
        <v>6328</v>
      </c>
      <c r="AP69" s="177" t="s">
        <v>6329</v>
      </c>
      <c r="AQ69" s="177" t="s">
        <v>6329</v>
      </c>
      <c r="AR69" s="177" t="s">
        <v>6330</v>
      </c>
      <c r="AS69" s="177" t="s">
        <v>6331</v>
      </c>
      <c r="AT69" s="177" t="s">
        <v>6332</v>
      </c>
      <c r="AU69" s="177" t="s">
        <v>6333</v>
      </c>
      <c r="AV69" s="177" t="s">
        <v>6334</v>
      </c>
      <c r="AW69" s="177" t="s">
        <v>6334</v>
      </c>
      <c r="AX69" s="177" t="s">
        <v>6335</v>
      </c>
      <c r="AY69" s="177" t="s">
        <v>6336</v>
      </c>
      <c r="AZ69" s="177" t="s">
        <v>6337</v>
      </c>
      <c r="BA69" s="177" t="s">
        <v>6338</v>
      </c>
      <c r="BB69" s="177"/>
      <c r="BC69" s="177" t="s">
        <v>6339</v>
      </c>
      <c r="BD69" s="177" t="s">
        <v>6340</v>
      </c>
      <c r="BE69" s="137" t="s">
        <v>6341</v>
      </c>
      <c r="BF69" s="177" t="s">
        <v>6342</v>
      </c>
      <c r="BG69" s="177" t="s">
        <v>6342</v>
      </c>
      <c r="BH69" s="177" t="s">
        <v>6342</v>
      </c>
      <c r="BI69" s="177" t="s">
        <v>6343</v>
      </c>
      <c r="BJ69" s="177" t="s">
        <v>6343</v>
      </c>
      <c r="BK69" s="177" t="s">
        <v>6344</v>
      </c>
      <c r="BL69" s="177" t="s">
        <v>6345</v>
      </c>
      <c r="BM69" s="137" t="s">
        <v>6346</v>
      </c>
      <c r="BN69" s="177" t="s">
        <v>6347</v>
      </c>
      <c r="BO69" s="177" t="s">
        <v>6348</v>
      </c>
      <c r="BP69" s="177" t="s">
        <v>6348</v>
      </c>
      <c r="BQ69" s="177" t="s">
        <v>6349</v>
      </c>
      <c r="BR69" s="177" t="s">
        <v>6349</v>
      </c>
      <c r="BS69" s="177"/>
      <c r="BT69" s="177" t="s">
        <v>6350</v>
      </c>
      <c r="BU69" s="177" t="s">
        <v>6350</v>
      </c>
      <c r="BV69" s="177" t="s">
        <v>6351</v>
      </c>
      <c r="BW69" s="177" t="s">
        <v>6351</v>
      </c>
      <c r="BX69" s="177" t="s">
        <v>6352</v>
      </c>
      <c r="BY69" s="177" t="s">
        <v>6352</v>
      </c>
      <c r="BZ69" s="177" t="s">
        <v>6353</v>
      </c>
      <c r="CA69" s="177" t="s">
        <v>6353</v>
      </c>
      <c r="CB69" s="177" t="s">
        <v>6354</v>
      </c>
      <c r="CC69" s="177" t="s">
        <v>6355</v>
      </c>
      <c r="CD69" s="177" t="s">
        <v>6356</v>
      </c>
      <c r="CE69" s="177" t="s">
        <v>6357</v>
      </c>
      <c r="CF69" s="177"/>
      <c r="CG69" s="177" t="s">
        <v>6358</v>
      </c>
      <c r="CH69" s="177" t="s">
        <v>6358</v>
      </c>
      <c r="CI69" s="177" t="s">
        <v>6358</v>
      </c>
      <c r="CJ69" s="177" t="s">
        <v>6359</v>
      </c>
      <c r="CK69" s="177" t="s">
        <v>6359</v>
      </c>
      <c r="CL69" s="177" t="s">
        <v>6359</v>
      </c>
      <c r="CM69" s="137" t="s">
        <v>6360</v>
      </c>
      <c r="CN69" s="177" t="s">
        <v>6361</v>
      </c>
      <c r="CO69" s="177" t="s">
        <v>6361</v>
      </c>
      <c r="CP69" s="177" t="s">
        <v>6362</v>
      </c>
      <c r="CQ69" s="177" t="s">
        <v>6362</v>
      </c>
      <c r="CR69" s="177" t="s">
        <v>6362</v>
      </c>
      <c r="CS69" s="177" t="s">
        <v>6363</v>
      </c>
      <c r="CT69" s="177" t="s">
        <v>6364</v>
      </c>
      <c r="CU69" s="177" t="s">
        <v>6363</v>
      </c>
      <c r="CV69" s="177" t="s">
        <v>6365</v>
      </c>
      <c r="CW69" s="177" t="s">
        <v>6365</v>
      </c>
      <c r="CX69" s="177" t="s">
        <v>6365</v>
      </c>
      <c r="CY69" s="177" t="s">
        <v>6365</v>
      </c>
      <c r="CZ69" s="177" t="s">
        <v>6365</v>
      </c>
      <c r="DA69" s="177" t="s">
        <v>6365</v>
      </c>
      <c r="DB69" s="177" t="s">
        <v>6366</v>
      </c>
      <c r="DC69" s="177" t="s">
        <v>6367</v>
      </c>
      <c r="DD69" s="177" t="s">
        <v>6366</v>
      </c>
      <c r="DE69" s="177" t="s">
        <v>6368</v>
      </c>
      <c r="DF69" s="177" t="s">
        <v>6369</v>
      </c>
      <c r="DG69" s="177" t="s">
        <v>6370</v>
      </c>
      <c r="DH69" s="177" t="s">
        <v>6371</v>
      </c>
      <c r="DI69" s="177" t="s">
        <v>6372</v>
      </c>
    </row>
    <row r="70" spans="1:113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</row>
    <row r="71" spans="1:113" ht="12.75" customHeight="1" x14ac:dyDescent="0.2">
      <c r="A71" s="148" t="s">
        <v>6373</v>
      </c>
      <c r="B71" s="177" t="s">
        <v>6374</v>
      </c>
      <c r="C71" s="177" t="s">
        <v>6375</v>
      </c>
      <c r="D71" s="177" t="s">
        <v>6375</v>
      </c>
      <c r="E71" s="177" t="s">
        <v>6376</v>
      </c>
      <c r="F71" s="177" t="s">
        <v>6376</v>
      </c>
      <c r="G71" s="177" t="s">
        <v>6376</v>
      </c>
      <c r="H71" s="177" t="s">
        <v>6377</v>
      </c>
      <c r="I71" s="177" t="s">
        <v>6378</v>
      </c>
      <c r="J71" s="177" t="s">
        <v>6379</v>
      </c>
      <c r="K71" s="177" t="s">
        <v>6380</v>
      </c>
      <c r="L71" s="177" t="s">
        <v>6380</v>
      </c>
      <c r="M71" s="137" t="s">
        <v>6313</v>
      </c>
      <c r="N71" s="137" t="s">
        <v>6313</v>
      </c>
      <c r="O71" s="137" t="s">
        <v>6313</v>
      </c>
      <c r="P71" s="177" t="s">
        <v>6314</v>
      </c>
      <c r="Q71" s="177" t="s">
        <v>6315</v>
      </c>
      <c r="R71" s="177" t="s">
        <v>6315</v>
      </c>
      <c r="S71" s="177" t="s">
        <v>6381</v>
      </c>
      <c r="T71" s="177" t="s">
        <v>6382</v>
      </c>
      <c r="U71" s="177" t="s">
        <v>6383</v>
      </c>
      <c r="V71" s="177" t="s">
        <v>6384</v>
      </c>
      <c r="W71" s="177" t="s">
        <v>6384</v>
      </c>
      <c r="X71" s="177" t="s">
        <v>6384</v>
      </c>
      <c r="Y71" s="177"/>
      <c r="Z71" s="177"/>
      <c r="AA71" s="177" t="s">
        <v>6319</v>
      </c>
      <c r="AB71" s="177" t="s">
        <v>6319</v>
      </c>
      <c r="AC71" s="177" t="s">
        <v>6385</v>
      </c>
      <c r="AD71" s="177" t="s">
        <v>6386</v>
      </c>
      <c r="AE71" s="177" t="s">
        <v>6323</v>
      </c>
      <c r="AF71" s="177" t="s">
        <v>6323</v>
      </c>
      <c r="AG71" s="177" t="s">
        <v>6324</v>
      </c>
      <c r="AH71" s="177" t="s">
        <v>6324</v>
      </c>
      <c r="AI71" s="177" t="s">
        <v>6387</v>
      </c>
      <c r="AJ71" s="177" t="s">
        <v>6387</v>
      </c>
      <c r="AK71" s="177" t="s">
        <v>6388</v>
      </c>
      <c r="AL71" s="177" t="s">
        <v>6388</v>
      </c>
      <c r="AM71" s="177"/>
      <c r="AN71" s="177" t="s">
        <v>6389</v>
      </c>
      <c r="AO71" s="177" t="s">
        <v>6390</v>
      </c>
      <c r="AP71" s="177" t="s">
        <v>6391</v>
      </c>
      <c r="AQ71" s="177" t="s">
        <v>6391</v>
      </c>
      <c r="AR71" s="177" t="s">
        <v>6392</v>
      </c>
      <c r="AS71" s="177" t="s">
        <v>6392</v>
      </c>
      <c r="AT71" s="177" t="s">
        <v>6393</v>
      </c>
      <c r="AU71" s="177" t="s">
        <v>6393</v>
      </c>
      <c r="AV71" s="177" t="s">
        <v>6394</v>
      </c>
      <c r="AW71" s="177" t="s">
        <v>6394</v>
      </c>
      <c r="AX71" s="177" t="s">
        <v>6395</v>
      </c>
      <c r="AY71" s="177" t="s">
        <v>6395</v>
      </c>
      <c r="AZ71" s="177" t="s">
        <v>6396</v>
      </c>
      <c r="BA71" s="177" t="s">
        <v>6396</v>
      </c>
      <c r="BB71" s="177"/>
      <c r="BC71" s="177" t="s">
        <v>6397</v>
      </c>
      <c r="BD71" s="177" t="s">
        <v>6398</v>
      </c>
      <c r="BE71" s="177" t="s">
        <v>6398</v>
      </c>
      <c r="BF71" s="177" t="s">
        <v>6399</v>
      </c>
      <c r="BG71" s="177" t="s">
        <v>6399</v>
      </c>
      <c r="BH71" s="177" t="s">
        <v>6399</v>
      </c>
      <c r="BI71" s="177" t="s">
        <v>6400</v>
      </c>
      <c r="BJ71" s="177" t="s">
        <v>6400</v>
      </c>
      <c r="BK71" s="137" t="s">
        <v>6401</v>
      </c>
      <c r="BL71" s="177" t="s">
        <v>6402</v>
      </c>
      <c r="BM71" s="177" t="s">
        <v>6403</v>
      </c>
      <c r="BN71" s="177" t="s">
        <v>6403</v>
      </c>
      <c r="BO71" s="137" t="s">
        <v>6404</v>
      </c>
      <c r="BP71" s="177" t="s">
        <v>6405</v>
      </c>
      <c r="BQ71" s="177" t="s">
        <v>6406</v>
      </c>
      <c r="BR71" s="177" t="s">
        <v>6406</v>
      </c>
      <c r="BS71" s="177"/>
      <c r="BT71" s="177" t="s">
        <v>6407</v>
      </c>
      <c r="BU71" s="177" t="s">
        <v>6407</v>
      </c>
      <c r="BV71" s="177" t="s">
        <v>6351</v>
      </c>
      <c r="BW71" s="177" t="s">
        <v>6408</v>
      </c>
      <c r="BX71" s="177" t="s">
        <v>6409</v>
      </c>
      <c r="BY71" s="177" t="s">
        <v>6409</v>
      </c>
      <c r="BZ71" s="177" t="s">
        <v>6353</v>
      </c>
      <c r="CA71" s="177" t="s">
        <v>6353</v>
      </c>
      <c r="CB71" s="177" t="s">
        <v>6410</v>
      </c>
      <c r="CC71" s="177" t="s">
        <v>6411</v>
      </c>
      <c r="CD71" s="177" t="s">
        <v>6356</v>
      </c>
      <c r="CE71" s="177" t="s">
        <v>6356</v>
      </c>
      <c r="CF71" s="177"/>
      <c r="CG71" s="177" t="s">
        <v>6412</v>
      </c>
      <c r="CH71" s="177" t="s">
        <v>6412</v>
      </c>
      <c r="CI71" s="177" t="s">
        <v>6412</v>
      </c>
      <c r="CJ71" s="177" t="s">
        <v>6359</v>
      </c>
      <c r="CK71" s="177" t="s">
        <v>6359</v>
      </c>
      <c r="CL71" s="177" t="s">
        <v>6359</v>
      </c>
      <c r="CM71" s="177" t="s">
        <v>6361</v>
      </c>
      <c r="CN71" s="177" t="s">
        <v>6361</v>
      </c>
      <c r="CO71" s="177" t="s">
        <v>6361</v>
      </c>
      <c r="CP71" s="177" t="s">
        <v>6362</v>
      </c>
      <c r="CQ71" s="177" t="s">
        <v>6362</v>
      </c>
      <c r="CR71" s="177" t="s">
        <v>6362</v>
      </c>
      <c r="CS71" s="177" t="s">
        <v>6413</v>
      </c>
      <c r="CT71" s="177" t="s">
        <v>6364</v>
      </c>
      <c r="CU71" s="177" t="s">
        <v>6363</v>
      </c>
      <c r="CV71" s="177" t="s">
        <v>6365</v>
      </c>
      <c r="CW71" s="177" t="s">
        <v>6365</v>
      </c>
      <c r="CX71" s="177" t="s">
        <v>6365</v>
      </c>
      <c r="CY71" s="177" t="s">
        <v>6365</v>
      </c>
      <c r="CZ71" s="177" t="s">
        <v>6365</v>
      </c>
      <c r="DA71" s="177" t="s">
        <v>6365</v>
      </c>
      <c r="DB71" s="177"/>
      <c r="DC71" s="177"/>
      <c r="DD71" s="177"/>
      <c r="DE71" s="177" t="s">
        <v>6414</v>
      </c>
      <c r="DF71" s="177" t="s">
        <v>6415</v>
      </c>
      <c r="DG71" s="177" t="s">
        <v>6416</v>
      </c>
      <c r="DH71" s="177" t="s">
        <v>6417</v>
      </c>
      <c r="DI71" s="177" t="s">
        <v>6418</v>
      </c>
    </row>
    <row r="72" spans="1:113" x14ac:dyDescent="0.2">
      <c r="A72" s="148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</row>
    <row r="73" spans="1:113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</row>
    <row r="74" spans="1:113" ht="12.75" customHeight="1" x14ac:dyDescent="0.2">
      <c r="B74" s="57"/>
      <c r="C74" s="57"/>
      <c r="D74" s="57"/>
      <c r="E74" s="57"/>
      <c r="F74" s="57"/>
      <c r="G74" s="57"/>
      <c r="H74" s="158" t="s">
        <v>5256</v>
      </c>
      <c r="I74" s="159"/>
      <c r="J74" s="160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158" t="s">
        <v>5256</v>
      </c>
      <c r="V74" s="159"/>
      <c r="W74" s="160"/>
      <c r="X74" s="57"/>
      <c r="Y74" s="57"/>
      <c r="Z74" s="57"/>
      <c r="AA74" s="57"/>
      <c r="AB74" s="57"/>
      <c r="AC74" s="57"/>
      <c r="AD74" s="57"/>
      <c r="AE74" s="158" t="s">
        <v>5256</v>
      </c>
      <c r="AF74" s="159"/>
      <c r="AG74" s="160"/>
      <c r="AH74" s="57"/>
      <c r="AI74" s="57"/>
      <c r="AJ74" s="57"/>
      <c r="AK74" s="57"/>
      <c r="AL74" s="57"/>
      <c r="AM74" s="57"/>
      <c r="AN74" s="57"/>
      <c r="AO74" s="158" t="s">
        <v>5256</v>
      </c>
      <c r="AP74" s="159"/>
      <c r="AQ74" s="160"/>
      <c r="AR74" s="57"/>
      <c r="AS74" s="57"/>
      <c r="AT74" s="57"/>
      <c r="AU74" s="57"/>
      <c r="AV74" s="57"/>
      <c r="AW74" s="57"/>
      <c r="AX74" s="57"/>
      <c r="AY74" s="158" t="s">
        <v>5256</v>
      </c>
      <c r="AZ74" s="159"/>
      <c r="BA74" s="160"/>
      <c r="BB74" s="57"/>
      <c r="BC74" s="57"/>
      <c r="BD74" s="57"/>
      <c r="BE74" s="57"/>
      <c r="BF74" s="57"/>
      <c r="BG74" s="57"/>
      <c r="BH74" s="57"/>
      <c r="BI74" s="158" t="s">
        <v>5256</v>
      </c>
      <c r="BJ74" s="159"/>
      <c r="BK74" s="160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158" t="s">
        <v>5256</v>
      </c>
      <c r="BW74" s="159"/>
      <c r="BX74" s="160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</row>
    <row r="75" spans="1:113" ht="12.75" customHeight="1" x14ac:dyDescent="0.2">
      <c r="B75" s="57"/>
      <c r="C75" s="57"/>
      <c r="D75" s="57"/>
      <c r="E75" s="57"/>
      <c r="F75" s="57"/>
      <c r="G75" s="57"/>
      <c r="H75" s="161"/>
      <c r="I75" s="162"/>
      <c r="J75" s="163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161"/>
      <c r="V75" s="162"/>
      <c r="W75" s="163"/>
      <c r="X75" s="57"/>
      <c r="Y75" s="57"/>
      <c r="Z75" s="57"/>
      <c r="AA75" s="57"/>
      <c r="AB75" s="57"/>
      <c r="AC75" s="57"/>
      <c r="AD75" s="57"/>
      <c r="AE75" s="161"/>
      <c r="AF75" s="162"/>
      <c r="AG75" s="163"/>
      <c r="AH75" s="57"/>
      <c r="AI75" s="57"/>
      <c r="AJ75" s="57"/>
      <c r="AK75" s="57"/>
      <c r="AL75" s="57"/>
      <c r="AM75" s="57"/>
      <c r="AN75" s="57"/>
      <c r="AO75" s="161"/>
      <c r="AP75" s="162"/>
      <c r="AQ75" s="163"/>
      <c r="AR75" s="57"/>
      <c r="AS75" s="57"/>
      <c r="AT75" s="57"/>
      <c r="AU75" s="57"/>
      <c r="AV75" s="57"/>
      <c r="AW75" s="57"/>
      <c r="AX75" s="57"/>
      <c r="AY75" s="161"/>
      <c r="AZ75" s="162"/>
      <c r="BA75" s="163"/>
      <c r="BB75" s="57"/>
      <c r="BC75" s="57"/>
      <c r="BD75" s="57"/>
      <c r="BE75" s="57"/>
      <c r="BF75" s="57"/>
      <c r="BG75" s="57"/>
      <c r="BH75" s="57"/>
      <c r="BI75" s="161"/>
      <c r="BJ75" s="162"/>
      <c r="BK75" s="163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161"/>
      <c r="BW75" s="162"/>
      <c r="BX75" s="163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</row>
    <row r="76" spans="1:113" ht="12.75" customHeight="1" x14ac:dyDescent="0.2">
      <c r="B76" s="57"/>
      <c r="C76" s="57"/>
      <c r="D76" s="57"/>
      <c r="E76" s="57"/>
      <c r="F76" s="57"/>
      <c r="G76" s="57"/>
      <c r="H76" s="164"/>
      <c r="I76" s="165"/>
      <c r="J76" s="166"/>
      <c r="K76" s="57"/>
      <c r="L76" s="57"/>
      <c r="M76" s="57"/>
      <c r="Q76" s="57"/>
      <c r="R76" s="57"/>
      <c r="S76" s="57"/>
      <c r="T76" s="57"/>
      <c r="U76" s="164"/>
      <c r="V76" s="165"/>
      <c r="W76" s="166"/>
      <c r="X76" s="57"/>
      <c r="Y76" s="57"/>
      <c r="Z76" s="57"/>
      <c r="AA76" s="57"/>
      <c r="AB76" s="57"/>
      <c r="AC76" s="57"/>
      <c r="AD76" s="57"/>
      <c r="AE76" s="164"/>
      <c r="AF76" s="165"/>
      <c r="AG76" s="166"/>
      <c r="AH76" s="57"/>
      <c r="AI76" s="57"/>
      <c r="AJ76" s="57"/>
      <c r="AK76" s="57"/>
      <c r="AL76" s="57"/>
      <c r="AM76" s="57"/>
      <c r="AN76" s="57"/>
      <c r="AO76" s="164"/>
      <c r="AP76" s="165"/>
      <c r="AQ76" s="166"/>
      <c r="AR76" s="57"/>
      <c r="AS76" s="57"/>
      <c r="AT76" s="57"/>
      <c r="AU76" s="57"/>
      <c r="AV76" s="57"/>
      <c r="AW76" s="57"/>
      <c r="AX76" s="57"/>
      <c r="AY76" s="164"/>
      <c r="AZ76" s="165"/>
      <c r="BA76" s="166"/>
      <c r="BB76" s="57"/>
      <c r="BC76" s="57"/>
      <c r="BG76" s="57"/>
      <c r="BH76" s="57"/>
      <c r="BI76" s="164"/>
      <c r="BJ76" s="165"/>
      <c r="BK76" s="166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164"/>
      <c r="BW76" s="165"/>
      <c r="BX76" s="166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</row>
    <row r="77" spans="1:113" ht="12.75" customHeight="1" x14ac:dyDescent="0.5">
      <c r="B77" s="57"/>
      <c r="C77" s="57"/>
      <c r="D77" s="57"/>
      <c r="E77" s="57"/>
      <c r="F77" s="57"/>
      <c r="G77" s="57"/>
      <c r="H77" s="62"/>
      <c r="I77" s="62"/>
      <c r="J77" s="62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61"/>
      <c r="BE77" s="61"/>
      <c r="BF77" s="61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</row>
    <row r="78" spans="1:113" x14ac:dyDescent="0.2">
      <c r="B78" s="150" t="s">
        <v>5257</v>
      </c>
      <c r="C78" s="151"/>
      <c r="D78" s="151"/>
      <c r="E78" s="152"/>
      <c r="F78" s="150" t="s">
        <v>6419</v>
      </c>
      <c r="G78" s="152"/>
      <c r="H78" s="150" t="s">
        <v>5258</v>
      </c>
      <c r="I78" s="151"/>
      <c r="J78" s="151"/>
      <c r="K78" s="151"/>
      <c r="L78" s="151"/>
      <c r="M78" s="151"/>
      <c r="N78" s="151"/>
      <c r="O78" s="152"/>
      <c r="P78" s="150" t="s">
        <v>6420</v>
      </c>
      <c r="Q78" s="152"/>
      <c r="R78" s="150" t="s">
        <v>5259</v>
      </c>
      <c r="S78" s="151"/>
      <c r="T78" s="151"/>
      <c r="U78" s="151"/>
      <c r="V78" s="151"/>
      <c r="W78" s="151"/>
      <c r="X78" s="151"/>
      <c r="Y78" s="151"/>
      <c r="Z78" s="150" t="s">
        <v>6421</v>
      </c>
      <c r="AA78" s="152"/>
      <c r="AB78" s="156" t="s">
        <v>5260</v>
      </c>
      <c r="AC78" s="156"/>
      <c r="AD78" s="156"/>
      <c r="AE78" s="156"/>
      <c r="AF78" s="156"/>
      <c r="AG78" s="156"/>
      <c r="AH78" s="156"/>
      <c r="AI78" s="156"/>
      <c r="AJ78" s="156" t="s">
        <v>6422</v>
      </c>
      <c r="AK78" s="156"/>
      <c r="AL78" s="156" t="s">
        <v>5650</v>
      </c>
      <c r="AM78" s="156"/>
      <c r="AN78" s="156"/>
      <c r="AO78" s="156"/>
      <c r="AP78" s="156"/>
      <c r="AQ78" s="156"/>
      <c r="AR78" s="156"/>
      <c r="AS78" s="156"/>
      <c r="AT78" s="156" t="s">
        <v>6423</v>
      </c>
      <c r="AU78" s="156"/>
      <c r="AV78" s="156" t="s">
        <v>5649</v>
      </c>
      <c r="AW78" s="156"/>
      <c r="AX78" s="156"/>
      <c r="AY78" s="156"/>
      <c r="AZ78" s="156"/>
      <c r="BA78" s="156"/>
      <c r="BB78" s="156"/>
      <c r="BC78" s="156"/>
      <c r="BD78" s="156" t="s">
        <v>6424</v>
      </c>
      <c r="BE78" s="156"/>
      <c r="BF78" s="156" t="s">
        <v>5648</v>
      </c>
      <c r="BG78" s="156"/>
      <c r="BH78" s="156"/>
      <c r="BI78" s="156"/>
      <c r="BJ78" s="156"/>
      <c r="BK78" s="156"/>
      <c r="BL78" s="156"/>
      <c r="BM78" s="156"/>
      <c r="BN78" s="156" t="s">
        <v>6425</v>
      </c>
      <c r="BO78" s="156"/>
      <c r="BP78" s="156" t="s">
        <v>5647</v>
      </c>
      <c r="BQ78" s="156"/>
      <c r="BR78" s="156"/>
      <c r="BS78" s="156"/>
      <c r="BT78" s="156"/>
      <c r="BU78" s="156"/>
      <c r="BV78" s="156"/>
      <c r="BW78" s="156"/>
      <c r="BX78" s="156" t="s">
        <v>6426</v>
      </c>
      <c r="BY78" s="156"/>
      <c r="BZ78" s="156"/>
      <c r="CA78" s="156"/>
      <c r="CB78" s="156"/>
      <c r="CC78" s="156"/>
      <c r="CD78" s="156"/>
      <c r="CE78" s="156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</row>
    <row r="79" spans="1:113" x14ac:dyDescent="0.2">
      <c r="B79" s="153"/>
      <c r="C79" s="154"/>
      <c r="D79" s="154"/>
      <c r="E79" s="155"/>
      <c r="F79" s="153"/>
      <c r="G79" s="155"/>
      <c r="H79" s="153"/>
      <c r="I79" s="154"/>
      <c r="J79" s="154"/>
      <c r="K79" s="154"/>
      <c r="L79" s="154"/>
      <c r="M79" s="154"/>
      <c r="N79" s="154"/>
      <c r="O79" s="155"/>
      <c r="P79" s="153"/>
      <c r="Q79" s="155"/>
      <c r="R79" s="153"/>
      <c r="S79" s="154"/>
      <c r="T79" s="154"/>
      <c r="U79" s="154"/>
      <c r="V79" s="154"/>
      <c r="W79" s="154"/>
      <c r="X79" s="154"/>
      <c r="Y79" s="154"/>
      <c r="Z79" s="153"/>
      <c r="AA79" s="155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</row>
    <row r="80" spans="1:113" ht="12.75" customHeight="1" x14ac:dyDescent="0.2">
      <c r="B80" s="177" t="s">
        <v>6427</v>
      </c>
      <c r="C80" s="177" t="s">
        <v>6427</v>
      </c>
      <c r="D80" s="177" t="s">
        <v>6427</v>
      </c>
      <c r="E80" s="177" t="s">
        <v>6427</v>
      </c>
      <c r="F80" s="177" t="s">
        <v>6428</v>
      </c>
      <c r="G80" s="177" t="s">
        <v>6429</v>
      </c>
      <c r="H80" s="177">
        <v>1</v>
      </c>
      <c r="I80" s="177">
        <v>1</v>
      </c>
      <c r="J80" s="177">
        <v>1</v>
      </c>
      <c r="K80" s="177">
        <v>1</v>
      </c>
      <c r="L80" s="177" t="s">
        <v>6430</v>
      </c>
      <c r="M80" s="177" t="s">
        <v>6431</v>
      </c>
      <c r="N80" s="177" t="s">
        <v>6432</v>
      </c>
      <c r="O80" s="177" t="s">
        <v>6431</v>
      </c>
      <c r="P80" s="137" t="s">
        <v>6433</v>
      </c>
      <c r="Q80" s="137" t="s">
        <v>6434</v>
      </c>
      <c r="R80" s="137" t="s">
        <v>6435</v>
      </c>
      <c r="S80" s="137" t="s">
        <v>6436</v>
      </c>
      <c r="T80" s="137" t="s">
        <v>6435</v>
      </c>
      <c r="U80" s="137" t="s">
        <v>6435</v>
      </c>
      <c r="V80" s="137" t="s">
        <v>6437</v>
      </c>
      <c r="W80" s="137" t="s">
        <v>6437</v>
      </c>
      <c r="X80" s="137" t="s">
        <v>6437</v>
      </c>
      <c r="Y80" s="137" t="s">
        <v>6437</v>
      </c>
      <c r="Z80" s="137" t="s">
        <v>6438</v>
      </c>
      <c r="AA80" s="137" t="s">
        <v>6438</v>
      </c>
      <c r="AB80" s="137" t="s">
        <v>6439</v>
      </c>
      <c r="AC80" s="137" t="s">
        <v>6439</v>
      </c>
      <c r="AD80" s="137" t="s">
        <v>6439</v>
      </c>
      <c r="AE80" s="137" t="s">
        <v>6439</v>
      </c>
      <c r="AF80" s="137" t="s">
        <v>6440</v>
      </c>
      <c r="AG80" s="137" t="s">
        <v>6441</v>
      </c>
      <c r="AH80" s="137" t="s">
        <v>6442</v>
      </c>
      <c r="AI80" s="137" t="s">
        <v>6441</v>
      </c>
      <c r="AJ80" s="137" t="s">
        <v>6443</v>
      </c>
      <c r="AK80" s="137" t="s">
        <v>6444</v>
      </c>
      <c r="AL80" s="177" t="s">
        <v>6445</v>
      </c>
      <c r="AM80" s="177" t="s">
        <v>6446</v>
      </c>
      <c r="AN80" s="177" t="s">
        <v>6447</v>
      </c>
      <c r="AO80" s="177" t="s">
        <v>6445</v>
      </c>
      <c r="AP80" s="177" t="s">
        <v>6448</v>
      </c>
      <c r="AQ80" s="177" t="s">
        <v>6449</v>
      </c>
      <c r="AR80" s="177" t="s">
        <v>6449</v>
      </c>
      <c r="AS80" s="177" t="s">
        <v>6448</v>
      </c>
      <c r="AT80" s="177" t="s">
        <v>6450</v>
      </c>
      <c r="AU80" s="177" t="s">
        <v>6451</v>
      </c>
      <c r="AV80" s="137" t="s">
        <v>6452</v>
      </c>
      <c r="AW80" s="137" t="s">
        <v>6452</v>
      </c>
      <c r="AX80" s="137" t="s">
        <v>6453</v>
      </c>
      <c r="AY80" s="137" t="s">
        <v>6454</v>
      </c>
      <c r="AZ80" s="192" t="s">
        <v>6455</v>
      </c>
      <c r="BA80" s="137" t="s">
        <v>6455</v>
      </c>
      <c r="BB80" s="137" t="s">
        <v>6456</v>
      </c>
      <c r="BC80" s="137" t="s">
        <v>6455</v>
      </c>
      <c r="BD80" s="137" t="s">
        <v>6457</v>
      </c>
      <c r="BE80" s="137" t="s">
        <v>6458</v>
      </c>
      <c r="BF80" s="137" t="s">
        <v>6459</v>
      </c>
      <c r="BG80" s="137" t="s">
        <v>6459</v>
      </c>
      <c r="BH80" s="137" t="s">
        <v>6460</v>
      </c>
      <c r="BI80" s="137" t="s">
        <v>6459</v>
      </c>
      <c r="BJ80" s="137" t="s">
        <v>6461</v>
      </c>
      <c r="BK80" s="137" t="s">
        <v>6462</v>
      </c>
      <c r="BL80" s="137" t="s">
        <v>6463</v>
      </c>
      <c r="BM80" s="137" t="s">
        <v>6464</v>
      </c>
      <c r="BN80" s="137" t="s">
        <v>6465</v>
      </c>
      <c r="BO80" s="137" t="s">
        <v>6466</v>
      </c>
      <c r="BP80" s="177" t="s">
        <v>6467</v>
      </c>
      <c r="BQ80" s="177" t="s">
        <v>6468</v>
      </c>
      <c r="BR80" s="177" t="s">
        <v>6469</v>
      </c>
      <c r="BS80" s="177" t="s">
        <v>6469</v>
      </c>
      <c r="BT80" s="177" t="s">
        <v>6470</v>
      </c>
      <c r="BU80" s="177" t="s">
        <v>6471</v>
      </c>
      <c r="BV80" s="177" t="s">
        <v>6471</v>
      </c>
      <c r="BW80" s="177" t="s">
        <v>6471</v>
      </c>
      <c r="BX80" s="137" t="s">
        <v>6472</v>
      </c>
      <c r="BY80" s="137" t="s">
        <v>6472</v>
      </c>
      <c r="BZ80" s="137" t="s">
        <v>6473</v>
      </c>
      <c r="CA80" s="137" t="s">
        <v>6474</v>
      </c>
      <c r="CB80" s="137" t="s">
        <v>6475</v>
      </c>
      <c r="CC80" s="137" t="s">
        <v>6476</v>
      </c>
      <c r="CD80" s="137" t="s">
        <v>6477</v>
      </c>
      <c r="CE80" s="137" t="s">
        <v>6476</v>
      </c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</row>
    <row r="81" spans="1:113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38"/>
      <c r="AW81" s="138"/>
      <c r="AX81" s="138"/>
      <c r="AY81" s="138"/>
      <c r="AZ81" s="193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</row>
    <row r="82" spans="1:113" ht="12.75" customHeight="1" x14ac:dyDescent="0.2">
      <c r="B82" s="177" t="s">
        <v>6427</v>
      </c>
      <c r="C82" s="177" t="s">
        <v>6427</v>
      </c>
      <c r="D82" s="177" t="s">
        <v>6427</v>
      </c>
      <c r="E82" s="177" t="s">
        <v>6427</v>
      </c>
      <c r="F82" s="177" t="s">
        <v>6429</v>
      </c>
      <c r="G82" s="177" t="s">
        <v>6429</v>
      </c>
      <c r="H82" s="177" t="s">
        <v>6478</v>
      </c>
      <c r="I82" s="177">
        <v>1</v>
      </c>
      <c r="J82" s="177">
        <v>1</v>
      </c>
      <c r="K82" s="177">
        <v>1</v>
      </c>
      <c r="L82" s="177" t="s">
        <v>6430</v>
      </c>
      <c r="M82" s="177" t="s">
        <v>6431</v>
      </c>
      <c r="N82" s="177" t="s">
        <v>6431</v>
      </c>
      <c r="O82" s="177" t="s">
        <v>6430</v>
      </c>
      <c r="P82" s="137" t="s">
        <v>6479</v>
      </c>
      <c r="Q82" s="137" t="s">
        <v>6480</v>
      </c>
      <c r="R82" s="137" t="s">
        <v>6435</v>
      </c>
      <c r="S82" s="137" t="s">
        <v>6436</v>
      </c>
      <c r="T82" s="137" t="s">
        <v>6435</v>
      </c>
      <c r="U82" s="137" t="s">
        <v>6435</v>
      </c>
      <c r="V82" s="137" t="s">
        <v>6437</v>
      </c>
      <c r="W82" s="137" t="s">
        <v>6437</v>
      </c>
      <c r="X82" s="137" t="s">
        <v>6437</v>
      </c>
      <c r="Y82" s="137" t="s">
        <v>6437</v>
      </c>
      <c r="Z82" s="137" t="s">
        <v>6481</v>
      </c>
      <c r="AA82" s="137" t="s">
        <v>6482</v>
      </c>
      <c r="AB82" s="137" t="s">
        <v>6483</v>
      </c>
      <c r="AC82" s="137" t="s">
        <v>6484</v>
      </c>
      <c r="AD82" s="137" t="s">
        <v>6439</v>
      </c>
      <c r="AE82" s="137" t="s">
        <v>6483</v>
      </c>
      <c r="AF82" s="137" t="s">
        <v>6440</v>
      </c>
      <c r="AG82" s="137" t="s">
        <v>6440</v>
      </c>
      <c r="AH82" s="137" t="s">
        <v>6440</v>
      </c>
      <c r="AI82" s="137" t="s">
        <v>6441</v>
      </c>
      <c r="AJ82" s="137" t="s">
        <v>6485</v>
      </c>
      <c r="AK82" s="137" t="s">
        <v>6486</v>
      </c>
      <c r="AL82" s="137" t="s">
        <v>6487</v>
      </c>
      <c r="AM82" s="137" t="s">
        <v>6445</v>
      </c>
      <c r="AN82" s="137" t="s">
        <v>6445</v>
      </c>
      <c r="AO82" s="137" t="s">
        <v>6487</v>
      </c>
      <c r="AP82" s="137" t="s">
        <v>6449</v>
      </c>
      <c r="AQ82" s="137" t="s">
        <v>6448</v>
      </c>
      <c r="AR82" s="137" t="s">
        <v>6449</v>
      </c>
      <c r="AS82" s="137" t="s">
        <v>6448</v>
      </c>
      <c r="AT82" s="137" t="s">
        <v>6488</v>
      </c>
      <c r="AU82" s="137" t="s">
        <v>6488</v>
      </c>
      <c r="AV82" s="137" t="s">
        <v>6452</v>
      </c>
      <c r="AW82" s="137" t="s">
        <v>6452</v>
      </c>
      <c r="AX82" s="137" t="s">
        <v>6454</v>
      </c>
      <c r="AY82" s="137" t="s">
        <v>6454</v>
      </c>
      <c r="AZ82" s="137" t="s">
        <v>6455</v>
      </c>
      <c r="BA82" s="137" t="s">
        <v>6455</v>
      </c>
      <c r="BB82" s="137" t="s">
        <v>6455</v>
      </c>
      <c r="BC82" s="137" t="s">
        <v>6455</v>
      </c>
      <c r="BD82" s="137" t="s">
        <v>6455</v>
      </c>
      <c r="BE82" s="137" t="s">
        <v>6455</v>
      </c>
      <c r="BF82" s="137" t="s">
        <v>6489</v>
      </c>
      <c r="BG82" s="137" t="s">
        <v>6489</v>
      </c>
      <c r="BH82" s="137" t="s">
        <v>6490</v>
      </c>
      <c r="BI82" s="137" t="s">
        <v>6491</v>
      </c>
      <c r="BJ82" s="137" t="s">
        <v>6463</v>
      </c>
      <c r="BK82" s="137" t="s">
        <v>6462</v>
      </c>
      <c r="BL82" s="137" t="s">
        <v>6462</v>
      </c>
      <c r="BM82" s="137" t="s">
        <v>6462</v>
      </c>
      <c r="BN82" s="137" t="s">
        <v>6492</v>
      </c>
      <c r="BO82" s="137" t="s">
        <v>6493</v>
      </c>
      <c r="BP82" s="177" t="s">
        <v>6467</v>
      </c>
      <c r="BQ82" s="177" t="s">
        <v>6468</v>
      </c>
      <c r="BR82" s="177" t="s">
        <v>6469</v>
      </c>
      <c r="BS82" s="177" t="s">
        <v>6469</v>
      </c>
      <c r="BT82" s="177" t="s">
        <v>6494</v>
      </c>
      <c r="BU82" s="177" t="s">
        <v>6494</v>
      </c>
      <c r="BV82" s="177" t="s">
        <v>6495</v>
      </c>
      <c r="BW82" s="177" t="s">
        <v>6496</v>
      </c>
      <c r="BX82" s="137" t="s">
        <v>6472</v>
      </c>
      <c r="BY82" s="137" t="s">
        <v>6497</v>
      </c>
      <c r="BZ82" s="137" t="s">
        <v>6473</v>
      </c>
      <c r="CA82" s="137" t="s">
        <v>6473</v>
      </c>
      <c r="CB82" s="137" t="s">
        <v>6476</v>
      </c>
      <c r="CC82" s="137" t="s">
        <v>6476</v>
      </c>
      <c r="CD82" s="137" t="s">
        <v>6476</v>
      </c>
      <c r="CE82" s="137" t="s">
        <v>6476</v>
      </c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</row>
    <row r="83" spans="1:113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</row>
    <row r="84" spans="1:113" ht="12.75" customHeight="1" x14ac:dyDescent="0.2">
      <c r="B84" s="177" t="s">
        <v>6498</v>
      </c>
      <c r="C84" s="177" t="s">
        <v>6499</v>
      </c>
      <c r="D84" s="177" t="s">
        <v>6500</v>
      </c>
      <c r="E84" s="177" t="s">
        <v>6500</v>
      </c>
      <c r="F84" s="177" t="s">
        <v>6501</v>
      </c>
      <c r="G84" s="177" t="s">
        <v>6501</v>
      </c>
      <c r="H84" s="196" t="s">
        <v>6502</v>
      </c>
      <c r="I84" s="177">
        <v>2</v>
      </c>
      <c r="J84" s="177">
        <v>2</v>
      </c>
      <c r="K84" s="177" t="s">
        <v>6503</v>
      </c>
      <c r="L84" s="177" t="s">
        <v>6504</v>
      </c>
      <c r="M84" s="177" t="s">
        <v>6505</v>
      </c>
      <c r="N84" s="137" t="s">
        <v>6506</v>
      </c>
      <c r="O84" s="137" t="s">
        <v>6506</v>
      </c>
      <c r="P84" s="137" t="s">
        <v>6507</v>
      </c>
      <c r="Q84" s="137" t="s">
        <v>6507</v>
      </c>
      <c r="R84" s="137" t="s">
        <v>6508</v>
      </c>
      <c r="S84" s="137" t="s">
        <v>6508</v>
      </c>
      <c r="T84" s="137" t="s">
        <v>6509</v>
      </c>
      <c r="U84" s="137" t="s">
        <v>6509</v>
      </c>
      <c r="V84" s="137" t="s">
        <v>6510</v>
      </c>
      <c r="W84" s="137" t="s">
        <v>6510</v>
      </c>
      <c r="X84" s="137" t="s">
        <v>6510</v>
      </c>
      <c r="Y84" s="137" t="s">
        <v>6510</v>
      </c>
      <c r="Z84" s="137" t="s">
        <v>6511</v>
      </c>
      <c r="AA84" s="137" t="s">
        <v>6512</v>
      </c>
      <c r="AB84" s="137" t="s">
        <v>6513</v>
      </c>
      <c r="AC84" s="137" t="s">
        <v>6513</v>
      </c>
      <c r="AD84" s="137" t="s">
        <v>6513</v>
      </c>
      <c r="AE84" s="137" t="s">
        <v>6514</v>
      </c>
      <c r="AF84" s="137" t="s">
        <v>6515</v>
      </c>
      <c r="AG84" s="137" t="s">
        <v>6515</v>
      </c>
      <c r="AH84" s="137" t="s">
        <v>6516</v>
      </c>
      <c r="AI84" s="137" t="s">
        <v>6515</v>
      </c>
      <c r="AJ84" s="137" t="s">
        <v>6517</v>
      </c>
      <c r="AK84" s="137" t="s">
        <v>6517</v>
      </c>
      <c r="AL84" s="137" t="s">
        <v>6518</v>
      </c>
      <c r="AM84" s="137" t="s">
        <v>6519</v>
      </c>
      <c r="AN84" s="137" t="s">
        <v>6518</v>
      </c>
      <c r="AO84" s="137" t="s">
        <v>6518</v>
      </c>
      <c r="AP84" s="137" t="s">
        <v>6520</v>
      </c>
      <c r="AQ84" s="137" t="s">
        <v>6520</v>
      </c>
      <c r="AR84" s="137" t="s">
        <v>6520</v>
      </c>
      <c r="AS84" s="137" t="s">
        <v>6520</v>
      </c>
      <c r="AT84" s="137" t="s">
        <v>6521</v>
      </c>
      <c r="AU84" s="137" t="s">
        <v>6521</v>
      </c>
      <c r="AV84" s="137" t="s">
        <v>6522</v>
      </c>
      <c r="AW84" s="137" t="s">
        <v>6523</v>
      </c>
      <c r="AX84" s="137" t="s">
        <v>6524</v>
      </c>
      <c r="AY84" s="137" t="s">
        <v>6525</v>
      </c>
      <c r="AZ84" s="137" t="s">
        <v>6526</v>
      </c>
      <c r="BA84" s="137" t="s">
        <v>6526</v>
      </c>
      <c r="BB84" s="137" t="s">
        <v>6526</v>
      </c>
      <c r="BC84" s="137" t="s">
        <v>6526</v>
      </c>
      <c r="BD84" s="137" t="s">
        <v>6527</v>
      </c>
      <c r="BE84" s="137" t="s">
        <v>6528</v>
      </c>
      <c r="BF84" s="137" t="s">
        <v>6529</v>
      </c>
      <c r="BG84" s="137" t="s">
        <v>6529</v>
      </c>
      <c r="BH84" s="137" t="s">
        <v>6529</v>
      </c>
      <c r="BI84" s="137" t="s">
        <v>6530</v>
      </c>
      <c r="BJ84" s="137" t="s">
        <v>6531</v>
      </c>
      <c r="BK84" s="137" t="s">
        <v>6532</v>
      </c>
      <c r="BL84" s="137" t="s">
        <v>6533</v>
      </c>
      <c r="BM84" s="137" t="s">
        <v>6533</v>
      </c>
      <c r="BN84" s="137" t="s">
        <v>6534</v>
      </c>
      <c r="BO84" s="137" t="s">
        <v>6534</v>
      </c>
      <c r="BP84" s="177" t="s">
        <v>6535</v>
      </c>
      <c r="BQ84" s="177" t="s">
        <v>6535</v>
      </c>
      <c r="BR84" s="177" t="s">
        <v>6535</v>
      </c>
      <c r="BS84" s="177" t="s">
        <v>6535</v>
      </c>
      <c r="BT84" s="177" t="s">
        <v>6536</v>
      </c>
      <c r="BU84" s="177" t="s">
        <v>6536</v>
      </c>
      <c r="BV84" s="177" t="s">
        <v>6536</v>
      </c>
      <c r="BW84" s="177" t="s">
        <v>6536</v>
      </c>
      <c r="BX84" s="137" t="s">
        <v>6537</v>
      </c>
      <c r="BY84" s="137" t="s">
        <v>6538</v>
      </c>
      <c r="BZ84" s="137" t="s">
        <v>6538</v>
      </c>
      <c r="CA84" s="137" t="s">
        <v>6538</v>
      </c>
      <c r="CB84" s="137" t="s">
        <v>6539</v>
      </c>
      <c r="CC84" s="137" t="s">
        <v>6539</v>
      </c>
      <c r="CD84" s="137" t="s">
        <v>6540</v>
      </c>
      <c r="CE84" s="137" t="s">
        <v>6540</v>
      </c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</row>
    <row r="85" spans="1:113" x14ac:dyDescent="0.2">
      <c r="A85" s="149" t="s">
        <v>5177</v>
      </c>
      <c r="B85" s="176"/>
      <c r="C85" s="176"/>
      <c r="D85" s="176"/>
      <c r="E85" s="176"/>
      <c r="F85" s="176"/>
      <c r="G85" s="176"/>
      <c r="H85" s="197"/>
      <c r="I85" s="176"/>
      <c r="J85" s="176"/>
      <c r="K85" s="176"/>
      <c r="L85" s="176"/>
      <c r="M85" s="176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</row>
    <row r="86" spans="1:113" ht="12.75" customHeight="1" x14ac:dyDescent="0.2">
      <c r="A86" s="149"/>
      <c r="B86" s="177" t="s">
        <v>6541</v>
      </c>
      <c r="C86" s="177" t="s">
        <v>6542</v>
      </c>
      <c r="D86" s="177" t="s">
        <v>6543</v>
      </c>
      <c r="E86" s="177" t="s">
        <v>6543</v>
      </c>
      <c r="F86" s="177" t="s">
        <v>6544</v>
      </c>
      <c r="G86" s="177" t="s">
        <v>6544</v>
      </c>
      <c r="H86" s="137">
        <v>2</v>
      </c>
      <c r="I86" s="137">
        <v>2</v>
      </c>
      <c r="J86" s="137">
        <v>2</v>
      </c>
      <c r="K86" s="137" t="s">
        <v>6503</v>
      </c>
      <c r="L86" s="137" t="s">
        <v>6545</v>
      </c>
      <c r="M86" s="137" t="s">
        <v>6546</v>
      </c>
      <c r="N86" s="137" t="s">
        <v>6547</v>
      </c>
      <c r="O86" s="137" t="s">
        <v>6547</v>
      </c>
      <c r="P86" s="137" t="s">
        <v>6548</v>
      </c>
      <c r="Q86" s="137" t="s">
        <v>6549</v>
      </c>
      <c r="R86" s="137" t="s">
        <v>6509</v>
      </c>
      <c r="S86" s="137" t="s">
        <v>6550</v>
      </c>
      <c r="T86" s="137" t="s">
        <v>6509</v>
      </c>
      <c r="U86" s="137" t="s">
        <v>6509</v>
      </c>
      <c r="V86" s="137" t="s">
        <v>6551</v>
      </c>
      <c r="W86" s="137" t="s">
        <v>6551</v>
      </c>
      <c r="X86" s="137" t="s">
        <v>6551</v>
      </c>
      <c r="Y86" s="137" t="s">
        <v>6510</v>
      </c>
      <c r="Z86" s="137" t="s">
        <v>6552</v>
      </c>
      <c r="AA86" s="137" t="s">
        <v>6553</v>
      </c>
      <c r="AB86" s="137" t="s">
        <v>6513</v>
      </c>
      <c r="AC86" s="137" t="s">
        <v>6513</v>
      </c>
      <c r="AD86" s="137" t="s">
        <v>6513</v>
      </c>
      <c r="AE86" s="137" t="s">
        <v>6513</v>
      </c>
      <c r="AF86" s="137" t="s">
        <v>6515</v>
      </c>
      <c r="AG86" s="137" t="s">
        <v>6515</v>
      </c>
      <c r="AH86" s="137" t="s">
        <v>6515</v>
      </c>
      <c r="AI86" s="137" t="s">
        <v>6515</v>
      </c>
      <c r="AJ86" s="137" t="s">
        <v>6517</v>
      </c>
      <c r="AK86" s="137" t="s">
        <v>6517</v>
      </c>
      <c r="AL86" s="137" t="s">
        <v>6518</v>
      </c>
      <c r="AM86" s="137" t="s">
        <v>6519</v>
      </c>
      <c r="AN86" s="137" t="s">
        <v>6518</v>
      </c>
      <c r="AO86" s="137" t="s">
        <v>6518</v>
      </c>
      <c r="AP86" s="137" t="s">
        <v>6504</v>
      </c>
      <c r="AQ86" s="137" t="s">
        <v>6504</v>
      </c>
      <c r="AR86" s="137" t="s">
        <v>6520</v>
      </c>
      <c r="AS86" s="137" t="s">
        <v>6504</v>
      </c>
      <c r="AT86" s="137" t="s">
        <v>6554</v>
      </c>
      <c r="AU86" s="137" t="s">
        <v>6554</v>
      </c>
      <c r="AV86" s="137" t="s">
        <v>6524</v>
      </c>
      <c r="AW86" s="137" t="s">
        <v>6524</v>
      </c>
      <c r="AX86" s="137" t="s">
        <v>6524</v>
      </c>
      <c r="AY86" s="137" t="s">
        <v>6523</v>
      </c>
      <c r="AZ86" s="137" t="s">
        <v>6555</v>
      </c>
      <c r="BA86" s="137" t="s">
        <v>6526</v>
      </c>
      <c r="BB86" s="137" t="s">
        <v>6526</v>
      </c>
      <c r="BC86" s="137" t="s">
        <v>6526</v>
      </c>
      <c r="BD86" s="137" t="s">
        <v>6528</v>
      </c>
      <c r="BE86" s="137" t="s">
        <v>6527</v>
      </c>
      <c r="BF86" s="137" t="s">
        <v>6556</v>
      </c>
      <c r="BG86" s="137" t="s">
        <v>6557</v>
      </c>
      <c r="BH86" s="137" t="s">
        <v>6558</v>
      </c>
      <c r="BI86" s="137" t="s">
        <v>6558</v>
      </c>
      <c r="BJ86" s="137" t="s">
        <v>6559</v>
      </c>
      <c r="BK86" s="137" t="s">
        <v>6560</v>
      </c>
      <c r="BL86" s="137" t="s">
        <v>6560</v>
      </c>
      <c r="BM86" s="137" t="s">
        <v>6560</v>
      </c>
      <c r="BN86" s="137" t="s">
        <v>6561</v>
      </c>
      <c r="BO86" s="137" t="s">
        <v>6561</v>
      </c>
      <c r="BP86" s="177" t="s">
        <v>6562</v>
      </c>
      <c r="BQ86" s="177" t="s">
        <v>6562</v>
      </c>
      <c r="BR86" s="177" t="s">
        <v>6562</v>
      </c>
      <c r="BS86" s="177" t="s">
        <v>6562</v>
      </c>
      <c r="BT86" s="177" t="s">
        <v>6563</v>
      </c>
      <c r="BU86" s="177" t="s">
        <v>6564</v>
      </c>
      <c r="BV86" s="177" t="s">
        <v>6565</v>
      </c>
      <c r="BW86" s="177" t="s">
        <v>6536</v>
      </c>
      <c r="BX86" s="137" t="s">
        <v>6538</v>
      </c>
      <c r="BY86" s="137" t="s">
        <v>6538</v>
      </c>
      <c r="BZ86" s="137" t="s">
        <v>6538</v>
      </c>
      <c r="CA86" s="137" t="s">
        <v>6538</v>
      </c>
      <c r="CB86" s="137" t="s">
        <v>6539</v>
      </c>
      <c r="CC86" s="137" t="s">
        <v>6539</v>
      </c>
      <c r="CD86" s="137" t="s">
        <v>6539</v>
      </c>
      <c r="CE86" s="137" t="s">
        <v>6539</v>
      </c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</row>
    <row r="87" spans="1:113" ht="12.75" customHeight="1" x14ac:dyDescent="0.2">
      <c r="A87" s="149"/>
      <c r="B87" s="176"/>
      <c r="C87" s="176"/>
      <c r="D87" s="176"/>
      <c r="E87" s="176"/>
      <c r="F87" s="176"/>
      <c r="G87" s="176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</row>
    <row r="88" spans="1:113" ht="12.75" customHeight="1" x14ac:dyDescent="0.2">
      <c r="A88" s="149" t="s">
        <v>5314</v>
      </c>
      <c r="B88" s="177" t="s">
        <v>6566</v>
      </c>
      <c r="C88" s="177" t="s">
        <v>6566</v>
      </c>
      <c r="D88" s="137" t="s">
        <v>6567</v>
      </c>
      <c r="E88" s="177" t="s">
        <v>6568</v>
      </c>
      <c r="F88" s="177" t="s">
        <v>6569</v>
      </c>
      <c r="G88" s="177" t="s">
        <v>6570</v>
      </c>
      <c r="H88" s="137" t="s">
        <v>6571</v>
      </c>
      <c r="I88" s="137" t="s">
        <v>6572</v>
      </c>
      <c r="J88" s="177">
        <v>3</v>
      </c>
      <c r="K88" s="177">
        <v>3</v>
      </c>
      <c r="L88" s="137" t="s">
        <v>6573</v>
      </c>
      <c r="M88" s="137" t="s">
        <v>6574</v>
      </c>
      <c r="N88" s="137" t="s">
        <v>6575</v>
      </c>
      <c r="O88" s="137" t="s">
        <v>6575</v>
      </c>
      <c r="P88" s="137" t="s">
        <v>6576</v>
      </c>
      <c r="Q88" s="137" t="s">
        <v>6576</v>
      </c>
      <c r="R88" s="137" t="s">
        <v>6577</v>
      </c>
      <c r="S88" s="137" t="s">
        <v>6578</v>
      </c>
      <c r="T88" s="192" t="s">
        <v>6579</v>
      </c>
      <c r="U88" s="137" t="s">
        <v>6579</v>
      </c>
      <c r="V88" s="137" t="s">
        <v>6580</v>
      </c>
      <c r="W88" s="137" t="s">
        <v>6580</v>
      </c>
      <c r="X88" s="137" t="s">
        <v>6580</v>
      </c>
      <c r="Y88" s="137" t="s">
        <v>6580</v>
      </c>
      <c r="Z88" s="137" t="s">
        <v>6581</v>
      </c>
      <c r="AA88" s="137" t="s">
        <v>6582</v>
      </c>
      <c r="AB88" s="137" t="s">
        <v>6583</v>
      </c>
      <c r="AC88" s="137" t="s">
        <v>6583</v>
      </c>
      <c r="AD88" s="137" t="s">
        <v>6584</v>
      </c>
      <c r="AE88" s="137" t="s">
        <v>6569</v>
      </c>
      <c r="AF88" s="137" t="s">
        <v>6585</v>
      </c>
      <c r="AG88" s="137" t="s">
        <v>6585</v>
      </c>
      <c r="AH88" s="137" t="s">
        <v>6585</v>
      </c>
      <c r="AI88" s="137" t="s">
        <v>6586</v>
      </c>
      <c r="AJ88" s="137" t="s">
        <v>6587</v>
      </c>
      <c r="AK88" s="137" t="s">
        <v>6588</v>
      </c>
      <c r="AL88" s="137" t="s">
        <v>6589</v>
      </c>
      <c r="AM88" s="137" t="s">
        <v>6590</v>
      </c>
      <c r="AN88" s="137" t="s">
        <v>6589</v>
      </c>
      <c r="AO88" s="137" t="s">
        <v>6589</v>
      </c>
      <c r="AP88" s="137" t="s">
        <v>6591</v>
      </c>
      <c r="AQ88" s="137" t="s">
        <v>6592</v>
      </c>
      <c r="AR88" s="137" t="s">
        <v>6592</v>
      </c>
      <c r="AS88" s="137" t="s">
        <v>6592</v>
      </c>
      <c r="AT88" s="137" t="s">
        <v>6592</v>
      </c>
      <c r="AU88" s="137" t="s">
        <v>6593</v>
      </c>
      <c r="AV88" s="137" t="s">
        <v>6571</v>
      </c>
      <c r="AW88" s="137" t="s">
        <v>6571</v>
      </c>
      <c r="AX88" s="137" t="s">
        <v>6571</v>
      </c>
      <c r="AY88" s="137" t="s">
        <v>6594</v>
      </c>
      <c r="AZ88" s="137" t="s">
        <v>6595</v>
      </c>
      <c r="BA88" s="137" t="s">
        <v>6596</v>
      </c>
      <c r="BB88" s="137" t="s">
        <v>6595</v>
      </c>
      <c r="BC88" s="137" t="s">
        <v>6595</v>
      </c>
      <c r="BD88" s="137" t="s">
        <v>6597</v>
      </c>
      <c r="BE88" s="137" t="s">
        <v>6597</v>
      </c>
      <c r="BF88" s="177" t="s">
        <v>6571</v>
      </c>
      <c r="BG88" s="177" t="s">
        <v>6571</v>
      </c>
      <c r="BH88" s="177" t="s">
        <v>6571</v>
      </c>
      <c r="BI88" s="177" t="s">
        <v>6598</v>
      </c>
      <c r="BJ88" s="177" t="s">
        <v>6599</v>
      </c>
      <c r="BK88" s="177" t="s">
        <v>6599</v>
      </c>
      <c r="BL88" s="177" t="s">
        <v>6600</v>
      </c>
      <c r="BM88" s="177" t="s">
        <v>6600</v>
      </c>
      <c r="BN88" s="177" t="s">
        <v>6601</v>
      </c>
      <c r="BO88" s="177" t="s">
        <v>6602</v>
      </c>
      <c r="BP88" s="177" t="s">
        <v>6571</v>
      </c>
      <c r="BQ88" s="177" t="s">
        <v>6571</v>
      </c>
      <c r="BR88" s="177" t="s">
        <v>6571</v>
      </c>
      <c r="BS88" s="177" t="s">
        <v>6571</v>
      </c>
      <c r="BT88" s="177" t="s">
        <v>6603</v>
      </c>
      <c r="BU88" s="177" t="s">
        <v>6604</v>
      </c>
      <c r="BV88" s="177" t="s">
        <v>6597</v>
      </c>
      <c r="BW88" s="177" t="s">
        <v>6605</v>
      </c>
      <c r="BX88" s="137" t="s">
        <v>6606</v>
      </c>
      <c r="BY88" s="137" t="s">
        <v>6606</v>
      </c>
      <c r="BZ88" s="137" t="s">
        <v>6606</v>
      </c>
      <c r="CA88" s="137" t="s">
        <v>6606</v>
      </c>
      <c r="CB88" s="137" t="s">
        <v>6607</v>
      </c>
      <c r="CC88" s="137" t="s">
        <v>6607</v>
      </c>
      <c r="CD88" s="137" t="s">
        <v>6601</v>
      </c>
      <c r="CE88" s="137" t="s">
        <v>6601</v>
      </c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</row>
    <row r="89" spans="1:113" x14ac:dyDescent="0.2">
      <c r="A89" s="149"/>
      <c r="B89" s="176"/>
      <c r="C89" s="176"/>
      <c r="D89" s="176"/>
      <c r="E89" s="176"/>
      <c r="F89" s="176"/>
      <c r="G89" s="176"/>
      <c r="H89" s="138"/>
      <c r="I89" s="138"/>
      <c r="J89" s="176"/>
      <c r="K89" s="176"/>
      <c r="L89" s="138"/>
      <c r="M89" s="138"/>
      <c r="N89" s="138"/>
      <c r="O89" s="138"/>
      <c r="P89" s="138"/>
      <c r="Q89" s="138"/>
      <c r="R89" s="138"/>
      <c r="S89" s="138"/>
      <c r="T89" s="193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</row>
    <row r="90" spans="1:113" ht="12.75" customHeight="1" x14ac:dyDescent="0.2">
      <c r="A90" s="149"/>
      <c r="B90" s="177" t="s">
        <v>6608</v>
      </c>
      <c r="C90" s="177" t="s">
        <v>6609</v>
      </c>
      <c r="D90" s="177" t="s">
        <v>6610</v>
      </c>
      <c r="E90" s="177" t="s">
        <v>6611</v>
      </c>
      <c r="F90" s="177" t="s">
        <v>6612</v>
      </c>
      <c r="G90" s="177" t="s">
        <v>6612</v>
      </c>
      <c r="H90" s="137" t="s">
        <v>6613</v>
      </c>
      <c r="I90" s="137" t="s">
        <v>6614</v>
      </c>
      <c r="J90" s="137" t="s">
        <v>6615</v>
      </c>
      <c r="K90" s="137" t="s">
        <v>6616</v>
      </c>
      <c r="L90" s="137" t="s">
        <v>6617</v>
      </c>
      <c r="M90" s="137" t="s">
        <v>6617</v>
      </c>
      <c r="N90" s="137" t="s">
        <v>6617</v>
      </c>
      <c r="O90" s="137" t="s">
        <v>6618</v>
      </c>
      <c r="P90" s="137" t="s">
        <v>6619</v>
      </c>
      <c r="Q90" s="137" t="s">
        <v>6620</v>
      </c>
      <c r="R90" s="137" t="s">
        <v>6621</v>
      </c>
      <c r="S90" s="137" t="s">
        <v>6622</v>
      </c>
      <c r="T90" s="137" t="s">
        <v>6577</v>
      </c>
      <c r="U90" s="137" t="s">
        <v>6577</v>
      </c>
      <c r="V90" s="137" t="s">
        <v>6580</v>
      </c>
      <c r="W90" s="137" t="s">
        <v>6580</v>
      </c>
      <c r="X90" s="137" t="s">
        <v>6580</v>
      </c>
      <c r="Y90" s="137" t="s">
        <v>6580</v>
      </c>
      <c r="Z90" s="137" t="s">
        <v>6623</v>
      </c>
      <c r="AA90" s="137" t="s">
        <v>6623</v>
      </c>
      <c r="AB90" s="137" t="s">
        <v>6584</v>
      </c>
      <c r="AC90" s="137" t="s">
        <v>6584</v>
      </c>
      <c r="AD90" s="137" t="s">
        <v>6584</v>
      </c>
      <c r="AE90" s="137" t="s">
        <v>6584</v>
      </c>
      <c r="AF90" s="137" t="s">
        <v>6585</v>
      </c>
      <c r="AG90" s="137" t="s">
        <v>6585</v>
      </c>
      <c r="AH90" s="137" t="s">
        <v>6585</v>
      </c>
      <c r="AI90" s="137" t="s">
        <v>6585</v>
      </c>
      <c r="AJ90" s="137" t="s">
        <v>6624</v>
      </c>
      <c r="AK90" s="137" t="s">
        <v>6625</v>
      </c>
      <c r="AL90" s="137" t="s">
        <v>6626</v>
      </c>
      <c r="AM90" s="137" t="s">
        <v>6590</v>
      </c>
      <c r="AN90" s="137" t="s">
        <v>6590</v>
      </c>
      <c r="AO90" s="137" t="s">
        <v>6590</v>
      </c>
      <c r="AP90" s="137" t="s">
        <v>6591</v>
      </c>
      <c r="AQ90" s="137" t="s">
        <v>6591</v>
      </c>
      <c r="AR90" s="137" t="s">
        <v>6592</v>
      </c>
      <c r="AS90" s="137" t="s">
        <v>6592</v>
      </c>
      <c r="AT90" s="137" t="s">
        <v>6627</v>
      </c>
      <c r="AU90" s="137" t="s">
        <v>6628</v>
      </c>
      <c r="AV90" s="137" t="s">
        <v>6571</v>
      </c>
      <c r="AW90" s="137" t="s">
        <v>6571</v>
      </c>
      <c r="AX90" s="137" t="s">
        <v>6571</v>
      </c>
      <c r="AY90" s="137" t="s">
        <v>6594</v>
      </c>
      <c r="AZ90" s="137" t="s">
        <v>6595</v>
      </c>
      <c r="BA90" s="137" t="s">
        <v>6596</v>
      </c>
      <c r="BB90" s="137" t="s">
        <v>6595</v>
      </c>
      <c r="BC90" s="137" t="s">
        <v>6596</v>
      </c>
      <c r="BD90" s="137" t="s">
        <v>6629</v>
      </c>
      <c r="BE90" s="137" t="s">
        <v>6630</v>
      </c>
      <c r="BF90" s="177" t="s">
        <v>6571</v>
      </c>
      <c r="BG90" s="177" t="s">
        <v>6571</v>
      </c>
      <c r="BH90" s="177" t="s">
        <v>6571</v>
      </c>
      <c r="BI90" s="177" t="s">
        <v>6571</v>
      </c>
      <c r="BJ90" s="177" t="s">
        <v>6599</v>
      </c>
      <c r="BK90" s="177" t="s">
        <v>6599</v>
      </c>
      <c r="BL90" s="177" t="s">
        <v>6631</v>
      </c>
      <c r="BM90" s="177" t="s">
        <v>6631</v>
      </c>
      <c r="BN90" s="177" t="s">
        <v>6632</v>
      </c>
      <c r="BO90" s="177" t="s">
        <v>6632</v>
      </c>
      <c r="BP90" s="177" t="s">
        <v>6633</v>
      </c>
      <c r="BQ90" s="177" t="s">
        <v>6633</v>
      </c>
      <c r="BR90" s="177" t="s">
        <v>6633</v>
      </c>
      <c r="BS90" s="177" t="s">
        <v>6633</v>
      </c>
      <c r="BT90" s="177" t="s">
        <v>6603</v>
      </c>
      <c r="BU90" s="177" t="s">
        <v>6603</v>
      </c>
      <c r="BV90" s="177" t="s">
        <v>6634</v>
      </c>
      <c r="BW90" s="177" t="s">
        <v>6635</v>
      </c>
      <c r="BX90" s="137" t="s">
        <v>6606</v>
      </c>
      <c r="BY90" s="137" t="s">
        <v>6606</v>
      </c>
      <c r="BZ90" s="137" t="s">
        <v>6606</v>
      </c>
      <c r="CA90" s="137" t="s">
        <v>6606</v>
      </c>
      <c r="CB90" s="137" t="s">
        <v>6601</v>
      </c>
      <c r="CC90" s="137" t="s">
        <v>6601</v>
      </c>
      <c r="CD90" s="137" t="s">
        <v>6601</v>
      </c>
      <c r="CE90" s="137" t="s">
        <v>6636</v>
      </c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</row>
    <row r="91" spans="1:113" x14ac:dyDescent="0.2">
      <c r="A91" s="149" t="s">
        <v>5363</v>
      </c>
      <c r="B91" s="176"/>
      <c r="C91" s="176"/>
      <c r="D91" s="176"/>
      <c r="E91" s="176"/>
      <c r="F91" s="176"/>
      <c r="G91" s="176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</row>
    <row r="92" spans="1:113" ht="12.75" customHeight="1" x14ac:dyDescent="0.2">
      <c r="A92" s="149"/>
      <c r="B92" s="177" t="s">
        <v>6637</v>
      </c>
      <c r="C92" s="177" t="s">
        <v>6637</v>
      </c>
      <c r="D92" s="177" t="s">
        <v>6638</v>
      </c>
      <c r="E92" s="177" t="s">
        <v>6639</v>
      </c>
      <c r="F92" s="177" t="s">
        <v>6640</v>
      </c>
      <c r="G92" s="177">
        <v>4</v>
      </c>
      <c r="H92" s="137" t="s">
        <v>6641</v>
      </c>
      <c r="I92" s="137" t="s">
        <v>6642</v>
      </c>
      <c r="J92" s="137" t="s">
        <v>6643</v>
      </c>
      <c r="K92" s="137" t="s">
        <v>6643</v>
      </c>
      <c r="L92" s="137" t="s">
        <v>6644</v>
      </c>
      <c r="M92" s="137" t="s">
        <v>6645</v>
      </c>
      <c r="N92" s="137" t="s">
        <v>6646</v>
      </c>
      <c r="O92" s="137" t="s">
        <v>6646</v>
      </c>
      <c r="P92" s="177" t="s">
        <v>6647</v>
      </c>
      <c r="Q92" s="137" t="s">
        <v>6648</v>
      </c>
      <c r="R92" s="137" t="s">
        <v>6649</v>
      </c>
      <c r="S92" s="137" t="s">
        <v>6650</v>
      </c>
      <c r="T92" s="137" t="s">
        <v>6650</v>
      </c>
      <c r="U92" s="137" t="s">
        <v>6649</v>
      </c>
      <c r="V92" s="137" t="s">
        <v>6651</v>
      </c>
      <c r="W92" s="137" t="s">
        <v>6651</v>
      </c>
      <c r="X92" s="137" t="s">
        <v>6652</v>
      </c>
      <c r="Y92" s="137" t="s">
        <v>6652</v>
      </c>
      <c r="Z92" s="137" t="s">
        <v>6653</v>
      </c>
      <c r="AA92" s="137" t="s">
        <v>6654</v>
      </c>
      <c r="AB92" s="137" t="s">
        <v>6655</v>
      </c>
      <c r="AC92" s="137" t="s">
        <v>6656</v>
      </c>
      <c r="AD92" s="137" t="s">
        <v>6655</v>
      </c>
      <c r="AE92" s="137" t="s">
        <v>6655</v>
      </c>
      <c r="AF92" s="137" t="s">
        <v>6657</v>
      </c>
      <c r="AG92" s="137" t="s">
        <v>6657</v>
      </c>
      <c r="AH92" s="137" t="s">
        <v>6657</v>
      </c>
      <c r="AI92" s="137" t="s">
        <v>6658</v>
      </c>
      <c r="AJ92" s="137" t="s">
        <v>6659</v>
      </c>
      <c r="AK92" s="137" t="s">
        <v>6659</v>
      </c>
      <c r="AL92" s="137" t="s">
        <v>6660</v>
      </c>
      <c r="AM92" s="137" t="s">
        <v>6660</v>
      </c>
      <c r="AN92" s="137" t="s">
        <v>6661</v>
      </c>
      <c r="AO92" s="137" t="s">
        <v>6660</v>
      </c>
      <c r="AP92" s="137" t="s">
        <v>6662</v>
      </c>
      <c r="AQ92" s="137" t="s">
        <v>6662</v>
      </c>
      <c r="AR92" s="137" t="s">
        <v>6662</v>
      </c>
      <c r="AS92" s="137" t="s">
        <v>6662</v>
      </c>
      <c r="AT92" s="137" t="s">
        <v>6663</v>
      </c>
      <c r="AU92" s="137" t="s">
        <v>6663</v>
      </c>
      <c r="AV92" s="137" t="s">
        <v>6664</v>
      </c>
      <c r="AW92" s="137" t="s">
        <v>6665</v>
      </c>
      <c r="AX92" s="137" t="s">
        <v>6665</v>
      </c>
      <c r="AY92" s="137" t="s">
        <v>6664</v>
      </c>
      <c r="AZ92" s="137" t="s">
        <v>6666</v>
      </c>
      <c r="BA92" s="137" t="s">
        <v>6667</v>
      </c>
      <c r="BB92" s="137" t="s">
        <v>6668</v>
      </c>
      <c r="BC92" s="137" t="s">
        <v>6669</v>
      </c>
      <c r="BD92" s="137" t="s">
        <v>6670</v>
      </c>
      <c r="BE92" s="137" t="s">
        <v>6670</v>
      </c>
      <c r="BF92" s="177" t="s">
        <v>6671</v>
      </c>
      <c r="BG92" s="177" t="s">
        <v>6672</v>
      </c>
      <c r="BH92" s="177" t="s">
        <v>6672</v>
      </c>
      <c r="BI92" s="177" t="s">
        <v>6672</v>
      </c>
      <c r="BJ92" s="177" t="s">
        <v>6673</v>
      </c>
      <c r="BK92" s="177" t="s">
        <v>6673</v>
      </c>
      <c r="BL92" s="196" t="s">
        <v>6674</v>
      </c>
      <c r="BM92" s="177" t="s">
        <v>6674</v>
      </c>
      <c r="BN92" s="177" t="s">
        <v>6675</v>
      </c>
      <c r="BO92" s="177" t="s">
        <v>6676</v>
      </c>
      <c r="BP92" s="177" t="s">
        <v>6677</v>
      </c>
      <c r="BQ92" s="177" t="s">
        <v>6677</v>
      </c>
      <c r="BR92" s="177" t="s">
        <v>6678</v>
      </c>
      <c r="BS92" s="177" t="s">
        <v>6678</v>
      </c>
      <c r="BT92" s="177" t="s">
        <v>6658</v>
      </c>
      <c r="BU92" s="177" t="s">
        <v>6658</v>
      </c>
      <c r="BV92" s="177" t="s">
        <v>6679</v>
      </c>
      <c r="BW92" s="177" t="s">
        <v>6679</v>
      </c>
      <c r="BX92" s="137" t="s">
        <v>6680</v>
      </c>
      <c r="BY92" s="137" t="s">
        <v>6680</v>
      </c>
      <c r="BZ92" s="137" t="s">
        <v>6681</v>
      </c>
      <c r="CA92" s="137" t="s">
        <v>6681</v>
      </c>
      <c r="CB92" s="137" t="s">
        <v>6682</v>
      </c>
      <c r="CC92" s="137" t="s">
        <v>6682</v>
      </c>
      <c r="CD92" s="137" t="s">
        <v>6683</v>
      </c>
      <c r="CE92" s="137" t="s">
        <v>6683</v>
      </c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</row>
    <row r="93" spans="1:113" x14ac:dyDescent="0.2">
      <c r="A93" s="149"/>
      <c r="B93" s="176"/>
      <c r="C93" s="176"/>
      <c r="D93" s="176"/>
      <c r="E93" s="176"/>
      <c r="F93" s="176"/>
      <c r="G93" s="176"/>
      <c r="H93" s="138"/>
      <c r="I93" s="138"/>
      <c r="J93" s="138"/>
      <c r="K93" s="138"/>
      <c r="L93" s="138"/>
      <c r="M93" s="138"/>
      <c r="N93" s="138"/>
      <c r="O93" s="138"/>
      <c r="P93" s="176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76"/>
      <c r="BG93" s="176"/>
      <c r="BH93" s="176"/>
      <c r="BI93" s="176"/>
      <c r="BJ93" s="176"/>
      <c r="BK93" s="176"/>
      <c r="BL93" s="197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</row>
    <row r="94" spans="1:113" ht="12.75" customHeight="1" x14ac:dyDescent="0.2">
      <c r="A94" s="60"/>
      <c r="B94" s="177">
        <v>4</v>
      </c>
      <c r="C94" s="177">
        <v>4</v>
      </c>
      <c r="D94" s="177">
        <v>4</v>
      </c>
      <c r="E94" s="177">
        <v>4</v>
      </c>
      <c r="F94" s="177">
        <v>4</v>
      </c>
      <c r="G94" s="177">
        <v>4</v>
      </c>
      <c r="H94" s="137" t="s">
        <v>6684</v>
      </c>
      <c r="I94" s="137" t="s">
        <v>6685</v>
      </c>
      <c r="J94" s="246" t="s">
        <v>6686</v>
      </c>
      <c r="K94" s="246" t="s">
        <v>6686</v>
      </c>
      <c r="L94" s="137" t="s">
        <v>6687</v>
      </c>
      <c r="M94" s="137" t="s">
        <v>6687</v>
      </c>
      <c r="N94" s="137" t="s">
        <v>6688</v>
      </c>
      <c r="O94" s="137" t="s">
        <v>6689</v>
      </c>
      <c r="P94" s="137" t="s">
        <v>6690</v>
      </c>
      <c r="Q94" s="137" t="s">
        <v>6645</v>
      </c>
      <c r="R94" s="137" t="s">
        <v>6649</v>
      </c>
      <c r="S94" s="137" t="s">
        <v>6650</v>
      </c>
      <c r="T94" s="137" t="s">
        <v>6691</v>
      </c>
      <c r="U94" s="137" t="s">
        <v>6649</v>
      </c>
      <c r="V94" s="137" t="s">
        <v>6651</v>
      </c>
      <c r="W94" s="137" t="s">
        <v>6651</v>
      </c>
      <c r="X94" s="137" t="s">
        <v>6651</v>
      </c>
      <c r="Y94" s="137" t="s">
        <v>6651</v>
      </c>
      <c r="Z94" s="137" t="s">
        <v>6653</v>
      </c>
      <c r="AA94" s="137" t="s">
        <v>6653</v>
      </c>
      <c r="AB94" s="137" t="s">
        <v>6656</v>
      </c>
      <c r="AC94" s="137" t="s">
        <v>6655</v>
      </c>
      <c r="AD94" s="137" t="s">
        <v>6656</v>
      </c>
      <c r="AE94" s="137" t="s">
        <v>6655</v>
      </c>
      <c r="AF94" s="137" t="s">
        <v>6657</v>
      </c>
      <c r="AG94" s="137" t="s">
        <v>6657</v>
      </c>
      <c r="AH94" s="137" t="s">
        <v>6657</v>
      </c>
      <c r="AI94" s="137" t="s">
        <v>6658</v>
      </c>
      <c r="AJ94" s="137" t="s">
        <v>6692</v>
      </c>
      <c r="AK94" s="137" t="s">
        <v>6692</v>
      </c>
      <c r="AL94" s="137" t="s">
        <v>6693</v>
      </c>
      <c r="AM94" s="137" t="s">
        <v>6694</v>
      </c>
      <c r="AN94" s="137" t="s">
        <v>6695</v>
      </c>
      <c r="AO94" s="137" t="s">
        <v>6695</v>
      </c>
      <c r="AP94" s="137" t="s">
        <v>6696</v>
      </c>
      <c r="AQ94" s="137" t="s">
        <v>6662</v>
      </c>
      <c r="AR94" s="137" t="s">
        <v>6662</v>
      </c>
      <c r="AS94" s="137" t="s">
        <v>6697</v>
      </c>
      <c r="AT94" s="137" t="s">
        <v>6698</v>
      </c>
      <c r="AU94" s="137" t="s">
        <v>6699</v>
      </c>
      <c r="AV94" s="137" t="s">
        <v>6664</v>
      </c>
      <c r="AW94" s="137" t="s">
        <v>6664</v>
      </c>
      <c r="AX94" s="137" t="s">
        <v>6664</v>
      </c>
      <c r="AY94" s="137" t="s">
        <v>6664</v>
      </c>
      <c r="AZ94" s="137" t="s">
        <v>6667</v>
      </c>
      <c r="BA94" s="137" t="s">
        <v>6666</v>
      </c>
      <c r="BB94" s="137" t="s">
        <v>6666</v>
      </c>
      <c r="BC94" s="137" t="s">
        <v>6667</v>
      </c>
      <c r="BD94" s="137" t="s">
        <v>6700</v>
      </c>
      <c r="BE94" s="137" t="s">
        <v>6700</v>
      </c>
      <c r="BF94" s="177" t="s">
        <v>6672</v>
      </c>
      <c r="BG94" s="177" t="s">
        <v>6672</v>
      </c>
      <c r="BH94" s="177" t="s">
        <v>6672</v>
      </c>
      <c r="BI94" s="177" t="s">
        <v>6672</v>
      </c>
      <c r="BJ94" s="177" t="s">
        <v>6674</v>
      </c>
      <c r="BK94" s="177" t="s">
        <v>6673</v>
      </c>
      <c r="BL94" s="177" t="s">
        <v>6674</v>
      </c>
      <c r="BM94" s="177" t="s">
        <v>6674</v>
      </c>
      <c r="BN94" s="177" t="s">
        <v>6701</v>
      </c>
      <c r="BO94" s="177" t="s">
        <v>6702</v>
      </c>
      <c r="BP94" s="177" t="s">
        <v>6678</v>
      </c>
      <c r="BQ94" s="177" t="s">
        <v>6678</v>
      </c>
      <c r="BR94" s="177" t="s">
        <v>6678</v>
      </c>
      <c r="BS94" s="177" t="s">
        <v>6703</v>
      </c>
      <c r="BT94" s="177" t="s">
        <v>6658</v>
      </c>
      <c r="BU94" s="177" t="s">
        <v>6658</v>
      </c>
      <c r="BV94" s="177" t="s">
        <v>6679</v>
      </c>
      <c r="BW94" s="177" t="s">
        <v>6679</v>
      </c>
      <c r="BX94" s="137" t="s">
        <v>6704</v>
      </c>
      <c r="BY94" s="137" t="s">
        <v>6705</v>
      </c>
      <c r="BZ94" s="137" t="s">
        <v>6681</v>
      </c>
      <c r="CA94" s="137" t="s">
        <v>6681</v>
      </c>
      <c r="CB94" s="137" t="s">
        <v>6683</v>
      </c>
      <c r="CC94" s="137" t="s">
        <v>6682</v>
      </c>
      <c r="CD94" s="137" t="s">
        <v>6683</v>
      </c>
      <c r="CE94" s="137" t="s">
        <v>6683</v>
      </c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</row>
    <row r="95" spans="1:113" x14ac:dyDescent="0.2">
      <c r="A95" s="149">
        <v>0</v>
      </c>
      <c r="B95" s="176"/>
      <c r="C95" s="176"/>
      <c r="D95" s="176"/>
      <c r="E95" s="176"/>
      <c r="F95" s="176"/>
      <c r="G95" s="176"/>
      <c r="H95" s="138"/>
      <c r="I95" s="138"/>
      <c r="J95" s="247"/>
      <c r="K95" s="247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</row>
    <row r="96" spans="1:113" ht="12.75" customHeight="1" x14ac:dyDescent="0.2">
      <c r="A96" s="149"/>
      <c r="B96" s="177" t="s">
        <v>6706</v>
      </c>
      <c r="C96" s="177" t="s">
        <v>6707</v>
      </c>
      <c r="D96" s="177" t="s">
        <v>6708</v>
      </c>
      <c r="E96" s="177" t="s">
        <v>6707</v>
      </c>
      <c r="F96" s="177" t="s">
        <v>6709</v>
      </c>
      <c r="G96" s="177" t="s">
        <v>6709</v>
      </c>
      <c r="H96" s="137" t="s">
        <v>6710</v>
      </c>
      <c r="I96" s="137" t="s">
        <v>6710</v>
      </c>
      <c r="J96" s="137" t="s">
        <v>6711</v>
      </c>
      <c r="K96" s="137" t="s">
        <v>6710</v>
      </c>
      <c r="L96" s="137" t="s">
        <v>6712</v>
      </c>
      <c r="M96" s="137" t="s">
        <v>6712</v>
      </c>
      <c r="N96" s="137" t="s">
        <v>6713</v>
      </c>
      <c r="O96" s="137" t="s">
        <v>6714</v>
      </c>
      <c r="P96" s="137" t="s">
        <v>6715</v>
      </c>
      <c r="Q96" s="137" t="s">
        <v>6716</v>
      </c>
      <c r="R96" s="137" t="s">
        <v>6717</v>
      </c>
      <c r="S96" s="137" t="s">
        <v>6718</v>
      </c>
      <c r="T96" s="137" t="s">
        <v>6717</v>
      </c>
      <c r="U96" s="137" t="s">
        <v>6717</v>
      </c>
      <c r="V96" s="137" t="s">
        <v>6719</v>
      </c>
      <c r="W96" s="137" t="s">
        <v>6720</v>
      </c>
      <c r="X96" s="137" t="s">
        <v>6720</v>
      </c>
      <c r="Y96" s="137" t="s">
        <v>6720</v>
      </c>
      <c r="Z96" s="177" t="s">
        <v>6721</v>
      </c>
      <c r="AA96" s="177" t="s">
        <v>6722</v>
      </c>
      <c r="AB96" s="137" t="s">
        <v>6723</v>
      </c>
      <c r="AC96" s="137" t="s">
        <v>6723</v>
      </c>
      <c r="AD96" s="137" t="s">
        <v>6723</v>
      </c>
      <c r="AE96" s="137" t="s">
        <v>6723</v>
      </c>
      <c r="AF96" s="137" t="s">
        <v>6724</v>
      </c>
      <c r="AG96" s="137" t="s">
        <v>6724</v>
      </c>
      <c r="AH96" s="137" t="s">
        <v>6724</v>
      </c>
      <c r="AI96" s="137" t="s">
        <v>6724</v>
      </c>
      <c r="AJ96" s="137" t="s">
        <v>6725</v>
      </c>
      <c r="AK96" s="137" t="s">
        <v>6725</v>
      </c>
      <c r="AL96" s="137" t="s">
        <v>6726</v>
      </c>
      <c r="AM96" s="137" t="s">
        <v>6726</v>
      </c>
      <c r="AN96" s="137" t="s">
        <v>6726</v>
      </c>
      <c r="AO96" s="137" t="s">
        <v>6726</v>
      </c>
      <c r="AP96" s="137" t="s">
        <v>6727</v>
      </c>
      <c r="AQ96" s="137" t="s">
        <v>6727</v>
      </c>
      <c r="AR96" s="137" t="s">
        <v>6728</v>
      </c>
      <c r="AS96" s="137" t="s">
        <v>6728</v>
      </c>
      <c r="AT96" s="137" t="s">
        <v>6729</v>
      </c>
      <c r="AU96" s="137" t="s">
        <v>6730</v>
      </c>
      <c r="AV96" s="137" t="s">
        <v>6731</v>
      </c>
      <c r="AW96" s="137" t="s">
        <v>6731</v>
      </c>
      <c r="AX96" s="137" t="s">
        <v>6732</v>
      </c>
      <c r="AY96" s="137" t="s">
        <v>6732</v>
      </c>
      <c r="AZ96" s="137" t="s">
        <v>6733</v>
      </c>
      <c r="BA96" s="137" t="s">
        <v>6733</v>
      </c>
      <c r="BB96" s="137" t="s">
        <v>6727</v>
      </c>
      <c r="BC96" s="137" t="s">
        <v>6727</v>
      </c>
      <c r="BD96" s="137" t="s">
        <v>6734</v>
      </c>
      <c r="BE96" s="137" t="s">
        <v>6734</v>
      </c>
      <c r="BF96" s="177" t="s">
        <v>6735</v>
      </c>
      <c r="BG96" s="177" t="s">
        <v>6735</v>
      </c>
      <c r="BH96" s="177" t="s">
        <v>6736</v>
      </c>
      <c r="BI96" s="177" t="s">
        <v>6736</v>
      </c>
      <c r="BJ96" s="177" t="s">
        <v>6737</v>
      </c>
      <c r="BK96" s="177" t="s">
        <v>6737</v>
      </c>
      <c r="BL96" s="177" t="s">
        <v>6737</v>
      </c>
      <c r="BM96" s="177" t="s">
        <v>6738</v>
      </c>
      <c r="BN96" s="177" t="s">
        <v>6739</v>
      </c>
      <c r="BO96" s="177" t="s">
        <v>6740</v>
      </c>
      <c r="BP96" s="177" t="s">
        <v>6741</v>
      </c>
      <c r="BQ96" s="177" t="s">
        <v>6741</v>
      </c>
      <c r="BR96" s="177" t="s">
        <v>6742</v>
      </c>
      <c r="BS96" s="177" t="s">
        <v>6743</v>
      </c>
      <c r="BT96" s="177" t="s">
        <v>6744</v>
      </c>
      <c r="BU96" s="177" t="s">
        <v>6720</v>
      </c>
      <c r="BV96" s="177" t="s">
        <v>6744</v>
      </c>
      <c r="BW96" s="177" t="s">
        <v>6744</v>
      </c>
      <c r="BX96" s="137" t="s">
        <v>6745</v>
      </c>
      <c r="BY96" s="137" t="s">
        <v>6746</v>
      </c>
      <c r="BZ96" s="137" t="s">
        <v>6747</v>
      </c>
      <c r="CA96" s="137" t="s">
        <v>6748</v>
      </c>
      <c r="CB96" s="137" t="s">
        <v>6749</v>
      </c>
      <c r="CC96" s="137" t="s">
        <v>6750</v>
      </c>
      <c r="CD96" s="137" t="s">
        <v>6750</v>
      </c>
      <c r="CE96" s="137" t="s">
        <v>6750</v>
      </c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</row>
    <row r="97" spans="1:113" x14ac:dyDescent="0.2">
      <c r="A97" s="149"/>
      <c r="B97" s="176"/>
      <c r="C97" s="176"/>
      <c r="D97" s="176"/>
      <c r="E97" s="176"/>
      <c r="F97" s="176"/>
      <c r="G97" s="176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76"/>
      <c r="AA97" s="176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</row>
    <row r="98" spans="1:113" ht="12.75" customHeight="1" x14ac:dyDescent="0.2">
      <c r="A98" s="60"/>
      <c r="B98" s="177" t="s">
        <v>6751</v>
      </c>
      <c r="C98" s="177" t="s">
        <v>6752</v>
      </c>
      <c r="D98" s="177" t="s">
        <v>6751</v>
      </c>
      <c r="E98" s="177" t="s">
        <v>6752</v>
      </c>
      <c r="F98" s="177" t="s">
        <v>6709</v>
      </c>
      <c r="G98" s="177" t="s">
        <v>6709</v>
      </c>
      <c r="H98" s="137" t="s">
        <v>6753</v>
      </c>
      <c r="I98" s="137" t="s">
        <v>6753</v>
      </c>
      <c r="J98" s="137" t="s">
        <v>6710</v>
      </c>
      <c r="K98" s="137" t="s">
        <v>6710</v>
      </c>
      <c r="L98" s="137" t="s">
        <v>6754</v>
      </c>
      <c r="M98" s="137" t="s">
        <v>6754</v>
      </c>
      <c r="N98" s="137" t="s">
        <v>6754</v>
      </c>
      <c r="O98" s="137" t="s">
        <v>6754</v>
      </c>
      <c r="P98" s="137" t="s">
        <v>6755</v>
      </c>
      <c r="Q98" s="137" t="s">
        <v>6756</v>
      </c>
      <c r="R98" s="137" t="s">
        <v>6717</v>
      </c>
      <c r="S98" s="137" t="s">
        <v>6718</v>
      </c>
      <c r="T98" s="137" t="s">
        <v>6717</v>
      </c>
      <c r="U98" s="137" t="s">
        <v>6717</v>
      </c>
      <c r="V98" s="137" t="s">
        <v>6719</v>
      </c>
      <c r="W98" s="137" t="s">
        <v>6719</v>
      </c>
      <c r="X98" s="137" t="s">
        <v>6720</v>
      </c>
      <c r="Y98" s="137" t="s">
        <v>6744</v>
      </c>
      <c r="Z98" s="137" t="s">
        <v>6757</v>
      </c>
      <c r="AA98" s="137" t="s">
        <v>6757</v>
      </c>
      <c r="AB98" s="137" t="s">
        <v>6723</v>
      </c>
      <c r="AC98" s="137" t="s">
        <v>6723</v>
      </c>
      <c r="AD98" s="137" t="s">
        <v>6723</v>
      </c>
      <c r="AE98" s="137" t="s">
        <v>6723</v>
      </c>
      <c r="AF98" s="137" t="s">
        <v>6724</v>
      </c>
      <c r="AG98" s="137" t="s">
        <v>6724</v>
      </c>
      <c r="AH98" s="137" t="s">
        <v>6724</v>
      </c>
      <c r="AI98" s="137" t="s">
        <v>6758</v>
      </c>
      <c r="AJ98" s="137" t="s">
        <v>6758</v>
      </c>
      <c r="AK98" s="137" t="s">
        <v>6758</v>
      </c>
      <c r="AL98" s="137" t="s">
        <v>6726</v>
      </c>
      <c r="AM98" s="137" t="s">
        <v>6726</v>
      </c>
      <c r="AN98" s="137" t="s">
        <v>6726</v>
      </c>
      <c r="AO98" s="137" t="s">
        <v>6726</v>
      </c>
      <c r="AP98" s="137" t="s">
        <v>6727</v>
      </c>
      <c r="AQ98" s="137" t="s">
        <v>6727</v>
      </c>
      <c r="AR98" s="137" t="s">
        <v>6727</v>
      </c>
      <c r="AS98" s="137" t="s">
        <v>6733</v>
      </c>
      <c r="AT98" s="137" t="s">
        <v>6759</v>
      </c>
      <c r="AU98" s="137" t="s">
        <v>6760</v>
      </c>
      <c r="AV98" s="137" t="s">
        <v>6761</v>
      </c>
      <c r="AW98" s="137" t="s">
        <v>6761</v>
      </c>
      <c r="AX98" s="137" t="s">
        <v>6762</v>
      </c>
      <c r="AY98" s="137" t="s">
        <v>6732</v>
      </c>
      <c r="AZ98" s="137" t="s">
        <v>6728</v>
      </c>
      <c r="BA98" s="137" t="s">
        <v>6727</v>
      </c>
      <c r="BB98" s="137" t="s">
        <v>6763</v>
      </c>
      <c r="BC98" s="137" t="s">
        <v>6763</v>
      </c>
      <c r="BD98" s="137" t="s">
        <v>6764</v>
      </c>
      <c r="BE98" s="137" t="s">
        <v>6764</v>
      </c>
      <c r="BF98" s="177" t="s">
        <v>6735</v>
      </c>
      <c r="BG98" s="177" t="s">
        <v>6735</v>
      </c>
      <c r="BH98" s="177" t="s">
        <v>6765</v>
      </c>
      <c r="BI98" s="177" t="s">
        <v>6765</v>
      </c>
      <c r="BJ98" s="177" t="s">
        <v>6737</v>
      </c>
      <c r="BK98" s="177" t="s">
        <v>6737</v>
      </c>
      <c r="BL98" s="177" t="s">
        <v>6737</v>
      </c>
      <c r="BM98" s="177" t="s">
        <v>6737</v>
      </c>
      <c r="BN98" s="177" t="s">
        <v>6739</v>
      </c>
      <c r="BO98" s="177" t="s">
        <v>6739</v>
      </c>
      <c r="BP98" s="177" t="s">
        <v>6766</v>
      </c>
      <c r="BQ98" s="177" t="s">
        <v>6766</v>
      </c>
      <c r="BR98" s="177" t="s">
        <v>6742</v>
      </c>
      <c r="BS98" s="177" t="s">
        <v>6743</v>
      </c>
      <c r="BT98" s="177" t="s">
        <v>6719</v>
      </c>
      <c r="BU98" s="177" t="s">
        <v>6720</v>
      </c>
      <c r="BV98" s="177" t="s">
        <v>6720</v>
      </c>
      <c r="BW98" s="177" t="s">
        <v>6744</v>
      </c>
      <c r="BX98" s="137" t="s">
        <v>6706</v>
      </c>
      <c r="BY98" s="137" t="s">
        <v>6706</v>
      </c>
      <c r="BZ98" s="137" t="s">
        <v>6706</v>
      </c>
      <c r="CA98" s="137" t="s">
        <v>6707</v>
      </c>
      <c r="CB98" s="137" t="s">
        <v>6749</v>
      </c>
      <c r="CC98" s="137" t="s">
        <v>6750</v>
      </c>
      <c r="CD98" s="137" t="s">
        <v>6750</v>
      </c>
      <c r="CE98" s="137" t="s">
        <v>6750</v>
      </c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</row>
    <row r="99" spans="1:113" x14ac:dyDescent="0.2">
      <c r="A99" s="60"/>
      <c r="B99" s="176"/>
      <c r="C99" s="176"/>
      <c r="D99" s="176"/>
      <c r="E99" s="176"/>
      <c r="F99" s="176"/>
      <c r="G99" s="176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</row>
    <row r="100" spans="1:113" ht="12.75" customHeight="1" x14ac:dyDescent="0.2">
      <c r="A100" s="60"/>
      <c r="B100" s="177" t="s">
        <v>6767</v>
      </c>
      <c r="C100" s="177" t="s">
        <v>6767</v>
      </c>
      <c r="D100" s="137" t="s">
        <v>6768</v>
      </c>
      <c r="E100" s="177" t="s">
        <v>6767</v>
      </c>
      <c r="F100" s="177" t="s">
        <v>6769</v>
      </c>
      <c r="G100" s="177" t="s">
        <v>6769</v>
      </c>
      <c r="H100" s="137" t="s">
        <v>6770</v>
      </c>
      <c r="I100" s="137" t="s">
        <v>6770</v>
      </c>
      <c r="J100" s="137" t="s">
        <v>6771</v>
      </c>
      <c r="K100" s="137" t="s">
        <v>6772</v>
      </c>
      <c r="L100" s="137" t="s">
        <v>6773</v>
      </c>
      <c r="M100" s="137" t="s">
        <v>6773</v>
      </c>
      <c r="N100" s="137" t="s">
        <v>6774</v>
      </c>
      <c r="O100" s="137" t="s">
        <v>6775</v>
      </c>
      <c r="P100" s="137" t="s">
        <v>6776</v>
      </c>
      <c r="Q100" s="137" t="s">
        <v>6776</v>
      </c>
      <c r="R100" s="137" t="s">
        <v>6777</v>
      </c>
      <c r="S100" s="137" t="s">
        <v>6778</v>
      </c>
      <c r="T100" s="137" t="s">
        <v>6779</v>
      </c>
      <c r="U100" s="137" t="s">
        <v>6779</v>
      </c>
      <c r="V100" s="137" t="s">
        <v>6780</v>
      </c>
      <c r="W100" s="137" t="s">
        <v>6780</v>
      </c>
      <c r="X100" s="137" t="s">
        <v>6780</v>
      </c>
      <c r="Y100" s="137" t="s">
        <v>6780</v>
      </c>
      <c r="Z100" s="177">
        <v>15</v>
      </c>
      <c r="AA100" s="177">
        <v>15</v>
      </c>
      <c r="AB100" s="137" t="s">
        <v>6781</v>
      </c>
      <c r="AC100" s="137" t="s">
        <v>6781</v>
      </c>
      <c r="AD100" s="137" t="s">
        <v>6781</v>
      </c>
      <c r="AE100" s="137" t="s">
        <v>6781</v>
      </c>
      <c r="AF100" s="137" t="s">
        <v>6782</v>
      </c>
      <c r="AG100" s="137" t="s">
        <v>6782</v>
      </c>
      <c r="AH100" s="137" t="s">
        <v>6782</v>
      </c>
      <c r="AI100" s="137" t="s">
        <v>6782</v>
      </c>
      <c r="AJ100" s="137" t="s">
        <v>6783</v>
      </c>
      <c r="AK100" s="137" t="s">
        <v>6784</v>
      </c>
      <c r="AL100" s="137" t="s">
        <v>6785</v>
      </c>
      <c r="AM100" s="137" t="s">
        <v>6785</v>
      </c>
      <c r="AN100" s="137" t="s">
        <v>6785</v>
      </c>
      <c r="AO100" s="137" t="s">
        <v>6785</v>
      </c>
      <c r="AP100" s="137" t="s">
        <v>6786</v>
      </c>
      <c r="AQ100" s="137" t="s">
        <v>6786</v>
      </c>
      <c r="AR100" s="137" t="s">
        <v>6786</v>
      </c>
      <c r="AS100" s="137" t="s">
        <v>6786</v>
      </c>
      <c r="AT100" s="137" t="s">
        <v>6787</v>
      </c>
      <c r="AU100" s="137" t="s">
        <v>6788</v>
      </c>
      <c r="AV100" s="137" t="s">
        <v>6789</v>
      </c>
      <c r="AW100" s="137" t="s">
        <v>6789</v>
      </c>
      <c r="AX100" s="137" t="s">
        <v>6790</v>
      </c>
      <c r="AY100" s="137" t="s">
        <v>6790</v>
      </c>
      <c r="AZ100" s="137" t="s">
        <v>6784</v>
      </c>
      <c r="BA100" s="137" t="s">
        <v>6791</v>
      </c>
      <c r="BB100" s="137" t="s">
        <v>6792</v>
      </c>
      <c r="BC100" s="137" t="s">
        <v>6792</v>
      </c>
      <c r="BD100" s="137" t="s">
        <v>6793</v>
      </c>
      <c r="BE100" s="137" t="s">
        <v>6794</v>
      </c>
      <c r="BF100" s="177" t="s">
        <v>6795</v>
      </c>
      <c r="BG100" s="177" t="s">
        <v>6795</v>
      </c>
      <c r="BH100" s="177" t="s">
        <v>6796</v>
      </c>
      <c r="BI100" s="177" t="s">
        <v>6796</v>
      </c>
      <c r="BJ100" s="177" t="s">
        <v>6797</v>
      </c>
      <c r="BK100" s="177" t="s">
        <v>6797</v>
      </c>
      <c r="BL100" s="177" t="s">
        <v>6797</v>
      </c>
      <c r="BM100" s="177" t="s">
        <v>6797</v>
      </c>
      <c r="BN100" s="177" t="s">
        <v>6798</v>
      </c>
      <c r="BO100" s="177" t="s">
        <v>6798</v>
      </c>
      <c r="BP100" s="177" t="s">
        <v>6799</v>
      </c>
      <c r="BQ100" s="177" t="s">
        <v>6799</v>
      </c>
      <c r="BR100" s="177" t="s">
        <v>6799</v>
      </c>
      <c r="BS100" s="177" t="s">
        <v>6799</v>
      </c>
      <c r="BT100" s="177" t="s">
        <v>6800</v>
      </c>
      <c r="BU100" s="177" t="s">
        <v>6800</v>
      </c>
      <c r="BV100" s="177" t="s">
        <v>6801</v>
      </c>
      <c r="BW100" s="177" t="s">
        <v>6801</v>
      </c>
      <c r="BX100" s="137" t="s">
        <v>6802</v>
      </c>
      <c r="BY100" s="137" t="s">
        <v>6803</v>
      </c>
      <c r="BZ100" s="137" t="s">
        <v>6803</v>
      </c>
      <c r="CA100" s="137" t="s">
        <v>6803</v>
      </c>
      <c r="CB100" s="137" t="s">
        <v>6804</v>
      </c>
      <c r="CC100" s="137" t="s">
        <v>6804</v>
      </c>
      <c r="CD100" s="137" t="s">
        <v>6805</v>
      </c>
      <c r="CE100" s="137" t="s">
        <v>6805</v>
      </c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</row>
    <row r="101" spans="1:113" x14ac:dyDescent="0.2">
      <c r="A101" s="60"/>
      <c r="B101" s="176"/>
      <c r="C101" s="176"/>
      <c r="D101" s="176"/>
      <c r="E101" s="176"/>
      <c r="F101" s="176"/>
      <c r="G101" s="176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76"/>
      <c r="AA101" s="176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</row>
    <row r="102" spans="1:113" ht="12.75" customHeight="1" x14ac:dyDescent="0.2">
      <c r="A102" s="60"/>
      <c r="B102" s="177" t="s">
        <v>6806</v>
      </c>
      <c r="C102" s="177" t="s">
        <v>6806</v>
      </c>
      <c r="D102" s="177" t="s">
        <v>6806</v>
      </c>
      <c r="E102" s="177" t="s">
        <v>6806</v>
      </c>
      <c r="F102" s="177" t="s">
        <v>6807</v>
      </c>
      <c r="G102" s="177" t="s">
        <v>6807</v>
      </c>
      <c r="H102" s="137" t="s">
        <v>6808</v>
      </c>
      <c r="I102" s="177" t="s">
        <v>6809</v>
      </c>
      <c r="J102" s="137" t="s">
        <v>6810</v>
      </c>
      <c r="K102" s="137" t="s">
        <v>6811</v>
      </c>
      <c r="L102" s="137" t="s">
        <v>6773</v>
      </c>
      <c r="M102" s="137" t="s">
        <v>6812</v>
      </c>
      <c r="N102" s="137" t="s">
        <v>6775</v>
      </c>
      <c r="O102" s="137" t="s">
        <v>6775</v>
      </c>
      <c r="P102" s="137" t="s">
        <v>6813</v>
      </c>
      <c r="Q102" s="137" t="s">
        <v>6813</v>
      </c>
      <c r="R102" s="137" t="s">
        <v>6777</v>
      </c>
      <c r="S102" s="137" t="s">
        <v>6778</v>
      </c>
      <c r="T102" s="137" t="s">
        <v>6814</v>
      </c>
      <c r="U102" s="137" t="s">
        <v>6815</v>
      </c>
      <c r="V102" s="137" t="s">
        <v>6780</v>
      </c>
      <c r="W102" s="137" t="s">
        <v>6816</v>
      </c>
      <c r="X102" s="137" t="s">
        <v>6780</v>
      </c>
      <c r="Y102" s="137" t="s">
        <v>6780</v>
      </c>
      <c r="Z102" s="177">
        <v>15</v>
      </c>
      <c r="AA102" s="177">
        <v>15</v>
      </c>
      <c r="AB102" s="137" t="s">
        <v>6781</v>
      </c>
      <c r="AC102" s="137" t="s">
        <v>6781</v>
      </c>
      <c r="AD102" s="137" t="s">
        <v>6781</v>
      </c>
      <c r="AE102" s="137" t="s">
        <v>6781</v>
      </c>
      <c r="AF102" s="137" t="s">
        <v>6782</v>
      </c>
      <c r="AG102" s="137" t="s">
        <v>6782</v>
      </c>
      <c r="AH102" s="137" t="s">
        <v>6782</v>
      </c>
      <c r="AI102" s="137" t="s">
        <v>6782</v>
      </c>
      <c r="AJ102" s="137" t="s">
        <v>6817</v>
      </c>
      <c r="AK102" s="137" t="s">
        <v>6818</v>
      </c>
      <c r="AL102" s="137" t="s">
        <v>6819</v>
      </c>
      <c r="AM102" s="137" t="s">
        <v>6820</v>
      </c>
      <c r="AN102" s="137" t="s">
        <v>6820</v>
      </c>
      <c r="AO102" s="137" t="s">
        <v>6821</v>
      </c>
      <c r="AP102" s="137" t="s">
        <v>6786</v>
      </c>
      <c r="AQ102" s="137" t="s">
        <v>6786</v>
      </c>
      <c r="AR102" s="137" t="s">
        <v>6786</v>
      </c>
      <c r="AS102" s="137" t="s">
        <v>6786</v>
      </c>
      <c r="AT102" s="137" t="s">
        <v>6822</v>
      </c>
      <c r="AU102" s="137" t="s">
        <v>6822</v>
      </c>
      <c r="AV102" s="137" t="s">
        <v>6789</v>
      </c>
      <c r="AW102" s="137" t="s">
        <v>6789</v>
      </c>
      <c r="AX102" s="137" t="s">
        <v>6790</v>
      </c>
      <c r="AY102" s="137" t="s">
        <v>6790</v>
      </c>
      <c r="AZ102" s="137" t="s">
        <v>6784</v>
      </c>
      <c r="BA102" s="137" t="s">
        <v>6791</v>
      </c>
      <c r="BB102" s="137" t="s">
        <v>6792</v>
      </c>
      <c r="BC102" s="137" t="s">
        <v>6792</v>
      </c>
      <c r="BD102" s="137" t="s">
        <v>6816</v>
      </c>
      <c r="BE102" s="137" t="s">
        <v>6816</v>
      </c>
      <c r="BF102" s="177" t="s">
        <v>6795</v>
      </c>
      <c r="BG102" s="177" t="s">
        <v>6795</v>
      </c>
      <c r="BH102" s="177" t="s">
        <v>6823</v>
      </c>
      <c r="BI102" s="177" t="s">
        <v>6796</v>
      </c>
      <c r="BJ102" s="177" t="s">
        <v>6824</v>
      </c>
      <c r="BK102" s="177" t="s">
        <v>6825</v>
      </c>
      <c r="BL102" s="177" t="s">
        <v>6797</v>
      </c>
      <c r="BM102" s="177" t="s">
        <v>6797</v>
      </c>
      <c r="BN102" s="177" t="s">
        <v>6826</v>
      </c>
      <c r="BO102" s="177" t="s">
        <v>6826</v>
      </c>
      <c r="BP102" s="177" t="s">
        <v>6799</v>
      </c>
      <c r="BQ102" s="177" t="s">
        <v>6799</v>
      </c>
      <c r="BR102" s="177" t="s">
        <v>6799</v>
      </c>
      <c r="BS102" s="177" t="s">
        <v>6799</v>
      </c>
      <c r="BT102" s="177" t="s">
        <v>6827</v>
      </c>
      <c r="BU102" s="177" t="s">
        <v>6828</v>
      </c>
      <c r="BV102" s="177" t="s">
        <v>6801</v>
      </c>
      <c r="BW102" s="177" t="s">
        <v>6801</v>
      </c>
      <c r="BX102" s="137" t="s">
        <v>6802</v>
      </c>
      <c r="BY102" s="137" t="s">
        <v>6803</v>
      </c>
      <c r="BZ102" s="137" t="s">
        <v>6803</v>
      </c>
      <c r="CA102" s="137" t="s">
        <v>6803</v>
      </c>
      <c r="CB102" s="137" t="s">
        <v>6816</v>
      </c>
      <c r="CC102" s="137" t="s">
        <v>6816</v>
      </c>
      <c r="CD102" s="137" t="s">
        <v>6816</v>
      </c>
      <c r="CE102" s="137" t="s">
        <v>6816</v>
      </c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</row>
    <row r="103" spans="1:113" x14ac:dyDescent="0.2">
      <c r="A103" s="60"/>
      <c r="B103" s="176"/>
      <c r="C103" s="176"/>
      <c r="D103" s="176"/>
      <c r="E103" s="176"/>
      <c r="F103" s="176"/>
      <c r="G103" s="176"/>
      <c r="H103" s="138"/>
      <c r="I103" s="176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76"/>
      <c r="AA103" s="176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</row>
    <row r="104" spans="1:113" ht="12.75" customHeight="1" x14ac:dyDescent="0.2">
      <c r="A104" s="60"/>
      <c r="B104" s="177" t="s">
        <v>6829</v>
      </c>
      <c r="C104" s="177" t="s">
        <v>6830</v>
      </c>
      <c r="D104" s="177" t="s">
        <v>6829</v>
      </c>
      <c r="E104" s="177" t="s">
        <v>6829</v>
      </c>
      <c r="F104" s="177" t="s">
        <v>6831</v>
      </c>
      <c r="G104" s="177" t="s">
        <v>6831</v>
      </c>
      <c r="H104" s="192" t="s">
        <v>6832</v>
      </c>
      <c r="I104" s="192" t="s">
        <v>6832</v>
      </c>
      <c r="J104" s="137" t="s">
        <v>6833</v>
      </c>
      <c r="K104" s="137" t="s">
        <v>6833</v>
      </c>
      <c r="L104" s="137" t="s">
        <v>6834</v>
      </c>
      <c r="M104" s="137" t="s">
        <v>6834</v>
      </c>
      <c r="N104" s="137" t="s">
        <v>6835</v>
      </c>
      <c r="O104" s="137" t="s">
        <v>6835</v>
      </c>
      <c r="P104" s="137" t="s">
        <v>6836</v>
      </c>
      <c r="Q104" s="137" t="s">
        <v>6836</v>
      </c>
      <c r="R104" s="137" t="s">
        <v>6837</v>
      </c>
      <c r="S104" s="137" t="s">
        <v>6838</v>
      </c>
      <c r="T104" s="137" t="s">
        <v>6837</v>
      </c>
      <c r="U104" s="137" t="s">
        <v>6837</v>
      </c>
      <c r="V104" s="137" t="s">
        <v>6839</v>
      </c>
      <c r="W104" s="137" t="s">
        <v>6840</v>
      </c>
      <c r="X104" s="137" t="s">
        <v>6840</v>
      </c>
      <c r="Y104" s="137" t="s">
        <v>6840</v>
      </c>
      <c r="Z104" s="137" t="s">
        <v>6841</v>
      </c>
      <c r="AA104" s="137" t="s">
        <v>6841</v>
      </c>
      <c r="AB104" s="137" t="s">
        <v>6842</v>
      </c>
      <c r="AC104" s="137" t="s">
        <v>6842</v>
      </c>
      <c r="AD104" s="137" t="s">
        <v>6842</v>
      </c>
      <c r="AE104" s="137" t="s">
        <v>6842</v>
      </c>
      <c r="AF104" s="137" t="s">
        <v>6365</v>
      </c>
      <c r="AG104" s="137" t="s">
        <v>6365</v>
      </c>
      <c r="AH104" s="137" t="s">
        <v>6365</v>
      </c>
      <c r="AI104" s="137" t="s">
        <v>6365</v>
      </c>
      <c r="AJ104" s="137" t="s">
        <v>6843</v>
      </c>
      <c r="AK104" s="137" t="s">
        <v>6844</v>
      </c>
      <c r="AL104" s="137" t="s">
        <v>6845</v>
      </c>
      <c r="AM104" s="137" t="s">
        <v>6846</v>
      </c>
      <c r="AN104" s="137" t="s">
        <v>6847</v>
      </c>
      <c r="AO104" s="137" t="s">
        <v>6847</v>
      </c>
      <c r="AP104" s="137" t="s">
        <v>6848</v>
      </c>
      <c r="AQ104" s="137" t="s">
        <v>6849</v>
      </c>
      <c r="AR104" s="137" t="s">
        <v>6849</v>
      </c>
      <c r="AS104" s="137" t="s">
        <v>6850</v>
      </c>
      <c r="AT104" s="137" t="s">
        <v>6851</v>
      </c>
      <c r="AU104" s="137" t="s">
        <v>6852</v>
      </c>
      <c r="AV104" s="137" t="s">
        <v>6853</v>
      </c>
      <c r="AW104" s="137" t="s">
        <v>6853</v>
      </c>
      <c r="AX104" s="137" t="s">
        <v>6853</v>
      </c>
      <c r="AY104" s="137" t="s">
        <v>6853</v>
      </c>
      <c r="AZ104" s="137" t="s">
        <v>6854</v>
      </c>
      <c r="BA104" s="137" t="s">
        <v>6854</v>
      </c>
      <c r="BB104" s="137" t="s">
        <v>6854</v>
      </c>
      <c r="BC104" s="137" t="s">
        <v>6854</v>
      </c>
      <c r="BD104" s="137" t="s">
        <v>6855</v>
      </c>
      <c r="BE104" s="137" t="s">
        <v>6855</v>
      </c>
      <c r="BF104" s="177" t="s">
        <v>6856</v>
      </c>
      <c r="BG104" s="177" t="s">
        <v>6857</v>
      </c>
      <c r="BH104" s="177" t="s">
        <v>6856</v>
      </c>
      <c r="BI104" s="177" t="s">
        <v>6856</v>
      </c>
      <c r="BJ104" s="177" t="s">
        <v>6858</v>
      </c>
      <c r="BK104" s="177" t="s">
        <v>6858</v>
      </c>
      <c r="BL104" s="177" t="s">
        <v>6858</v>
      </c>
      <c r="BM104" s="177" t="s">
        <v>6859</v>
      </c>
      <c r="BN104" s="177" t="s">
        <v>6860</v>
      </c>
      <c r="BO104" s="177" t="s">
        <v>6861</v>
      </c>
      <c r="BP104" s="177" t="s">
        <v>6862</v>
      </c>
      <c r="BQ104" s="177" t="s">
        <v>6862</v>
      </c>
      <c r="BR104" s="177" t="s">
        <v>6862</v>
      </c>
      <c r="BS104" s="177" t="s">
        <v>6862</v>
      </c>
      <c r="BT104" s="177" t="s">
        <v>6863</v>
      </c>
      <c r="BU104" s="177" t="s">
        <v>6863</v>
      </c>
      <c r="BV104" s="177" t="s">
        <v>6864</v>
      </c>
      <c r="BW104" s="177" t="s">
        <v>6844</v>
      </c>
      <c r="BX104" s="137" t="s">
        <v>6865</v>
      </c>
      <c r="BY104" s="137" t="s">
        <v>6865</v>
      </c>
      <c r="BZ104" s="137" t="s">
        <v>6865</v>
      </c>
      <c r="CA104" s="137" t="s">
        <v>6866</v>
      </c>
      <c r="CB104" s="137" t="s">
        <v>6867</v>
      </c>
      <c r="CC104" s="137" t="s">
        <v>6868</v>
      </c>
      <c r="CD104" s="137" t="s">
        <v>6868</v>
      </c>
      <c r="CE104" s="137" t="s">
        <v>6868</v>
      </c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</row>
    <row r="105" spans="1:113" x14ac:dyDescent="0.2">
      <c r="A105" s="60"/>
      <c r="B105" s="176"/>
      <c r="C105" s="176"/>
      <c r="D105" s="176"/>
      <c r="E105" s="176"/>
      <c r="F105" s="176"/>
      <c r="G105" s="176"/>
      <c r="H105" s="193"/>
      <c r="I105" s="19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  <c r="CC105" s="176"/>
      <c r="CD105" s="176"/>
      <c r="CE105" s="17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</row>
    <row r="106" spans="1:113" ht="12.75" customHeight="1" x14ac:dyDescent="0.2">
      <c r="B106" s="177" t="s">
        <v>6829</v>
      </c>
      <c r="C106" s="177" t="s">
        <v>6829</v>
      </c>
      <c r="D106" s="177" t="s">
        <v>6869</v>
      </c>
      <c r="E106" s="177" t="s">
        <v>6870</v>
      </c>
      <c r="F106" s="177" t="s">
        <v>6831</v>
      </c>
      <c r="G106" s="177" t="s">
        <v>6871</v>
      </c>
      <c r="H106" s="192" t="s">
        <v>6832</v>
      </c>
      <c r="I106" s="192" t="s">
        <v>6833</v>
      </c>
      <c r="J106" s="137" t="s">
        <v>6832</v>
      </c>
      <c r="K106" s="137" t="s">
        <v>6832</v>
      </c>
      <c r="L106" s="137" t="s">
        <v>6872</v>
      </c>
      <c r="M106" s="137" t="s">
        <v>6834</v>
      </c>
      <c r="N106" s="137" t="s">
        <v>6835</v>
      </c>
      <c r="O106" s="137" t="s">
        <v>6835</v>
      </c>
      <c r="P106" s="137" t="s">
        <v>6873</v>
      </c>
      <c r="Q106" s="137" t="s">
        <v>6873</v>
      </c>
      <c r="R106" s="137" t="s">
        <v>6874</v>
      </c>
      <c r="S106" s="137" t="s">
        <v>6875</v>
      </c>
      <c r="T106" s="137" t="s">
        <v>6837</v>
      </c>
      <c r="U106" s="137" t="s">
        <v>6874</v>
      </c>
      <c r="V106" s="137" t="s">
        <v>6840</v>
      </c>
      <c r="W106" s="137" t="s">
        <v>6840</v>
      </c>
      <c r="X106" s="137" t="s">
        <v>6840</v>
      </c>
      <c r="Y106" s="137" t="s">
        <v>6840</v>
      </c>
      <c r="Z106" s="137" t="s">
        <v>6876</v>
      </c>
      <c r="AA106" s="137" t="s">
        <v>6876</v>
      </c>
      <c r="AB106" s="137" t="s">
        <v>6842</v>
      </c>
      <c r="AC106" s="137" t="s">
        <v>6842</v>
      </c>
      <c r="AD106" s="137" t="s">
        <v>6842</v>
      </c>
      <c r="AE106" s="137" t="s">
        <v>6842</v>
      </c>
      <c r="AF106" s="137" t="s">
        <v>6365</v>
      </c>
      <c r="AG106" s="137" t="s">
        <v>6365</v>
      </c>
      <c r="AH106" s="137" t="s">
        <v>6365</v>
      </c>
      <c r="AI106" s="137" t="s">
        <v>6365</v>
      </c>
      <c r="AJ106" s="137" t="s">
        <v>6843</v>
      </c>
      <c r="AK106" s="137" t="s">
        <v>6844</v>
      </c>
      <c r="AL106" s="137" t="s">
        <v>6847</v>
      </c>
      <c r="AM106" s="137" t="s">
        <v>6847</v>
      </c>
      <c r="AN106" s="137" t="s">
        <v>6847</v>
      </c>
      <c r="AO106" s="137" t="s">
        <v>6847</v>
      </c>
      <c r="AP106" s="137" t="s">
        <v>6877</v>
      </c>
      <c r="AQ106" s="137" t="s">
        <v>6878</v>
      </c>
      <c r="AR106" s="137" t="s">
        <v>6849</v>
      </c>
      <c r="AS106" s="137" t="s">
        <v>6879</v>
      </c>
      <c r="AT106" s="137" t="s">
        <v>6880</v>
      </c>
      <c r="AU106" s="137" t="s">
        <v>6881</v>
      </c>
      <c r="AV106" s="137" t="s">
        <v>6853</v>
      </c>
      <c r="AW106" s="137" t="s">
        <v>6853</v>
      </c>
      <c r="AX106" s="137" t="s">
        <v>6853</v>
      </c>
      <c r="AY106" s="137" t="s">
        <v>6853</v>
      </c>
      <c r="AZ106" s="137" t="s">
        <v>6854</v>
      </c>
      <c r="BA106" s="137" t="s">
        <v>6854</v>
      </c>
      <c r="BB106" s="137" t="s">
        <v>6854</v>
      </c>
      <c r="BC106" s="137" t="s">
        <v>6854</v>
      </c>
      <c r="BD106" s="137" t="s">
        <v>6882</v>
      </c>
      <c r="BE106" s="137" t="s">
        <v>6882</v>
      </c>
      <c r="BF106" s="177" t="s">
        <v>6856</v>
      </c>
      <c r="BG106" s="177" t="s">
        <v>6856</v>
      </c>
      <c r="BH106" s="177" t="s">
        <v>6856</v>
      </c>
      <c r="BI106" s="177" t="s">
        <v>6856</v>
      </c>
      <c r="BJ106" s="177" t="s">
        <v>6883</v>
      </c>
      <c r="BK106" s="177" t="s">
        <v>6883</v>
      </c>
      <c r="BL106" s="177" t="s">
        <v>6884</v>
      </c>
      <c r="BM106" s="177" t="s">
        <v>6884</v>
      </c>
      <c r="BN106" s="177" t="s">
        <v>6885</v>
      </c>
      <c r="BO106" s="177" t="s">
        <v>6885</v>
      </c>
      <c r="BP106" s="177" t="s">
        <v>6886</v>
      </c>
      <c r="BQ106" s="177" t="s">
        <v>6886</v>
      </c>
      <c r="BR106" s="177" t="s">
        <v>6886</v>
      </c>
      <c r="BS106" s="177" t="s">
        <v>6886</v>
      </c>
      <c r="BT106" s="177" t="s">
        <v>6863</v>
      </c>
      <c r="BU106" s="177" t="s">
        <v>6863</v>
      </c>
      <c r="BV106" s="177" t="s">
        <v>6864</v>
      </c>
      <c r="BW106" s="177" t="s">
        <v>6844</v>
      </c>
      <c r="BX106" s="137" t="s">
        <v>6865</v>
      </c>
      <c r="BY106" s="137" t="s">
        <v>6865</v>
      </c>
      <c r="BZ106" s="137" t="s">
        <v>6865</v>
      </c>
      <c r="CA106" s="137" t="s">
        <v>6866</v>
      </c>
      <c r="CB106" s="137" t="s">
        <v>6867</v>
      </c>
      <c r="CC106" s="137" t="s">
        <v>6887</v>
      </c>
      <c r="CD106" s="137" t="s">
        <v>6868</v>
      </c>
      <c r="CE106" s="137" t="s">
        <v>6868</v>
      </c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</row>
    <row r="107" spans="1:113" x14ac:dyDescent="0.2">
      <c r="B107" s="176"/>
      <c r="C107" s="176"/>
      <c r="D107" s="176"/>
      <c r="E107" s="176"/>
      <c r="F107" s="176"/>
      <c r="G107" s="176"/>
      <c r="H107" s="193"/>
      <c r="I107" s="19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76"/>
      <c r="AU107" s="176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6"/>
      <c r="CA107" s="176"/>
      <c r="CB107" s="176"/>
      <c r="CC107" s="176"/>
      <c r="CD107" s="176"/>
      <c r="CE107" s="17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</row>
    <row r="108" spans="1:113" ht="12.75" customHeight="1" x14ac:dyDescent="0.2">
      <c r="B108" s="177" t="s">
        <v>6888</v>
      </c>
      <c r="C108" s="177" t="s">
        <v>6889</v>
      </c>
      <c r="D108" s="137" t="s">
        <v>6889</v>
      </c>
      <c r="E108" s="177" t="s">
        <v>6889</v>
      </c>
      <c r="F108" s="177" t="s">
        <v>6890</v>
      </c>
      <c r="G108" s="177" t="s">
        <v>6890</v>
      </c>
      <c r="H108" s="137" t="s">
        <v>6891</v>
      </c>
      <c r="I108" s="137" t="s">
        <v>6892</v>
      </c>
      <c r="J108" s="137" t="s">
        <v>6893</v>
      </c>
      <c r="K108" s="137" t="s">
        <v>6894</v>
      </c>
      <c r="L108" s="137" t="s">
        <v>6895</v>
      </c>
      <c r="M108" s="137" t="s">
        <v>6896</v>
      </c>
      <c r="N108" s="137" t="s">
        <v>6897</v>
      </c>
      <c r="O108" s="137" t="s">
        <v>6898</v>
      </c>
      <c r="P108" s="137" t="s">
        <v>6899</v>
      </c>
      <c r="Q108" s="137" t="s">
        <v>6899</v>
      </c>
      <c r="R108" s="137" t="s">
        <v>6900</v>
      </c>
      <c r="S108" s="137" t="s">
        <v>6901</v>
      </c>
      <c r="T108" s="137" t="s">
        <v>6902</v>
      </c>
      <c r="U108" s="137" t="s">
        <v>6902</v>
      </c>
      <c r="V108" s="137" t="s">
        <v>6903</v>
      </c>
      <c r="W108" s="137" t="s">
        <v>6903</v>
      </c>
      <c r="X108" s="137" t="s">
        <v>6903</v>
      </c>
      <c r="Y108" s="137" t="s">
        <v>6903</v>
      </c>
      <c r="Z108" s="187" t="s">
        <v>6904</v>
      </c>
      <c r="AA108" s="137" t="s">
        <v>6905</v>
      </c>
      <c r="AB108" s="137" t="s">
        <v>6906</v>
      </c>
      <c r="AC108" s="137" t="s">
        <v>6906</v>
      </c>
      <c r="AD108" s="137" t="s">
        <v>6906</v>
      </c>
      <c r="AE108" s="137" t="s">
        <v>6906</v>
      </c>
      <c r="AF108" s="137" t="s">
        <v>6903</v>
      </c>
      <c r="AG108" s="137" t="s">
        <v>6903</v>
      </c>
      <c r="AH108" s="137" t="s">
        <v>6903</v>
      </c>
      <c r="AI108" s="137" t="s">
        <v>6903</v>
      </c>
      <c r="AJ108" s="137" t="s">
        <v>6907</v>
      </c>
      <c r="AK108" s="137" t="s">
        <v>6907</v>
      </c>
      <c r="AL108" s="137" t="s">
        <v>6908</v>
      </c>
      <c r="AM108" s="137" t="s">
        <v>6908</v>
      </c>
      <c r="AN108" s="137" t="s">
        <v>6908</v>
      </c>
      <c r="AO108" s="137" t="s">
        <v>6908</v>
      </c>
      <c r="AP108" s="137" t="s">
        <v>6909</v>
      </c>
      <c r="AQ108" s="137" t="s">
        <v>6909</v>
      </c>
      <c r="AR108" s="137" t="s">
        <v>6909</v>
      </c>
      <c r="AS108" s="137" t="s">
        <v>6909</v>
      </c>
      <c r="AT108" s="137" t="s">
        <v>6910</v>
      </c>
      <c r="AU108" s="137" t="s">
        <v>6911</v>
      </c>
      <c r="AV108" s="137" t="s">
        <v>6912</v>
      </c>
      <c r="AW108" s="137" t="s">
        <v>6912</v>
      </c>
      <c r="AX108" s="137" t="s">
        <v>6912</v>
      </c>
      <c r="AY108" s="137" t="s">
        <v>6912</v>
      </c>
      <c r="AZ108" s="137" t="s">
        <v>6913</v>
      </c>
      <c r="BA108" s="137" t="s">
        <v>6913</v>
      </c>
      <c r="BB108" s="137" t="s">
        <v>6913</v>
      </c>
      <c r="BC108" s="137" t="s">
        <v>6913</v>
      </c>
      <c r="BD108" s="137" t="s">
        <v>6914</v>
      </c>
      <c r="BE108" s="137" t="s">
        <v>6914</v>
      </c>
      <c r="BF108" s="177" t="s">
        <v>6915</v>
      </c>
      <c r="BG108" s="177" t="s">
        <v>6915</v>
      </c>
      <c r="BH108" s="177" t="s">
        <v>6916</v>
      </c>
      <c r="BI108" s="177" t="s">
        <v>6915</v>
      </c>
      <c r="BJ108" s="177" t="s">
        <v>6917</v>
      </c>
      <c r="BK108" s="177" t="s">
        <v>6918</v>
      </c>
      <c r="BL108" s="177" t="s">
        <v>6919</v>
      </c>
      <c r="BM108" s="177" t="s">
        <v>6919</v>
      </c>
      <c r="BN108" s="177" t="s">
        <v>6920</v>
      </c>
      <c r="BO108" s="177" t="s">
        <v>6920</v>
      </c>
      <c r="BP108" s="177" t="s">
        <v>6921</v>
      </c>
      <c r="BQ108" s="177" t="s">
        <v>6921</v>
      </c>
      <c r="BR108" s="177" t="s">
        <v>6922</v>
      </c>
      <c r="BS108" s="177" t="s">
        <v>6922</v>
      </c>
      <c r="BT108" s="177" t="s">
        <v>6923</v>
      </c>
      <c r="BU108" s="177" t="s">
        <v>6923</v>
      </c>
      <c r="BV108" s="177" t="s">
        <v>6923</v>
      </c>
      <c r="BW108" s="177" t="s">
        <v>6923</v>
      </c>
      <c r="BX108" s="137" t="s">
        <v>6924</v>
      </c>
      <c r="BY108" s="137" t="s">
        <v>6924</v>
      </c>
      <c r="BZ108" s="137" t="s">
        <v>6925</v>
      </c>
      <c r="CA108" s="137" t="s">
        <v>6924</v>
      </c>
      <c r="CB108" s="137" t="s">
        <v>6926</v>
      </c>
      <c r="CC108" s="137" t="s">
        <v>6927</v>
      </c>
      <c r="CD108" s="137" t="s">
        <v>6928</v>
      </c>
      <c r="CE108" s="137" t="s">
        <v>6928</v>
      </c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</row>
    <row r="109" spans="1:113" x14ac:dyDescent="0.2">
      <c r="B109" s="176"/>
      <c r="C109" s="176"/>
      <c r="D109" s="176"/>
      <c r="E109" s="176"/>
      <c r="F109" s="176"/>
      <c r="G109" s="176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8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</row>
    <row r="110" spans="1:113" ht="12.75" customHeight="1" x14ac:dyDescent="0.2">
      <c r="B110" s="177" t="s">
        <v>6929</v>
      </c>
      <c r="C110" s="177" t="s">
        <v>6930</v>
      </c>
      <c r="D110" s="137" t="s">
        <v>6931</v>
      </c>
      <c r="E110" s="177" t="s">
        <v>6888</v>
      </c>
      <c r="F110" s="177" t="s">
        <v>6932</v>
      </c>
      <c r="G110" s="177" t="s">
        <v>6933</v>
      </c>
      <c r="H110" s="137" t="s">
        <v>6934</v>
      </c>
      <c r="I110" s="137" t="s">
        <v>6934</v>
      </c>
      <c r="J110" s="137" t="s">
        <v>6935</v>
      </c>
      <c r="K110" s="137" t="s">
        <v>6934</v>
      </c>
      <c r="L110" s="137" t="s">
        <v>6936</v>
      </c>
      <c r="M110" s="137" t="s">
        <v>6936</v>
      </c>
      <c r="N110" s="137" t="s">
        <v>6898</v>
      </c>
      <c r="O110" s="137" t="s">
        <v>6897</v>
      </c>
      <c r="P110" s="137" t="s">
        <v>6937</v>
      </c>
      <c r="Q110" s="137" t="s">
        <v>6938</v>
      </c>
      <c r="R110" s="137" t="s">
        <v>6902</v>
      </c>
      <c r="S110" s="137" t="s">
        <v>6901</v>
      </c>
      <c r="T110" s="137" t="s">
        <v>6902</v>
      </c>
      <c r="U110" s="137" t="s">
        <v>6902</v>
      </c>
      <c r="V110" s="137" t="s">
        <v>6939</v>
      </c>
      <c r="W110" s="137" t="s">
        <v>6939</v>
      </c>
      <c r="X110" s="137" t="s">
        <v>6939</v>
      </c>
      <c r="Y110" s="137" t="s">
        <v>6939</v>
      </c>
      <c r="Z110" s="137" t="s">
        <v>6903</v>
      </c>
      <c r="AA110" s="137" t="s">
        <v>6903</v>
      </c>
      <c r="AB110" s="137" t="s">
        <v>6906</v>
      </c>
      <c r="AC110" s="137" t="s">
        <v>6906</v>
      </c>
      <c r="AD110" s="137" t="s">
        <v>6906</v>
      </c>
      <c r="AE110" s="137" t="s">
        <v>6906</v>
      </c>
      <c r="AF110" s="137" t="s">
        <v>6903</v>
      </c>
      <c r="AG110" s="137" t="s">
        <v>6903</v>
      </c>
      <c r="AH110" s="137" t="s">
        <v>6903</v>
      </c>
      <c r="AI110" s="137" t="s">
        <v>6903</v>
      </c>
      <c r="AJ110" s="137" t="s">
        <v>6907</v>
      </c>
      <c r="AK110" s="137" t="s">
        <v>6907</v>
      </c>
      <c r="AL110" s="137" t="s">
        <v>6908</v>
      </c>
      <c r="AM110" s="137" t="s">
        <v>6908</v>
      </c>
      <c r="AN110" s="137" t="s">
        <v>6908</v>
      </c>
      <c r="AO110" s="137" t="s">
        <v>6908</v>
      </c>
      <c r="AP110" s="137" t="s">
        <v>6909</v>
      </c>
      <c r="AQ110" s="137" t="s">
        <v>6909</v>
      </c>
      <c r="AR110" s="137" t="s">
        <v>6909</v>
      </c>
      <c r="AS110" s="137" t="s">
        <v>6909</v>
      </c>
      <c r="AT110" s="137" t="s">
        <v>6910</v>
      </c>
      <c r="AU110" s="137" t="s">
        <v>6911</v>
      </c>
      <c r="AV110" s="137" t="s">
        <v>6912</v>
      </c>
      <c r="AW110" s="137" t="s">
        <v>6912</v>
      </c>
      <c r="AX110" s="137" t="s">
        <v>6912</v>
      </c>
      <c r="AY110" s="137" t="s">
        <v>6912</v>
      </c>
      <c r="AZ110" s="137" t="s">
        <v>6913</v>
      </c>
      <c r="BA110" s="137" t="s">
        <v>6913</v>
      </c>
      <c r="BB110" s="137" t="s">
        <v>6913</v>
      </c>
      <c r="BC110" s="137" t="s">
        <v>6913</v>
      </c>
      <c r="BD110" s="137" t="s">
        <v>6940</v>
      </c>
      <c r="BE110" s="137" t="s">
        <v>6940</v>
      </c>
      <c r="BF110" s="177" t="s">
        <v>6915</v>
      </c>
      <c r="BG110" s="177" t="s">
        <v>6915</v>
      </c>
      <c r="BH110" s="177" t="s">
        <v>6915</v>
      </c>
      <c r="BI110" s="177" t="s">
        <v>6915</v>
      </c>
      <c r="BJ110" s="177" t="s">
        <v>6917</v>
      </c>
      <c r="BK110" s="177" t="s">
        <v>6918</v>
      </c>
      <c r="BL110" s="177" t="s">
        <v>6919</v>
      </c>
      <c r="BM110" s="177" t="s">
        <v>6919</v>
      </c>
      <c r="BN110" s="177" t="s">
        <v>6941</v>
      </c>
      <c r="BO110" s="177" t="s">
        <v>6942</v>
      </c>
      <c r="BP110" s="177" t="s">
        <v>6921</v>
      </c>
      <c r="BQ110" s="177" t="s">
        <v>6921</v>
      </c>
      <c r="BR110" s="177" t="s">
        <v>6922</v>
      </c>
      <c r="BS110" s="177" t="s">
        <v>6922</v>
      </c>
      <c r="BT110" s="177" t="s">
        <v>6923</v>
      </c>
      <c r="BU110" s="177" t="s">
        <v>6923</v>
      </c>
      <c r="BV110" s="177" t="s">
        <v>6923</v>
      </c>
      <c r="BW110" s="177" t="s">
        <v>6923</v>
      </c>
      <c r="BX110" s="137" t="s">
        <v>6924</v>
      </c>
      <c r="BY110" s="137" t="s">
        <v>6925</v>
      </c>
      <c r="BZ110" s="137" t="s">
        <v>6925</v>
      </c>
      <c r="CA110" s="137" t="s">
        <v>6924</v>
      </c>
      <c r="CB110" s="137" t="s">
        <v>6927</v>
      </c>
      <c r="CC110" s="137" t="s">
        <v>6927</v>
      </c>
      <c r="CD110" s="137" t="s">
        <v>6928</v>
      </c>
      <c r="CE110" s="137" t="s">
        <v>6928</v>
      </c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</row>
    <row r="111" spans="1:113" x14ac:dyDescent="0.2">
      <c r="B111" s="176"/>
      <c r="C111" s="176"/>
      <c r="D111" s="176"/>
      <c r="E111" s="176"/>
      <c r="F111" s="176"/>
      <c r="G111" s="176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6"/>
      <c r="CA111" s="176"/>
      <c r="CB111" s="176"/>
      <c r="CC111" s="176"/>
      <c r="CD111" s="176"/>
      <c r="CE111" s="17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</row>
    <row r="112" spans="1:113" ht="12.75" customHeight="1" x14ac:dyDescent="0.2">
      <c r="B112" s="177" t="s">
        <v>6943</v>
      </c>
      <c r="C112" s="177" t="s">
        <v>6943</v>
      </c>
      <c r="D112" s="177" t="s">
        <v>6943</v>
      </c>
      <c r="E112" s="177" t="s">
        <v>6943</v>
      </c>
      <c r="F112" s="177" t="s">
        <v>6944</v>
      </c>
      <c r="G112" s="177" t="s">
        <v>6944</v>
      </c>
      <c r="H112" s="137" t="s">
        <v>6945</v>
      </c>
      <c r="I112" s="137" t="s">
        <v>6945</v>
      </c>
      <c r="J112" s="137" t="s">
        <v>6946</v>
      </c>
      <c r="K112" s="137" t="s">
        <v>6946</v>
      </c>
      <c r="L112" s="137" t="s">
        <v>6947</v>
      </c>
      <c r="M112" s="137" t="s">
        <v>6947</v>
      </c>
      <c r="N112" s="137" t="s">
        <v>6947</v>
      </c>
      <c r="O112" s="137" t="s">
        <v>6947</v>
      </c>
      <c r="P112" s="137" t="s">
        <v>6948</v>
      </c>
      <c r="Q112" s="137" t="s">
        <v>6949</v>
      </c>
      <c r="R112" s="137" t="s">
        <v>6945</v>
      </c>
      <c r="S112" s="137" t="s">
        <v>6950</v>
      </c>
      <c r="T112" s="137" t="s">
        <v>6945</v>
      </c>
      <c r="U112" s="137" t="s">
        <v>6945</v>
      </c>
      <c r="V112" s="137" t="s">
        <v>6951</v>
      </c>
      <c r="W112" s="137" t="s">
        <v>6951</v>
      </c>
      <c r="X112" s="137" t="s">
        <v>6952</v>
      </c>
      <c r="Y112" s="137" t="s">
        <v>6951</v>
      </c>
      <c r="Z112" s="137" t="s">
        <v>6953</v>
      </c>
      <c r="AA112" s="137" t="s">
        <v>6953</v>
      </c>
      <c r="AB112" s="137" t="s">
        <v>6954</v>
      </c>
      <c r="AC112" s="137" t="s">
        <v>6954</v>
      </c>
      <c r="AD112" s="137" t="s">
        <v>6954</v>
      </c>
      <c r="AE112" s="137" t="s">
        <v>6954</v>
      </c>
      <c r="AF112" s="137" t="s">
        <v>6955</v>
      </c>
      <c r="AG112" s="137" t="s">
        <v>6955</v>
      </c>
      <c r="AH112" s="137" t="s">
        <v>6955</v>
      </c>
      <c r="AI112" s="137" t="s">
        <v>6955</v>
      </c>
      <c r="AJ112" s="137" t="s">
        <v>6956</v>
      </c>
      <c r="AK112" s="137" t="s">
        <v>6957</v>
      </c>
      <c r="AL112" s="137" t="s">
        <v>6958</v>
      </c>
      <c r="AM112" s="137" t="s">
        <v>6958</v>
      </c>
      <c r="AN112" s="137" t="s">
        <v>6958</v>
      </c>
      <c r="AO112" s="137" t="s">
        <v>6958</v>
      </c>
      <c r="AP112" s="137" t="s">
        <v>6959</v>
      </c>
      <c r="AQ112" s="137" t="s">
        <v>6960</v>
      </c>
      <c r="AR112" s="137" t="s">
        <v>6960</v>
      </c>
      <c r="AS112" s="137" t="s">
        <v>6960</v>
      </c>
      <c r="AT112" s="137" t="s">
        <v>6961</v>
      </c>
      <c r="AU112" s="137" t="s">
        <v>6961</v>
      </c>
      <c r="AV112" s="137" t="s">
        <v>6962</v>
      </c>
      <c r="AW112" s="137" t="s">
        <v>6962</v>
      </c>
      <c r="AX112" s="137" t="s">
        <v>6963</v>
      </c>
      <c r="AY112" s="137" t="s">
        <v>6963</v>
      </c>
      <c r="AZ112" s="137" t="s">
        <v>6964</v>
      </c>
      <c r="BA112" s="137" t="s">
        <v>6964</v>
      </c>
      <c r="BB112" s="137" t="s">
        <v>6964</v>
      </c>
      <c r="BC112" s="137" t="s">
        <v>6964</v>
      </c>
      <c r="BD112" s="137" t="s">
        <v>6965</v>
      </c>
      <c r="BE112" s="137" t="s">
        <v>6966</v>
      </c>
      <c r="BF112" s="177" t="s">
        <v>6967</v>
      </c>
      <c r="BG112" s="177" t="s">
        <v>6967</v>
      </c>
      <c r="BH112" s="177" t="s">
        <v>6968</v>
      </c>
      <c r="BI112" s="177" t="s">
        <v>6968</v>
      </c>
      <c r="BJ112" s="177" t="s">
        <v>6969</v>
      </c>
      <c r="BK112" s="177" t="s">
        <v>6969</v>
      </c>
      <c r="BL112" s="177" t="s">
        <v>6969</v>
      </c>
      <c r="BM112" s="177" t="s">
        <v>6969</v>
      </c>
      <c r="BN112" s="177" t="s">
        <v>6970</v>
      </c>
      <c r="BO112" s="177" t="s">
        <v>6971</v>
      </c>
      <c r="BP112" s="177" t="s">
        <v>6972</v>
      </c>
      <c r="BQ112" s="177" t="s">
        <v>6973</v>
      </c>
      <c r="BR112" s="177" t="s">
        <v>6973</v>
      </c>
      <c r="BS112" s="177" t="s">
        <v>6973</v>
      </c>
      <c r="BT112" s="177">
        <v>12</v>
      </c>
      <c r="BU112" s="177" t="s">
        <v>6974</v>
      </c>
      <c r="BV112" s="177" t="s">
        <v>6975</v>
      </c>
      <c r="BW112" s="177" t="s">
        <v>6976</v>
      </c>
      <c r="BX112" s="137" t="s">
        <v>6945</v>
      </c>
      <c r="BY112" s="137" t="s">
        <v>6977</v>
      </c>
      <c r="BZ112" s="137" t="s">
        <v>6978</v>
      </c>
      <c r="CA112" s="137" t="s">
        <v>6979</v>
      </c>
      <c r="CB112" s="137" t="s">
        <v>6980</v>
      </c>
      <c r="CC112" s="137" t="s">
        <v>6980</v>
      </c>
      <c r="CD112" s="137" t="s">
        <v>6981</v>
      </c>
      <c r="CE112" s="137" t="s">
        <v>6982</v>
      </c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</row>
    <row r="113" spans="1:113" x14ac:dyDescent="0.2">
      <c r="B113" s="176"/>
      <c r="C113" s="176"/>
      <c r="D113" s="176"/>
      <c r="E113" s="176"/>
      <c r="F113" s="176"/>
      <c r="G113" s="176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6"/>
      <c r="CD113" s="176"/>
      <c r="CE113" s="17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</row>
    <row r="114" spans="1:113" ht="12.75" customHeight="1" x14ac:dyDescent="0.2">
      <c r="B114" s="177" t="s">
        <v>6943</v>
      </c>
      <c r="C114" s="177" t="s">
        <v>6943</v>
      </c>
      <c r="D114" s="177" t="s">
        <v>6943</v>
      </c>
      <c r="E114" s="177" t="s">
        <v>6943</v>
      </c>
      <c r="F114" s="177" t="s">
        <v>6983</v>
      </c>
      <c r="G114" s="177" t="s">
        <v>6944</v>
      </c>
      <c r="H114" s="137" t="s">
        <v>6945</v>
      </c>
      <c r="I114" s="137" t="s">
        <v>6946</v>
      </c>
      <c r="J114" s="137" t="s">
        <v>6945</v>
      </c>
      <c r="K114" s="137" t="s">
        <v>6945</v>
      </c>
      <c r="L114" s="137" t="s">
        <v>6947</v>
      </c>
      <c r="M114" s="137" t="s">
        <v>6947</v>
      </c>
      <c r="N114" s="137" t="s">
        <v>6947</v>
      </c>
      <c r="O114" s="137" t="s">
        <v>6947</v>
      </c>
      <c r="P114" s="137" t="s">
        <v>6984</v>
      </c>
      <c r="Q114" s="137" t="s">
        <v>6984</v>
      </c>
      <c r="R114" s="137" t="s">
        <v>6945</v>
      </c>
      <c r="S114" s="137" t="s">
        <v>6985</v>
      </c>
      <c r="T114" s="137" t="s">
        <v>6945</v>
      </c>
      <c r="U114" s="137" t="s">
        <v>6945</v>
      </c>
      <c r="V114" s="137" t="s">
        <v>6951</v>
      </c>
      <c r="W114" s="137" t="s">
        <v>6951</v>
      </c>
      <c r="X114" s="137" t="s">
        <v>6986</v>
      </c>
      <c r="Y114" s="137" t="s">
        <v>6951</v>
      </c>
      <c r="Z114" s="137" t="s">
        <v>6987</v>
      </c>
      <c r="AA114" s="137" t="s">
        <v>6988</v>
      </c>
      <c r="AB114" s="137" t="s">
        <v>6954</v>
      </c>
      <c r="AC114" s="137" t="s">
        <v>6954</v>
      </c>
      <c r="AD114" s="137" t="s">
        <v>6954</v>
      </c>
      <c r="AE114" s="137" t="s">
        <v>6954</v>
      </c>
      <c r="AF114" s="137" t="s">
        <v>6955</v>
      </c>
      <c r="AG114" s="137" t="s">
        <v>6955</v>
      </c>
      <c r="AH114" s="137" t="s">
        <v>6955</v>
      </c>
      <c r="AI114" s="137" t="s">
        <v>6955</v>
      </c>
      <c r="AJ114" s="137" t="s">
        <v>6989</v>
      </c>
      <c r="AK114" s="137" t="s">
        <v>6990</v>
      </c>
      <c r="AL114" s="137" t="s">
        <v>6991</v>
      </c>
      <c r="AM114" s="137" t="s">
        <v>6991</v>
      </c>
      <c r="AN114" s="137" t="s">
        <v>6991</v>
      </c>
      <c r="AO114" s="137" t="s">
        <v>6991</v>
      </c>
      <c r="AP114" s="137" t="s">
        <v>6992</v>
      </c>
      <c r="AQ114" s="137" t="s">
        <v>6992</v>
      </c>
      <c r="AR114" s="137" t="s">
        <v>6992</v>
      </c>
      <c r="AS114" s="137" t="s">
        <v>6992</v>
      </c>
      <c r="AT114" s="137" t="s">
        <v>6993</v>
      </c>
      <c r="AU114" s="137" t="s">
        <v>6993</v>
      </c>
      <c r="AV114" s="137" t="s">
        <v>6962</v>
      </c>
      <c r="AW114" s="137" t="s">
        <v>6962</v>
      </c>
      <c r="AX114" s="137" t="s">
        <v>6963</v>
      </c>
      <c r="AY114" s="137" t="s">
        <v>6963</v>
      </c>
      <c r="AZ114" s="137" t="s">
        <v>6994</v>
      </c>
      <c r="BA114" s="137" t="s">
        <v>6994</v>
      </c>
      <c r="BB114" s="137" t="s">
        <v>6994</v>
      </c>
      <c r="BC114" s="137" t="s">
        <v>6994</v>
      </c>
      <c r="BD114" s="137" t="s">
        <v>6995</v>
      </c>
      <c r="BE114" s="137" t="s">
        <v>6996</v>
      </c>
      <c r="BF114" s="177" t="s">
        <v>6967</v>
      </c>
      <c r="BG114" s="177" t="s">
        <v>6967</v>
      </c>
      <c r="BH114" s="177" t="s">
        <v>6968</v>
      </c>
      <c r="BI114" s="177" t="s">
        <v>6968</v>
      </c>
      <c r="BJ114" s="177" t="s">
        <v>6997</v>
      </c>
      <c r="BK114" s="177" t="s">
        <v>6969</v>
      </c>
      <c r="BL114" s="177" t="s">
        <v>6969</v>
      </c>
      <c r="BM114" s="177" t="s">
        <v>6969</v>
      </c>
      <c r="BN114" s="177" t="s">
        <v>6998</v>
      </c>
      <c r="BO114" s="177" t="s">
        <v>6999</v>
      </c>
      <c r="BP114" s="177" t="s">
        <v>7000</v>
      </c>
      <c r="BQ114" s="177" t="s">
        <v>7000</v>
      </c>
      <c r="BR114" s="177" t="s">
        <v>7001</v>
      </c>
      <c r="BS114" s="177" t="s">
        <v>7002</v>
      </c>
      <c r="BT114" s="177" t="s">
        <v>7003</v>
      </c>
      <c r="BU114" s="177" t="s">
        <v>7003</v>
      </c>
      <c r="BV114" s="177" t="s">
        <v>6975</v>
      </c>
      <c r="BW114" s="177" t="s">
        <v>6976</v>
      </c>
      <c r="BX114" s="137" t="s">
        <v>6946</v>
      </c>
      <c r="BY114" s="137" t="s">
        <v>6946</v>
      </c>
      <c r="BZ114" s="137" t="s">
        <v>6979</v>
      </c>
      <c r="CA114" s="137" t="s">
        <v>6979</v>
      </c>
      <c r="CB114" s="137" t="s">
        <v>7004</v>
      </c>
      <c r="CC114" s="137" t="s">
        <v>7004</v>
      </c>
      <c r="CD114" s="137" t="s">
        <v>7004</v>
      </c>
      <c r="CE114" s="137" t="s">
        <v>7005</v>
      </c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</row>
    <row r="115" spans="1:113" x14ac:dyDescent="0.2">
      <c r="B115" s="176"/>
      <c r="C115" s="176"/>
      <c r="D115" s="176"/>
      <c r="E115" s="176"/>
      <c r="F115" s="176"/>
      <c r="G115" s="176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</row>
    <row r="116" spans="1:113" ht="12.75" customHeight="1" x14ac:dyDescent="0.2">
      <c r="B116" s="177" t="s">
        <v>7006</v>
      </c>
      <c r="C116" s="177" t="s">
        <v>7007</v>
      </c>
      <c r="D116" s="177" t="s">
        <v>7007</v>
      </c>
      <c r="E116" s="177" t="s">
        <v>7007</v>
      </c>
      <c r="F116" s="177" t="s">
        <v>7008</v>
      </c>
      <c r="G116" s="177" t="s">
        <v>7009</v>
      </c>
      <c r="H116" s="137" t="s">
        <v>7010</v>
      </c>
      <c r="I116" s="137" t="s">
        <v>7011</v>
      </c>
      <c r="J116" s="137" t="s">
        <v>7011</v>
      </c>
      <c r="K116" s="137" t="s">
        <v>7011</v>
      </c>
      <c r="L116" s="137" t="s">
        <v>7012</v>
      </c>
      <c r="M116" s="137" t="s">
        <v>7012</v>
      </c>
      <c r="N116" s="137" t="s">
        <v>7012</v>
      </c>
      <c r="O116" s="137" t="s">
        <v>7013</v>
      </c>
      <c r="P116" s="137" t="s">
        <v>7013</v>
      </c>
      <c r="Q116" s="137" t="s">
        <v>7013</v>
      </c>
      <c r="R116" s="137" t="s">
        <v>7014</v>
      </c>
      <c r="S116" s="137" t="s">
        <v>7015</v>
      </c>
      <c r="T116" s="137" t="s">
        <v>7014</v>
      </c>
      <c r="U116" s="137" t="s">
        <v>7014</v>
      </c>
      <c r="V116" s="137" t="s">
        <v>7016</v>
      </c>
      <c r="W116" s="137" t="s">
        <v>7016</v>
      </c>
      <c r="X116" s="137" t="s">
        <v>7016</v>
      </c>
      <c r="Y116" s="137" t="s">
        <v>7016</v>
      </c>
      <c r="Z116" s="137" t="s">
        <v>7017</v>
      </c>
      <c r="AA116" s="137" t="s">
        <v>7017</v>
      </c>
      <c r="AB116" s="137" t="s">
        <v>7018</v>
      </c>
      <c r="AC116" s="137" t="s">
        <v>7018</v>
      </c>
      <c r="AD116" s="137" t="s">
        <v>7018</v>
      </c>
      <c r="AE116" s="137" t="s">
        <v>7018</v>
      </c>
      <c r="AF116" s="137" t="s">
        <v>7019</v>
      </c>
      <c r="AG116" s="137" t="s">
        <v>7019</v>
      </c>
      <c r="AH116" s="137" t="s">
        <v>7019</v>
      </c>
      <c r="AI116" s="137" t="s">
        <v>7019</v>
      </c>
      <c r="AJ116" s="137" t="s">
        <v>7020</v>
      </c>
      <c r="AK116" s="137" t="s">
        <v>7020</v>
      </c>
      <c r="AL116" s="137" t="s">
        <v>7021</v>
      </c>
      <c r="AM116" s="137" t="s">
        <v>7021</v>
      </c>
      <c r="AN116" s="137" t="s">
        <v>7021</v>
      </c>
      <c r="AO116" s="137" t="s">
        <v>7021</v>
      </c>
      <c r="AP116" s="137" t="s">
        <v>7022</v>
      </c>
      <c r="AQ116" s="137" t="s">
        <v>7022</v>
      </c>
      <c r="AR116" s="137" t="s">
        <v>7022</v>
      </c>
      <c r="AS116" s="137" t="s">
        <v>7022</v>
      </c>
      <c r="AT116" s="137" t="s">
        <v>7023</v>
      </c>
      <c r="AU116" s="137" t="s">
        <v>7024</v>
      </c>
      <c r="AV116" s="137" t="s">
        <v>7025</v>
      </c>
      <c r="AW116" s="137" t="s">
        <v>7026</v>
      </c>
      <c r="AX116" s="137" t="s">
        <v>7026</v>
      </c>
      <c r="AY116" s="137" t="s">
        <v>7026</v>
      </c>
      <c r="AZ116" s="137" t="s">
        <v>7027</v>
      </c>
      <c r="BA116" s="137" t="s">
        <v>7027</v>
      </c>
      <c r="BB116" s="137" t="s">
        <v>7027</v>
      </c>
      <c r="BC116" s="137" t="s">
        <v>7027</v>
      </c>
      <c r="BD116" s="137" t="s">
        <v>7028</v>
      </c>
      <c r="BE116" s="137" t="s">
        <v>7028</v>
      </c>
      <c r="BF116" s="177" t="s">
        <v>7029</v>
      </c>
      <c r="BG116" s="177" t="s">
        <v>7030</v>
      </c>
      <c r="BH116" s="177" t="s">
        <v>7030</v>
      </c>
      <c r="BI116" s="177" t="s">
        <v>7030</v>
      </c>
      <c r="BJ116" s="177" t="s">
        <v>7031</v>
      </c>
      <c r="BK116" s="177" t="s">
        <v>7031</v>
      </c>
      <c r="BL116" s="177" t="s">
        <v>7032</v>
      </c>
      <c r="BM116" s="177" t="s">
        <v>7031</v>
      </c>
      <c r="BN116" s="177" t="s">
        <v>7033</v>
      </c>
      <c r="BO116" s="177" t="s">
        <v>7033</v>
      </c>
      <c r="BP116" s="177" t="s">
        <v>7034</v>
      </c>
      <c r="BQ116" s="177" t="s">
        <v>7035</v>
      </c>
      <c r="BR116" s="177" t="s">
        <v>7036</v>
      </c>
      <c r="BS116" s="177" t="s">
        <v>7037</v>
      </c>
      <c r="BT116" s="177" t="s">
        <v>7038</v>
      </c>
      <c r="BU116" s="177" t="s">
        <v>7039</v>
      </c>
      <c r="BV116" s="177" t="s">
        <v>7040</v>
      </c>
      <c r="BW116" s="177" t="s">
        <v>7040</v>
      </c>
      <c r="BX116" s="137" t="s">
        <v>7041</v>
      </c>
      <c r="BY116" s="137" t="s">
        <v>7041</v>
      </c>
      <c r="BZ116" s="137" t="s">
        <v>7041</v>
      </c>
      <c r="CA116" s="137" t="s">
        <v>7041</v>
      </c>
      <c r="CB116" s="137" t="s">
        <v>7022</v>
      </c>
      <c r="CC116" s="137" t="s">
        <v>7022</v>
      </c>
      <c r="CD116" s="137" t="s">
        <v>7042</v>
      </c>
      <c r="CE116" s="137" t="s">
        <v>7022</v>
      </c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</row>
    <row r="117" spans="1:113" x14ac:dyDescent="0.2">
      <c r="B117" s="176"/>
      <c r="C117" s="176"/>
      <c r="D117" s="176"/>
      <c r="E117" s="176"/>
      <c r="F117" s="176"/>
      <c r="G117" s="176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6"/>
      <c r="CA117" s="176"/>
      <c r="CB117" s="176"/>
      <c r="CC117" s="176"/>
      <c r="CD117" s="176"/>
      <c r="CE117" s="17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</row>
    <row r="118" spans="1:113" ht="12.75" customHeight="1" x14ac:dyDescent="0.2">
      <c r="B118" s="137" t="s">
        <v>7043</v>
      </c>
      <c r="C118" s="137" t="s">
        <v>7044</v>
      </c>
      <c r="D118" s="137" t="s">
        <v>7043</v>
      </c>
      <c r="E118" s="137" t="s">
        <v>7045</v>
      </c>
      <c r="F118" s="177" t="s">
        <v>7046</v>
      </c>
      <c r="G118" s="177" t="s">
        <v>7047</v>
      </c>
      <c r="H118" s="137" t="s">
        <v>7029</v>
      </c>
      <c r="I118" s="137" t="s">
        <v>7029</v>
      </c>
      <c r="J118" s="137" t="s">
        <v>7048</v>
      </c>
      <c r="K118" s="137" t="s">
        <v>7029</v>
      </c>
      <c r="L118" s="137" t="s">
        <v>7012</v>
      </c>
      <c r="M118" s="137" t="s">
        <v>7012</v>
      </c>
      <c r="N118" s="137" t="s">
        <v>7012</v>
      </c>
      <c r="O118" s="137" t="s">
        <v>7012</v>
      </c>
      <c r="P118" s="137">
        <v>11</v>
      </c>
      <c r="Q118" s="137">
        <v>11</v>
      </c>
      <c r="R118" s="137" t="s">
        <v>7014</v>
      </c>
      <c r="S118" s="137" t="s">
        <v>7015</v>
      </c>
      <c r="T118" s="137" t="s">
        <v>7014</v>
      </c>
      <c r="U118" s="137" t="s">
        <v>7014</v>
      </c>
      <c r="V118" s="137" t="s">
        <v>7016</v>
      </c>
      <c r="W118" s="137" t="s">
        <v>7016</v>
      </c>
      <c r="X118" s="137" t="s">
        <v>7016</v>
      </c>
      <c r="Y118" s="137" t="s">
        <v>7016</v>
      </c>
      <c r="Z118" s="137" t="s">
        <v>7017</v>
      </c>
      <c r="AA118" s="137" t="s">
        <v>7017</v>
      </c>
      <c r="AB118" s="137" t="s">
        <v>7018</v>
      </c>
      <c r="AC118" s="137" t="s">
        <v>7018</v>
      </c>
      <c r="AD118" s="137" t="s">
        <v>7018</v>
      </c>
      <c r="AE118" s="137" t="s">
        <v>7018</v>
      </c>
      <c r="AF118" s="137" t="s">
        <v>7019</v>
      </c>
      <c r="AG118" s="137" t="s">
        <v>7019</v>
      </c>
      <c r="AH118" s="137" t="s">
        <v>7019</v>
      </c>
      <c r="AI118" s="137" t="s">
        <v>7019</v>
      </c>
      <c r="AJ118" s="137" t="s">
        <v>7049</v>
      </c>
      <c r="AK118" s="137" t="s">
        <v>7049</v>
      </c>
      <c r="AL118" s="137" t="s">
        <v>7050</v>
      </c>
      <c r="AM118" s="137" t="s">
        <v>7050</v>
      </c>
      <c r="AN118" s="137" t="s">
        <v>7050</v>
      </c>
      <c r="AO118" s="137" t="s">
        <v>7050</v>
      </c>
      <c r="AP118" s="137" t="s">
        <v>7022</v>
      </c>
      <c r="AQ118" s="137" t="s">
        <v>7022</v>
      </c>
      <c r="AR118" s="137" t="s">
        <v>7022</v>
      </c>
      <c r="AS118" s="137" t="s">
        <v>7022</v>
      </c>
      <c r="AT118" s="137" t="s">
        <v>7051</v>
      </c>
      <c r="AU118" s="137" t="s">
        <v>7051</v>
      </c>
      <c r="AV118" s="137" t="s">
        <v>7025</v>
      </c>
      <c r="AW118" s="137" t="s">
        <v>7026</v>
      </c>
      <c r="AX118" s="137" t="s">
        <v>7026</v>
      </c>
      <c r="AY118" s="137" t="s">
        <v>7026</v>
      </c>
      <c r="AZ118" s="137" t="s">
        <v>7027</v>
      </c>
      <c r="BA118" s="137" t="s">
        <v>7027</v>
      </c>
      <c r="BB118" s="137" t="s">
        <v>7027</v>
      </c>
      <c r="BC118" s="137" t="s">
        <v>7027</v>
      </c>
      <c r="BD118" s="137" t="s">
        <v>7052</v>
      </c>
      <c r="BE118" s="137" t="s">
        <v>7053</v>
      </c>
      <c r="BF118" s="177" t="s">
        <v>7054</v>
      </c>
      <c r="BG118" s="177" t="s">
        <v>7054</v>
      </c>
      <c r="BH118" s="177" t="s">
        <v>7055</v>
      </c>
      <c r="BI118" s="177" t="s">
        <v>7054</v>
      </c>
      <c r="BJ118" s="177" t="s">
        <v>7056</v>
      </c>
      <c r="BK118" s="177" t="s">
        <v>7057</v>
      </c>
      <c r="BL118" s="177" t="s">
        <v>7057</v>
      </c>
      <c r="BM118" s="177" t="s">
        <v>7057</v>
      </c>
      <c r="BN118" s="177" t="s">
        <v>7058</v>
      </c>
      <c r="BO118" s="177" t="s">
        <v>7033</v>
      </c>
      <c r="BP118" s="177" t="s">
        <v>7036</v>
      </c>
      <c r="BQ118" s="177" t="s">
        <v>7036</v>
      </c>
      <c r="BR118" s="177" t="s">
        <v>7036</v>
      </c>
      <c r="BS118" s="177" t="s">
        <v>7037</v>
      </c>
      <c r="BT118" s="177" t="s">
        <v>7038</v>
      </c>
      <c r="BU118" s="177" t="s">
        <v>7059</v>
      </c>
      <c r="BV118" s="177" t="s">
        <v>7040</v>
      </c>
      <c r="BW118" s="177" t="s">
        <v>7040</v>
      </c>
      <c r="BX118" s="137" t="s">
        <v>7041</v>
      </c>
      <c r="BY118" s="137" t="s">
        <v>7041</v>
      </c>
      <c r="BZ118" s="137" t="s">
        <v>7041</v>
      </c>
      <c r="CA118" s="137" t="s">
        <v>7041</v>
      </c>
      <c r="CB118" s="137" t="s">
        <v>7022</v>
      </c>
      <c r="CC118" s="137" t="s">
        <v>7022</v>
      </c>
      <c r="CD118" s="137" t="s">
        <v>7042</v>
      </c>
      <c r="CE118" s="137" t="s">
        <v>7022</v>
      </c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</row>
    <row r="119" spans="1:113" x14ac:dyDescent="0.2">
      <c r="B119" s="138"/>
      <c r="C119" s="138"/>
      <c r="D119" s="138"/>
      <c r="E119" s="138"/>
      <c r="F119" s="176"/>
      <c r="G119" s="176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6"/>
      <c r="CA119" s="176"/>
      <c r="CB119" s="176"/>
      <c r="CC119" s="176"/>
      <c r="CD119" s="176"/>
      <c r="CE119" s="17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</row>
    <row r="120" spans="1:113" x14ac:dyDescent="0.2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</row>
    <row r="121" spans="1:113" x14ac:dyDescent="0.2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</row>
    <row r="122" spans="1:113" x14ac:dyDescent="0.2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</row>
    <row r="123" spans="1:113" x14ac:dyDescent="0.2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</row>
    <row r="124" spans="1:113" x14ac:dyDescent="0.2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</row>
    <row r="125" spans="1:113" x14ac:dyDescent="0.2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</row>
    <row r="126" spans="1:113" ht="14.1" customHeight="1" x14ac:dyDescent="0.2">
      <c r="A126" s="3"/>
      <c r="B126" s="208"/>
      <c r="C126" s="168" t="s">
        <v>7060</v>
      </c>
      <c r="D126" s="169"/>
      <c r="E126" s="169"/>
      <c r="F126" s="170"/>
      <c r="G126" s="168" t="s">
        <v>7061</v>
      </c>
      <c r="H126" s="169"/>
      <c r="I126" s="169"/>
      <c r="J126" s="169"/>
      <c r="K126" s="169"/>
      <c r="L126" s="169"/>
      <c r="M126" s="170"/>
      <c r="N126" s="168" t="s">
        <v>7062</v>
      </c>
      <c r="O126" s="169"/>
      <c r="P126" s="169"/>
      <c r="Q126" s="169"/>
      <c r="R126" s="170"/>
      <c r="S126" s="139" t="s">
        <v>7063</v>
      </c>
      <c r="T126" s="141"/>
      <c r="U126" s="137"/>
      <c r="V126" s="139" t="s">
        <v>7064</v>
      </c>
      <c r="W126" s="140"/>
      <c r="X126" s="140"/>
      <c r="Y126" s="140"/>
      <c r="Z126" s="141"/>
      <c r="AA126" s="139" t="s">
        <v>7065</v>
      </c>
      <c r="AB126" s="140"/>
      <c r="AC126" s="140"/>
      <c r="AD126" s="140"/>
      <c r="AE126" s="140"/>
      <c r="AF126" s="141"/>
      <c r="AG126" s="137" t="s">
        <v>7066</v>
      </c>
      <c r="AH126" s="178" t="s">
        <v>7067</v>
      </c>
      <c r="AI126" s="180"/>
      <c r="AJ126" s="139" t="s">
        <v>7068</v>
      </c>
      <c r="AK126" s="140"/>
      <c r="AL126" s="141"/>
      <c r="AM126" s="168" t="s">
        <v>7069</v>
      </c>
      <c r="AN126" s="169"/>
      <c r="AO126" s="169"/>
      <c r="AP126" s="170"/>
      <c r="AQ126" s="168" t="s">
        <v>7070</v>
      </c>
      <c r="AR126" s="169"/>
      <c r="AS126" s="170"/>
      <c r="AT126" s="226" t="s">
        <v>7071</v>
      </c>
      <c r="AU126" s="218"/>
      <c r="AV126" s="139" t="s">
        <v>7072</v>
      </c>
      <c r="AW126" s="141"/>
      <c r="AX126" s="137"/>
      <c r="AY126" s="139" t="s">
        <v>7073</v>
      </c>
      <c r="AZ126" s="140"/>
      <c r="BA126" s="140"/>
      <c r="BB126" s="141"/>
      <c r="BC126" s="139" t="s">
        <v>7074</v>
      </c>
      <c r="BD126" s="140"/>
      <c r="BE126" s="141"/>
      <c r="BF126" s="139" t="s">
        <v>7075</v>
      </c>
      <c r="BG126" s="141"/>
      <c r="BH126" s="139" t="s">
        <v>7076</v>
      </c>
      <c r="BI126" s="140"/>
      <c r="BJ126" s="141"/>
      <c r="BK126" s="139" t="s">
        <v>7077</v>
      </c>
      <c r="BL126" s="141"/>
      <c r="BM126" s="178" t="s">
        <v>7078</v>
      </c>
      <c r="BN126" s="180"/>
      <c r="BO126" s="139" t="s">
        <v>7079</v>
      </c>
      <c r="BP126" s="140"/>
      <c r="BQ126" s="140"/>
      <c r="BR126" s="141"/>
      <c r="BS126" s="139" t="s">
        <v>7080</v>
      </c>
      <c r="BT126" s="141"/>
      <c r="BU126" s="146"/>
      <c r="BV126" s="146"/>
      <c r="BW126" s="146"/>
      <c r="BX126" s="145"/>
      <c r="BY126" s="145"/>
      <c r="BZ126" s="145"/>
      <c r="CA126" s="145"/>
      <c r="CB126" s="145"/>
      <c r="CC126" s="145"/>
      <c r="CD126" s="145"/>
      <c r="CE126" s="145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</row>
    <row r="127" spans="1:113" ht="14.1" customHeight="1" x14ac:dyDescent="0.2">
      <c r="A127" s="167" t="s">
        <v>5240</v>
      </c>
      <c r="B127" s="208"/>
      <c r="C127" s="171"/>
      <c r="D127" s="172"/>
      <c r="E127" s="172"/>
      <c r="F127" s="173"/>
      <c r="G127" s="171"/>
      <c r="H127" s="172"/>
      <c r="I127" s="172"/>
      <c r="J127" s="172"/>
      <c r="K127" s="172"/>
      <c r="L127" s="172"/>
      <c r="M127" s="173"/>
      <c r="N127" s="171"/>
      <c r="O127" s="172"/>
      <c r="P127" s="172"/>
      <c r="Q127" s="172"/>
      <c r="R127" s="173"/>
      <c r="S127" s="142"/>
      <c r="T127" s="144"/>
      <c r="U127" s="138"/>
      <c r="V127" s="142"/>
      <c r="W127" s="143"/>
      <c r="X127" s="143"/>
      <c r="Y127" s="143"/>
      <c r="Z127" s="144"/>
      <c r="AA127" s="142"/>
      <c r="AB127" s="143"/>
      <c r="AC127" s="143"/>
      <c r="AD127" s="143"/>
      <c r="AE127" s="143"/>
      <c r="AF127" s="144"/>
      <c r="AG127" s="138"/>
      <c r="AH127" s="184"/>
      <c r="AI127" s="186"/>
      <c r="AJ127" s="142"/>
      <c r="AK127" s="143"/>
      <c r="AL127" s="144"/>
      <c r="AM127" s="171"/>
      <c r="AN127" s="172"/>
      <c r="AO127" s="172"/>
      <c r="AP127" s="173"/>
      <c r="AQ127" s="171"/>
      <c r="AR127" s="172"/>
      <c r="AS127" s="173"/>
      <c r="AT127" s="219"/>
      <c r="AU127" s="220"/>
      <c r="AV127" s="142"/>
      <c r="AW127" s="144"/>
      <c r="AX127" s="138"/>
      <c r="AY127" s="142"/>
      <c r="AZ127" s="143"/>
      <c r="BA127" s="143"/>
      <c r="BB127" s="144"/>
      <c r="BC127" s="174"/>
      <c r="BD127" s="145"/>
      <c r="BE127" s="175"/>
      <c r="BF127" s="174"/>
      <c r="BG127" s="175"/>
      <c r="BH127" s="142"/>
      <c r="BI127" s="143"/>
      <c r="BJ127" s="144"/>
      <c r="BK127" s="142"/>
      <c r="BL127" s="144"/>
      <c r="BM127" s="184"/>
      <c r="BN127" s="186"/>
      <c r="BO127" s="174"/>
      <c r="BP127" s="145"/>
      <c r="BQ127" s="145"/>
      <c r="BR127" s="175"/>
      <c r="BS127" s="142"/>
      <c r="BT127" s="144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</row>
    <row r="128" spans="1:113" ht="14.1" customHeight="1" x14ac:dyDescent="0.2">
      <c r="A128" s="167"/>
      <c r="B128" s="208"/>
      <c r="C128" s="168" t="s">
        <v>7081</v>
      </c>
      <c r="D128" s="169"/>
      <c r="E128" s="169"/>
      <c r="F128" s="170"/>
      <c r="G128" s="168" t="s">
        <v>7082</v>
      </c>
      <c r="H128" s="169"/>
      <c r="I128" s="169"/>
      <c r="J128" s="169"/>
      <c r="K128" s="169"/>
      <c r="L128" s="170"/>
      <c r="M128" s="139" t="s">
        <v>7083</v>
      </c>
      <c r="N128" s="140"/>
      <c r="O128" s="140"/>
      <c r="P128" s="140"/>
      <c r="Q128" s="140"/>
      <c r="R128" s="141"/>
      <c r="S128" s="139" t="s">
        <v>7084</v>
      </c>
      <c r="T128" s="141"/>
      <c r="U128" s="137"/>
      <c r="V128" s="139" t="s">
        <v>7085</v>
      </c>
      <c r="W128" s="140"/>
      <c r="X128" s="141"/>
      <c r="Y128" s="178">
        <v>247.5</v>
      </c>
      <c r="Z128" s="180"/>
      <c r="AA128" s="139"/>
      <c r="AB128" s="141"/>
      <c r="AC128" s="139" t="s">
        <v>7086</v>
      </c>
      <c r="AD128" s="141"/>
      <c r="AE128" s="139" t="s">
        <v>7087</v>
      </c>
      <c r="AF128" s="141"/>
      <c r="AG128" s="139" t="s">
        <v>7088</v>
      </c>
      <c r="AH128" s="140"/>
      <c r="AI128" s="140"/>
      <c r="AJ128" s="140"/>
      <c r="AK128" s="140"/>
      <c r="AL128" s="141"/>
      <c r="AM128" s="139" t="s">
        <v>7089</v>
      </c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1"/>
      <c r="AY128" s="139" t="s">
        <v>7090</v>
      </c>
      <c r="AZ128" s="140"/>
      <c r="BA128" s="140"/>
      <c r="BB128" s="141"/>
      <c r="BC128" s="174"/>
      <c r="BD128" s="145"/>
      <c r="BE128" s="175"/>
      <c r="BF128" s="174"/>
      <c r="BG128" s="175"/>
      <c r="BH128" s="139" t="s">
        <v>7091</v>
      </c>
      <c r="BI128" s="140"/>
      <c r="BJ128" s="141"/>
      <c r="BK128" s="139" t="s">
        <v>7092</v>
      </c>
      <c r="BL128" s="140"/>
      <c r="BM128" s="140"/>
      <c r="BN128" s="141"/>
      <c r="BO128" s="174"/>
      <c r="BP128" s="145"/>
      <c r="BQ128" s="145"/>
      <c r="BR128" s="175"/>
      <c r="BS128" s="139" t="s">
        <v>7093</v>
      </c>
      <c r="BT128" s="141"/>
      <c r="BU128" s="146"/>
      <c r="BV128" s="146"/>
      <c r="BW128" s="146"/>
      <c r="BX128" s="145"/>
      <c r="BY128" s="145"/>
      <c r="BZ128" s="145"/>
      <c r="CA128" s="145"/>
      <c r="CB128" s="145"/>
      <c r="CC128" s="145"/>
      <c r="CD128" s="145"/>
      <c r="CE128" s="145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</row>
    <row r="129" spans="1:113" ht="14.1" customHeight="1" x14ac:dyDescent="0.2">
      <c r="A129" s="167"/>
      <c r="B129" s="208"/>
      <c r="C129" s="171"/>
      <c r="D129" s="172"/>
      <c r="E129" s="172"/>
      <c r="F129" s="173"/>
      <c r="G129" s="171"/>
      <c r="H129" s="172"/>
      <c r="I129" s="172"/>
      <c r="J129" s="172"/>
      <c r="K129" s="172"/>
      <c r="L129" s="173"/>
      <c r="M129" s="142"/>
      <c r="N129" s="143"/>
      <c r="O129" s="143"/>
      <c r="P129" s="143"/>
      <c r="Q129" s="143"/>
      <c r="R129" s="144"/>
      <c r="S129" s="142"/>
      <c r="T129" s="144"/>
      <c r="U129" s="138"/>
      <c r="V129" s="142"/>
      <c r="W129" s="143"/>
      <c r="X129" s="144"/>
      <c r="Y129" s="184"/>
      <c r="Z129" s="186"/>
      <c r="AA129" s="142"/>
      <c r="AB129" s="144"/>
      <c r="AC129" s="142"/>
      <c r="AD129" s="144"/>
      <c r="AE129" s="142"/>
      <c r="AF129" s="144"/>
      <c r="AG129" s="142"/>
      <c r="AH129" s="143"/>
      <c r="AI129" s="143"/>
      <c r="AJ129" s="143"/>
      <c r="AK129" s="143"/>
      <c r="AL129" s="144"/>
      <c r="AM129" s="142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4"/>
      <c r="AY129" s="142"/>
      <c r="AZ129" s="143"/>
      <c r="BA129" s="143"/>
      <c r="BB129" s="144"/>
      <c r="BC129" s="142"/>
      <c r="BD129" s="143"/>
      <c r="BE129" s="144"/>
      <c r="BF129" s="142"/>
      <c r="BG129" s="144"/>
      <c r="BH129" s="142"/>
      <c r="BI129" s="143"/>
      <c r="BJ129" s="144"/>
      <c r="BK129" s="142"/>
      <c r="BL129" s="143"/>
      <c r="BM129" s="143"/>
      <c r="BN129" s="144"/>
      <c r="BO129" s="142"/>
      <c r="BP129" s="143"/>
      <c r="BQ129" s="143"/>
      <c r="BR129" s="144"/>
      <c r="BS129" s="142"/>
      <c r="BT129" s="144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</row>
    <row r="130" spans="1:113" ht="14.1" customHeight="1" x14ac:dyDescent="0.2">
      <c r="A130" s="167" t="s">
        <v>7094</v>
      </c>
      <c r="B130" s="208"/>
      <c r="C130" s="168" t="s">
        <v>7095</v>
      </c>
      <c r="D130" s="169"/>
      <c r="E130" s="169"/>
      <c r="F130" s="170"/>
      <c r="G130" s="168" t="s">
        <v>7096</v>
      </c>
      <c r="H130" s="169"/>
      <c r="I130" s="169"/>
      <c r="J130" s="169"/>
      <c r="K130" s="169"/>
      <c r="L130" s="170"/>
      <c r="M130" s="168" t="s">
        <v>7097</v>
      </c>
      <c r="N130" s="170"/>
      <c r="O130" s="137" t="s">
        <v>7098</v>
      </c>
      <c r="P130" s="178" t="s">
        <v>7099</v>
      </c>
      <c r="Q130" s="179"/>
      <c r="R130" s="179"/>
      <c r="S130" s="179"/>
      <c r="T130" s="179"/>
      <c r="U130" s="180"/>
      <c r="V130" s="147"/>
      <c r="W130" s="139" t="s">
        <v>7100</v>
      </c>
      <c r="X130" s="140"/>
      <c r="Y130" s="140"/>
      <c r="Z130" s="141"/>
      <c r="AA130" s="139" t="s">
        <v>7101</v>
      </c>
      <c r="AB130" s="140"/>
      <c r="AC130" s="140"/>
      <c r="AD130" s="140"/>
      <c r="AE130" s="140"/>
      <c r="AF130" s="141"/>
      <c r="AG130" s="139"/>
      <c r="AH130" s="140"/>
      <c r="AI130" s="140"/>
      <c r="AJ130" s="140"/>
      <c r="AK130" s="140"/>
      <c r="AL130" s="140"/>
      <c r="AM130" s="141"/>
      <c r="AN130" s="139" t="s">
        <v>7102</v>
      </c>
      <c r="AO130" s="140"/>
      <c r="AP130" s="140"/>
      <c r="AQ130" s="141"/>
      <c r="AR130" s="139" t="s">
        <v>7103</v>
      </c>
      <c r="AS130" s="140"/>
      <c r="AT130" s="140"/>
      <c r="AU130" s="140"/>
      <c r="AV130" s="140"/>
      <c r="AW130" s="140"/>
      <c r="AX130" s="141"/>
      <c r="AY130" s="139" t="s">
        <v>7104</v>
      </c>
      <c r="AZ130" s="140"/>
      <c r="BA130" s="140"/>
      <c r="BB130" s="141"/>
      <c r="BC130" s="139" t="s">
        <v>7105</v>
      </c>
      <c r="BD130" s="140"/>
      <c r="BE130" s="141"/>
      <c r="BF130" s="139" t="s">
        <v>7106</v>
      </c>
      <c r="BG130" s="141"/>
      <c r="BH130" s="139" t="s">
        <v>7107</v>
      </c>
      <c r="BI130" s="140"/>
      <c r="BJ130" s="141"/>
      <c r="BK130" s="137" t="s">
        <v>7108</v>
      </c>
      <c r="BL130" s="139" t="s">
        <v>7109</v>
      </c>
      <c r="BM130" s="141"/>
      <c r="BN130" s="137" t="s">
        <v>7110</v>
      </c>
      <c r="BO130" s="137" t="s">
        <v>7111</v>
      </c>
      <c r="BP130" s="139" t="s">
        <v>7112</v>
      </c>
      <c r="BQ130" s="141"/>
      <c r="BR130" s="139" t="s">
        <v>7113</v>
      </c>
      <c r="BS130" s="140"/>
      <c r="BT130" s="141"/>
      <c r="BU130" s="146"/>
      <c r="BV130" s="146"/>
      <c r="BW130" s="146"/>
      <c r="BX130" s="145"/>
      <c r="BY130" s="145"/>
      <c r="BZ130" s="145"/>
      <c r="CA130" s="145"/>
      <c r="CB130" s="145"/>
      <c r="CC130" s="145"/>
      <c r="CD130" s="145"/>
      <c r="CE130" s="145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</row>
    <row r="131" spans="1:113" ht="14.1" customHeight="1" x14ac:dyDescent="0.2">
      <c r="A131" s="167"/>
      <c r="B131" s="208"/>
      <c r="C131" s="171"/>
      <c r="D131" s="172"/>
      <c r="E131" s="172"/>
      <c r="F131" s="173"/>
      <c r="G131" s="171"/>
      <c r="H131" s="172"/>
      <c r="I131" s="172"/>
      <c r="J131" s="172"/>
      <c r="K131" s="172"/>
      <c r="L131" s="173"/>
      <c r="M131" s="171"/>
      <c r="N131" s="173"/>
      <c r="O131" s="138"/>
      <c r="P131" s="184"/>
      <c r="Q131" s="185"/>
      <c r="R131" s="185"/>
      <c r="S131" s="185"/>
      <c r="T131" s="185"/>
      <c r="U131" s="186"/>
      <c r="V131" s="138"/>
      <c r="W131" s="142"/>
      <c r="X131" s="143"/>
      <c r="Y131" s="143"/>
      <c r="Z131" s="144"/>
      <c r="AA131" s="142"/>
      <c r="AB131" s="143"/>
      <c r="AC131" s="143"/>
      <c r="AD131" s="143"/>
      <c r="AE131" s="143"/>
      <c r="AF131" s="144"/>
      <c r="AG131" s="142"/>
      <c r="AH131" s="143"/>
      <c r="AI131" s="143"/>
      <c r="AJ131" s="143"/>
      <c r="AK131" s="143"/>
      <c r="AL131" s="143"/>
      <c r="AM131" s="144"/>
      <c r="AN131" s="174"/>
      <c r="AO131" s="145"/>
      <c r="AP131" s="145"/>
      <c r="AQ131" s="175"/>
      <c r="AR131" s="174"/>
      <c r="AS131" s="145"/>
      <c r="AT131" s="145"/>
      <c r="AU131" s="145"/>
      <c r="AV131" s="145"/>
      <c r="AW131" s="145"/>
      <c r="AX131" s="175"/>
      <c r="AY131" s="142"/>
      <c r="AZ131" s="143"/>
      <c r="BA131" s="143"/>
      <c r="BB131" s="144"/>
      <c r="BC131" s="174"/>
      <c r="BD131" s="145"/>
      <c r="BE131" s="175"/>
      <c r="BF131" s="174"/>
      <c r="BG131" s="175"/>
      <c r="BH131" s="174"/>
      <c r="BI131" s="145"/>
      <c r="BJ131" s="175"/>
      <c r="BK131" s="138"/>
      <c r="BL131" s="142"/>
      <c r="BM131" s="144"/>
      <c r="BN131" s="138"/>
      <c r="BO131" s="138"/>
      <c r="BP131" s="142"/>
      <c r="BQ131" s="144"/>
      <c r="BR131" s="142"/>
      <c r="BS131" s="143"/>
      <c r="BT131" s="175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</row>
    <row r="132" spans="1:113" ht="14.1" customHeight="1" x14ac:dyDescent="0.2">
      <c r="A132" s="167"/>
      <c r="B132" s="208"/>
      <c r="C132" s="168" t="s">
        <v>7114</v>
      </c>
      <c r="D132" s="169"/>
      <c r="E132" s="169"/>
      <c r="F132" s="170"/>
      <c r="G132" s="168" t="s">
        <v>7115</v>
      </c>
      <c r="H132" s="169"/>
      <c r="I132" s="169"/>
      <c r="J132" s="169"/>
      <c r="K132" s="170"/>
      <c r="L132" s="168" t="s">
        <v>7116</v>
      </c>
      <c r="M132" s="169"/>
      <c r="N132" s="170"/>
      <c r="O132" s="168" t="s">
        <v>7117</v>
      </c>
      <c r="P132" s="170"/>
      <c r="Q132" s="139" t="s">
        <v>7118</v>
      </c>
      <c r="R132" s="140"/>
      <c r="S132" s="140"/>
      <c r="T132" s="141"/>
      <c r="U132" s="139" t="s">
        <v>7119</v>
      </c>
      <c r="V132" s="141"/>
      <c r="W132" s="137"/>
      <c r="X132" s="139" t="s">
        <v>7120</v>
      </c>
      <c r="Y132" s="140"/>
      <c r="Z132" s="141"/>
      <c r="AA132" s="139" t="s">
        <v>7121</v>
      </c>
      <c r="AB132" s="141"/>
      <c r="AC132" s="139" t="s">
        <v>7122</v>
      </c>
      <c r="AD132" s="141"/>
      <c r="AE132" s="139" t="s">
        <v>7123</v>
      </c>
      <c r="AF132" s="141"/>
      <c r="AG132" s="139" t="s">
        <v>7124</v>
      </c>
      <c r="AH132" s="140"/>
      <c r="AI132" s="140"/>
      <c r="AJ132" s="140"/>
      <c r="AK132" s="140"/>
      <c r="AL132" s="140"/>
      <c r="AM132" s="141"/>
      <c r="AN132" s="174"/>
      <c r="AO132" s="145"/>
      <c r="AP132" s="145"/>
      <c r="AQ132" s="175"/>
      <c r="AR132" s="174"/>
      <c r="AS132" s="145"/>
      <c r="AT132" s="145"/>
      <c r="AU132" s="145"/>
      <c r="AV132" s="145"/>
      <c r="AW132" s="145"/>
      <c r="AX132" s="175"/>
      <c r="AY132" s="178">
        <v>264.5</v>
      </c>
      <c r="AZ132" s="179"/>
      <c r="BA132" s="179"/>
      <c r="BB132" s="180"/>
      <c r="BC132" s="174"/>
      <c r="BD132" s="145"/>
      <c r="BE132" s="175"/>
      <c r="BF132" s="174"/>
      <c r="BG132" s="175"/>
      <c r="BH132" s="174"/>
      <c r="BI132" s="145"/>
      <c r="BJ132" s="175"/>
      <c r="BK132" s="139" t="s">
        <v>7125</v>
      </c>
      <c r="BL132" s="141"/>
      <c r="BM132" s="139"/>
      <c r="BN132" s="140"/>
      <c r="BO132" s="140"/>
      <c r="BP132" s="140"/>
      <c r="BQ132" s="141"/>
      <c r="BR132" s="168">
        <v>283</v>
      </c>
      <c r="BS132" s="170"/>
      <c r="BT132" s="169"/>
      <c r="BU132" s="146"/>
      <c r="BV132" s="146"/>
      <c r="BW132" s="146"/>
      <c r="BX132" s="145"/>
      <c r="BY132" s="145"/>
      <c r="BZ132" s="145"/>
      <c r="CA132" s="145"/>
      <c r="CB132" s="145"/>
      <c r="CC132" s="145"/>
      <c r="CD132" s="145"/>
      <c r="CE132" s="145"/>
    </row>
    <row r="133" spans="1:113" ht="14.1" customHeight="1" x14ac:dyDescent="0.2">
      <c r="A133" s="167" t="s">
        <v>5314</v>
      </c>
      <c r="B133" s="208"/>
      <c r="C133" s="171"/>
      <c r="D133" s="172"/>
      <c r="E133" s="172"/>
      <c r="F133" s="173"/>
      <c r="G133" s="171"/>
      <c r="H133" s="172"/>
      <c r="I133" s="172"/>
      <c r="J133" s="172"/>
      <c r="K133" s="173"/>
      <c r="L133" s="171"/>
      <c r="M133" s="172"/>
      <c r="N133" s="173"/>
      <c r="O133" s="171"/>
      <c r="P133" s="173"/>
      <c r="Q133" s="142"/>
      <c r="R133" s="143"/>
      <c r="S133" s="143"/>
      <c r="T133" s="144"/>
      <c r="U133" s="142"/>
      <c r="V133" s="144"/>
      <c r="W133" s="138"/>
      <c r="X133" s="142"/>
      <c r="Y133" s="143"/>
      <c r="Z133" s="144"/>
      <c r="AA133" s="142"/>
      <c r="AB133" s="144"/>
      <c r="AC133" s="142"/>
      <c r="AD133" s="144"/>
      <c r="AE133" s="142"/>
      <c r="AF133" s="144"/>
      <c r="AG133" s="142"/>
      <c r="AH133" s="143"/>
      <c r="AI133" s="143"/>
      <c r="AJ133" s="143"/>
      <c r="AK133" s="143"/>
      <c r="AL133" s="143"/>
      <c r="AM133" s="144"/>
      <c r="AN133" s="142"/>
      <c r="AO133" s="143"/>
      <c r="AP133" s="143"/>
      <c r="AQ133" s="144"/>
      <c r="AR133" s="142"/>
      <c r="AS133" s="143"/>
      <c r="AT133" s="143"/>
      <c r="AU133" s="143"/>
      <c r="AV133" s="143"/>
      <c r="AW133" s="143"/>
      <c r="AX133" s="144"/>
      <c r="AY133" s="181"/>
      <c r="AZ133" s="182"/>
      <c r="BA133" s="182"/>
      <c r="BB133" s="183"/>
      <c r="BC133" s="142"/>
      <c r="BD133" s="143"/>
      <c r="BE133" s="144"/>
      <c r="BF133" s="142"/>
      <c r="BG133" s="144"/>
      <c r="BH133" s="142"/>
      <c r="BI133" s="143"/>
      <c r="BJ133" s="144"/>
      <c r="BK133" s="142"/>
      <c r="BL133" s="144"/>
      <c r="BM133" s="142"/>
      <c r="BN133" s="143"/>
      <c r="BO133" s="143"/>
      <c r="BP133" s="143"/>
      <c r="BQ133" s="144"/>
      <c r="BR133" s="171"/>
      <c r="BS133" s="173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</row>
    <row r="134" spans="1:113" ht="14.1" customHeight="1" x14ac:dyDescent="0.2">
      <c r="A134" s="167"/>
      <c r="B134" s="208"/>
      <c r="C134" s="168" t="s">
        <v>7126</v>
      </c>
      <c r="D134" s="169"/>
      <c r="E134" s="169"/>
      <c r="F134" s="170"/>
      <c r="G134" s="168" t="s">
        <v>7127</v>
      </c>
      <c r="H134" s="169"/>
      <c r="I134" s="169"/>
      <c r="J134" s="169"/>
      <c r="K134" s="170"/>
      <c r="L134" s="168" t="s">
        <v>7128</v>
      </c>
      <c r="M134" s="169"/>
      <c r="N134" s="169"/>
      <c r="O134" s="169"/>
      <c r="P134" s="170"/>
      <c r="Q134" s="139" t="s">
        <v>7129</v>
      </c>
      <c r="R134" s="140"/>
      <c r="S134" s="141"/>
      <c r="T134" s="137">
        <v>85</v>
      </c>
      <c r="U134" s="139" t="s">
        <v>7130</v>
      </c>
      <c r="V134" s="141"/>
      <c r="W134" s="137"/>
      <c r="X134" s="147" t="s">
        <v>7131</v>
      </c>
      <c r="Y134" s="147" t="s">
        <v>7132</v>
      </c>
      <c r="Z134" s="137" t="s">
        <v>7133</v>
      </c>
      <c r="AA134" s="178" t="s">
        <v>7134</v>
      </c>
      <c r="AB134" s="180"/>
      <c r="AC134" s="139" t="s">
        <v>7135</v>
      </c>
      <c r="AD134" s="140"/>
      <c r="AE134" s="140"/>
      <c r="AF134" s="141"/>
      <c r="AG134" s="139" t="s">
        <v>7136</v>
      </c>
      <c r="AH134" s="140"/>
      <c r="AI134" s="140"/>
      <c r="AJ134" s="141"/>
      <c r="AK134" s="139" t="s">
        <v>7137</v>
      </c>
      <c r="AL134" s="140"/>
      <c r="AM134" s="141"/>
      <c r="AN134" s="139" t="s">
        <v>7138</v>
      </c>
      <c r="AO134" s="140"/>
      <c r="AP134" s="141"/>
      <c r="AQ134" s="137"/>
      <c r="AR134" s="139" t="s">
        <v>7139</v>
      </c>
      <c r="AS134" s="140"/>
      <c r="AT134" s="140"/>
      <c r="AU134" s="140"/>
      <c r="AV134" s="140"/>
      <c r="AW134" s="140"/>
      <c r="AX134" s="141"/>
      <c r="AY134" s="181"/>
      <c r="AZ134" s="182"/>
      <c r="BA134" s="182"/>
      <c r="BB134" s="183"/>
      <c r="BC134" s="139" t="s">
        <v>7140</v>
      </c>
      <c r="BD134" s="140"/>
      <c r="BE134" s="141"/>
      <c r="BF134" s="139" t="s">
        <v>7141</v>
      </c>
      <c r="BG134" s="141"/>
      <c r="BH134" s="139" t="s">
        <v>7142</v>
      </c>
      <c r="BI134" s="140"/>
      <c r="BJ134" s="141"/>
      <c r="BK134" s="139" t="s">
        <v>7143</v>
      </c>
      <c r="BL134" s="140"/>
      <c r="BM134" s="141"/>
      <c r="BN134" s="137" t="s">
        <v>7144</v>
      </c>
      <c r="BO134" s="139" t="s">
        <v>7145</v>
      </c>
      <c r="BP134" s="140"/>
      <c r="BQ134" s="141"/>
      <c r="BR134" s="168"/>
      <c r="BS134" s="169"/>
      <c r="BT134" s="146"/>
      <c r="BU134" s="146"/>
      <c r="BV134" s="146"/>
      <c r="BW134" s="146"/>
      <c r="BX134" s="145"/>
      <c r="BY134" s="145"/>
      <c r="BZ134" s="145"/>
      <c r="CA134" s="145"/>
      <c r="CB134" s="145"/>
      <c r="CC134" s="145"/>
      <c r="CD134" s="145"/>
      <c r="CE134" s="145"/>
    </row>
    <row r="135" spans="1:113" ht="14.1" customHeight="1" x14ac:dyDescent="0.2">
      <c r="A135" s="167"/>
      <c r="B135" s="208"/>
      <c r="C135" s="171"/>
      <c r="D135" s="172"/>
      <c r="E135" s="172"/>
      <c r="F135" s="173"/>
      <c r="G135" s="171"/>
      <c r="H135" s="172"/>
      <c r="I135" s="172"/>
      <c r="J135" s="172"/>
      <c r="K135" s="173"/>
      <c r="L135" s="171"/>
      <c r="M135" s="172"/>
      <c r="N135" s="172"/>
      <c r="O135" s="172"/>
      <c r="P135" s="173"/>
      <c r="Q135" s="142"/>
      <c r="R135" s="143"/>
      <c r="S135" s="144"/>
      <c r="T135" s="138"/>
      <c r="U135" s="142"/>
      <c r="V135" s="144"/>
      <c r="W135" s="138"/>
      <c r="X135" s="138"/>
      <c r="Y135" s="138"/>
      <c r="Z135" s="138"/>
      <c r="AA135" s="184"/>
      <c r="AB135" s="186"/>
      <c r="AC135" s="142"/>
      <c r="AD135" s="143"/>
      <c r="AE135" s="143"/>
      <c r="AF135" s="144"/>
      <c r="AG135" s="142"/>
      <c r="AH135" s="143"/>
      <c r="AI135" s="143"/>
      <c r="AJ135" s="144"/>
      <c r="AK135" s="142"/>
      <c r="AL135" s="143"/>
      <c r="AM135" s="144"/>
      <c r="AN135" s="142"/>
      <c r="AO135" s="143"/>
      <c r="AP135" s="144"/>
      <c r="AQ135" s="138"/>
      <c r="AR135" s="142"/>
      <c r="AS135" s="143"/>
      <c r="AT135" s="143"/>
      <c r="AU135" s="143"/>
      <c r="AV135" s="143"/>
      <c r="AW135" s="143"/>
      <c r="AX135" s="144"/>
      <c r="AY135" s="184"/>
      <c r="AZ135" s="185"/>
      <c r="BA135" s="185"/>
      <c r="BB135" s="186"/>
      <c r="BC135" s="142"/>
      <c r="BD135" s="143"/>
      <c r="BE135" s="144"/>
      <c r="BF135" s="142"/>
      <c r="BG135" s="144"/>
      <c r="BH135" s="142"/>
      <c r="BI135" s="143"/>
      <c r="BJ135" s="144"/>
      <c r="BK135" s="142"/>
      <c r="BL135" s="143"/>
      <c r="BM135" s="144"/>
      <c r="BN135" s="138"/>
      <c r="BO135" s="142"/>
      <c r="BP135" s="143"/>
      <c r="BQ135" s="144"/>
      <c r="BR135" s="171"/>
      <c r="BS135" s="172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</row>
    <row r="136" spans="1:113" ht="14.1" customHeight="1" x14ac:dyDescent="0.2">
      <c r="A136" s="167" t="s">
        <v>7146</v>
      </c>
      <c r="B136" s="208"/>
      <c r="C136" s="168" t="s">
        <v>7147</v>
      </c>
      <c r="D136" s="169"/>
      <c r="E136" s="169"/>
      <c r="F136" s="170"/>
      <c r="G136" s="168" t="s">
        <v>7148</v>
      </c>
      <c r="H136" s="169"/>
      <c r="I136" s="169"/>
      <c r="J136" s="169"/>
      <c r="K136" s="169"/>
      <c r="L136" s="170"/>
      <c r="M136" s="168" t="s">
        <v>7149</v>
      </c>
      <c r="N136" s="169"/>
      <c r="O136" s="169"/>
      <c r="P136" s="170"/>
      <c r="Q136" s="139" t="s">
        <v>7150</v>
      </c>
      <c r="R136" s="140"/>
      <c r="S136" s="141"/>
      <c r="T136" s="139" t="s">
        <v>7151</v>
      </c>
      <c r="U136" s="140"/>
      <c r="V136" s="141"/>
      <c r="W136" s="137"/>
      <c r="X136" s="137" t="s">
        <v>7152</v>
      </c>
      <c r="Y136" s="137" t="s">
        <v>7153</v>
      </c>
      <c r="Z136" s="137"/>
      <c r="AA136" s="139" t="s">
        <v>7154</v>
      </c>
      <c r="AB136" s="141"/>
      <c r="AC136" s="139" t="s">
        <v>7155</v>
      </c>
      <c r="AD136" s="140"/>
      <c r="AE136" s="140"/>
      <c r="AF136" s="140"/>
      <c r="AG136" s="140"/>
      <c r="AH136" s="140"/>
      <c r="AI136" s="141"/>
      <c r="AJ136" s="139" t="s">
        <v>7156</v>
      </c>
      <c r="AK136" s="140"/>
      <c r="AL136" s="140"/>
      <c r="AM136" s="141"/>
      <c r="AN136" s="139"/>
      <c r="AO136" s="140" t="s">
        <v>7157</v>
      </c>
      <c r="AP136" s="140"/>
      <c r="AQ136" s="140"/>
      <c r="AR136" s="141"/>
      <c r="AS136" s="139">
        <v>230</v>
      </c>
      <c r="AT136" s="140"/>
      <c r="AU136" s="140"/>
      <c r="AV136" s="140"/>
      <c r="AW136" s="140"/>
      <c r="AX136" s="140"/>
      <c r="AY136" s="140"/>
      <c r="AZ136" s="140"/>
      <c r="BA136" s="140"/>
      <c r="BB136" s="141"/>
      <c r="BC136" s="139"/>
      <c r="BD136" s="140"/>
      <c r="BE136" s="141"/>
      <c r="BF136" s="178" t="s">
        <v>7158</v>
      </c>
      <c r="BG136" s="180"/>
      <c r="BH136" s="178" t="s">
        <v>7159</v>
      </c>
      <c r="BI136" s="179"/>
      <c r="BJ136" s="180"/>
      <c r="BK136" s="139" t="s">
        <v>7160</v>
      </c>
      <c r="BL136" s="140"/>
      <c r="BM136" s="141"/>
      <c r="BN136" s="139" t="s">
        <v>7161</v>
      </c>
      <c r="BO136" s="141"/>
      <c r="BP136" s="139" t="s">
        <v>7162</v>
      </c>
      <c r="BQ136" s="140"/>
      <c r="BR136" s="140"/>
      <c r="BS136" s="141"/>
      <c r="BT136" s="146"/>
      <c r="BU136" s="146"/>
      <c r="BV136" s="146"/>
      <c r="BW136" s="146"/>
      <c r="BX136" s="145"/>
      <c r="BY136" s="145"/>
      <c r="BZ136" s="145"/>
      <c r="CA136" s="145"/>
      <c r="CB136" s="145"/>
      <c r="CC136" s="145"/>
      <c r="CD136" s="145"/>
      <c r="CE136" s="145"/>
    </row>
    <row r="137" spans="1:113" ht="14.1" customHeight="1" x14ac:dyDescent="0.2">
      <c r="A137" s="167"/>
      <c r="B137" s="208"/>
      <c r="C137" s="171"/>
      <c r="D137" s="172"/>
      <c r="E137" s="172"/>
      <c r="F137" s="173"/>
      <c r="G137" s="171"/>
      <c r="H137" s="172"/>
      <c r="I137" s="172"/>
      <c r="J137" s="172"/>
      <c r="K137" s="172"/>
      <c r="L137" s="173"/>
      <c r="M137" s="171"/>
      <c r="N137" s="172"/>
      <c r="O137" s="172"/>
      <c r="P137" s="173"/>
      <c r="Q137" s="142"/>
      <c r="R137" s="143"/>
      <c r="S137" s="144"/>
      <c r="T137" s="142"/>
      <c r="U137" s="143"/>
      <c r="V137" s="144"/>
      <c r="W137" s="138"/>
      <c r="X137" s="138"/>
      <c r="Y137" s="138"/>
      <c r="Z137" s="138"/>
      <c r="AA137" s="142"/>
      <c r="AB137" s="144"/>
      <c r="AC137" s="142"/>
      <c r="AD137" s="143"/>
      <c r="AE137" s="143"/>
      <c r="AF137" s="143"/>
      <c r="AG137" s="143"/>
      <c r="AH137" s="143"/>
      <c r="AI137" s="144"/>
      <c r="AJ137" s="142"/>
      <c r="AK137" s="143"/>
      <c r="AL137" s="143"/>
      <c r="AM137" s="144"/>
      <c r="AN137" s="142"/>
      <c r="AO137" s="145"/>
      <c r="AP137" s="145"/>
      <c r="AQ137" s="145"/>
      <c r="AR137" s="144"/>
      <c r="AS137" s="142"/>
      <c r="AT137" s="143"/>
      <c r="AU137" s="143"/>
      <c r="AV137" s="143"/>
      <c r="AW137" s="143"/>
      <c r="AX137" s="143"/>
      <c r="AY137" s="143"/>
      <c r="AZ137" s="143"/>
      <c r="BA137" s="143"/>
      <c r="BB137" s="144"/>
      <c r="BC137" s="174"/>
      <c r="BD137" s="145"/>
      <c r="BE137" s="175"/>
      <c r="BF137" s="184"/>
      <c r="BG137" s="186"/>
      <c r="BH137" s="184"/>
      <c r="BI137" s="185"/>
      <c r="BJ137" s="186"/>
      <c r="BK137" s="142"/>
      <c r="BL137" s="143"/>
      <c r="BM137" s="144"/>
      <c r="BN137" s="142"/>
      <c r="BO137" s="144"/>
      <c r="BP137" s="142"/>
      <c r="BQ137" s="143"/>
      <c r="BR137" s="143"/>
      <c r="BS137" s="144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</row>
    <row r="138" spans="1:113" ht="14.1" customHeight="1" x14ac:dyDescent="0.2">
      <c r="A138" s="167"/>
      <c r="B138" s="208"/>
      <c r="C138" s="168" t="s">
        <v>7163</v>
      </c>
      <c r="D138" s="169"/>
      <c r="E138" s="169"/>
      <c r="F138" s="170"/>
      <c r="G138" s="168" t="s">
        <v>7164</v>
      </c>
      <c r="H138" s="169"/>
      <c r="I138" s="170"/>
      <c r="J138" s="178" t="s">
        <v>7165</v>
      </c>
      <c r="K138" s="179"/>
      <c r="L138" s="180"/>
      <c r="M138" s="139" t="s">
        <v>7166</v>
      </c>
      <c r="N138" s="140"/>
      <c r="O138" s="140"/>
      <c r="P138" s="140"/>
      <c r="Q138" s="140"/>
      <c r="R138" s="140"/>
      <c r="S138" s="141"/>
      <c r="T138" s="139" t="s">
        <v>7167</v>
      </c>
      <c r="U138" s="140"/>
      <c r="V138" s="141"/>
      <c r="W138" s="137"/>
      <c r="X138" s="137"/>
      <c r="Y138" s="137"/>
      <c r="Z138" s="137"/>
      <c r="AA138" s="137"/>
      <c r="AB138" s="139" t="s">
        <v>7168</v>
      </c>
      <c r="AC138" s="141"/>
      <c r="AD138" s="139" t="s">
        <v>7169</v>
      </c>
      <c r="AE138" s="140"/>
      <c r="AF138" s="141"/>
      <c r="AG138" s="139" t="s">
        <v>7170</v>
      </c>
      <c r="AH138" s="141"/>
      <c r="AI138" s="137">
        <v>237</v>
      </c>
      <c r="AJ138" s="139" t="s">
        <v>7171</v>
      </c>
      <c r="AK138" s="140"/>
      <c r="AL138" s="140"/>
      <c r="AM138" s="141"/>
      <c r="AN138" s="137">
        <v>232</v>
      </c>
      <c r="AO138" s="174"/>
      <c r="AP138" s="145"/>
      <c r="AQ138" s="175"/>
      <c r="AR138" s="137"/>
      <c r="AS138" s="139" t="s">
        <v>7172</v>
      </c>
      <c r="AT138" s="140"/>
      <c r="AU138" s="140"/>
      <c r="AV138" s="140"/>
      <c r="AW138" s="141"/>
      <c r="AX138" s="139" t="s">
        <v>7173</v>
      </c>
      <c r="AY138" s="140"/>
      <c r="AZ138" s="140"/>
      <c r="BA138" s="140"/>
      <c r="BB138" s="141"/>
      <c r="BC138" s="174"/>
      <c r="BD138" s="145"/>
      <c r="BE138" s="175"/>
      <c r="BF138" s="139" t="s">
        <v>7174</v>
      </c>
      <c r="BG138" s="140"/>
      <c r="BH138" s="140"/>
      <c r="BI138" s="140"/>
      <c r="BJ138" s="140"/>
      <c r="BK138" s="140"/>
      <c r="BL138" s="140"/>
      <c r="BM138" s="141"/>
      <c r="BN138" s="137" t="s">
        <v>7175</v>
      </c>
      <c r="BO138" s="139" t="s">
        <v>7176</v>
      </c>
      <c r="BP138" s="140"/>
      <c r="BQ138" s="141"/>
      <c r="BR138" s="146"/>
      <c r="BS138" s="146"/>
      <c r="BT138" s="146"/>
      <c r="BU138" s="146"/>
      <c r="BV138" s="146"/>
      <c r="BW138" s="146"/>
      <c r="BX138" s="145"/>
      <c r="BY138" s="145"/>
      <c r="BZ138" s="145"/>
      <c r="CA138" s="145"/>
      <c r="CB138" s="145"/>
      <c r="CC138" s="145"/>
      <c r="CD138" s="145"/>
      <c r="CE138" s="145"/>
    </row>
    <row r="139" spans="1:113" ht="14.1" customHeight="1" x14ac:dyDescent="0.2">
      <c r="B139" s="208"/>
      <c r="C139" s="171"/>
      <c r="D139" s="172"/>
      <c r="E139" s="172"/>
      <c r="F139" s="173"/>
      <c r="G139" s="171"/>
      <c r="H139" s="172"/>
      <c r="I139" s="173"/>
      <c r="J139" s="184"/>
      <c r="K139" s="185"/>
      <c r="L139" s="186"/>
      <c r="M139" s="142"/>
      <c r="N139" s="143"/>
      <c r="O139" s="143"/>
      <c r="P139" s="143"/>
      <c r="Q139" s="143"/>
      <c r="R139" s="143"/>
      <c r="S139" s="144"/>
      <c r="T139" s="142"/>
      <c r="U139" s="143"/>
      <c r="V139" s="144"/>
      <c r="W139" s="138"/>
      <c r="X139" s="138"/>
      <c r="Y139" s="138"/>
      <c r="Z139" s="138"/>
      <c r="AA139" s="138"/>
      <c r="AB139" s="174"/>
      <c r="AC139" s="175"/>
      <c r="AD139" s="174"/>
      <c r="AE139" s="145"/>
      <c r="AF139" s="175"/>
      <c r="AG139" s="142"/>
      <c r="AH139" s="144"/>
      <c r="AI139" s="138"/>
      <c r="AJ139" s="142"/>
      <c r="AK139" s="143"/>
      <c r="AL139" s="143"/>
      <c r="AM139" s="144"/>
      <c r="AN139" s="138"/>
      <c r="AO139" s="142"/>
      <c r="AP139" s="143"/>
      <c r="AQ139" s="144"/>
      <c r="AR139" s="138"/>
      <c r="AS139" s="142"/>
      <c r="AT139" s="143"/>
      <c r="AU139" s="143"/>
      <c r="AV139" s="143"/>
      <c r="AW139" s="144"/>
      <c r="AX139" s="142"/>
      <c r="AY139" s="143"/>
      <c r="AZ139" s="143"/>
      <c r="BA139" s="143"/>
      <c r="BB139" s="144"/>
      <c r="BC139" s="142"/>
      <c r="BD139" s="143"/>
      <c r="BE139" s="144"/>
      <c r="BF139" s="174"/>
      <c r="BG139" s="145"/>
      <c r="BH139" s="145"/>
      <c r="BI139" s="145"/>
      <c r="BJ139" s="145"/>
      <c r="BK139" s="145"/>
      <c r="BL139" s="145"/>
      <c r="BM139" s="144"/>
      <c r="BN139" s="191"/>
      <c r="BO139" s="142"/>
      <c r="BP139" s="143"/>
      <c r="BQ139" s="144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</row>
    <row r="140" spans="1:113" ht="14.1" customHeight="1" x14ac:dyDescent="0.2">
      <c r="B140" s="208"/>
      <c r="C140" s="168" t="s">
        <v>7177</v>
      </c>
      <c r="D140" s="169"/>
      <c r="E140" s="169"/>
      <c r="F140" s="170"/>
      <c r="G140" s="168" t="s">
        <v>7178</v>
      </c>
      <c r="H140" s="169"/>
      <c r="I140" s="169"/>
      <c r="J140" s="170"/>
      <c r="K140" s="226" t="s">
        <v>7179</v>
      </c>
      <c r="L140" s="218"/>
      <c r="M140" s="139" t="s">
        <v>7180</v>
      </c>
      <c r="N140" s="140"/>
      <c r="O140" s="141"/>
      <c r="P140" s="139" t="s">
        <v>7181</v>
      </c>
      <c r="Q140" s="140"/>
      <c r="R140" s="141"/>
      <c r="S140" s="139" t="s">
        <v>7182</v>
      </c>
      <c r="T140" s="140"/>
      <c r="U140" s="140"/>
      <c r="V140" s="141"/>
      <c r="W140" s="137"/>
      <c r="X140" s="139" t="s">
        <v>7183</v>
      </c>
      <c r="Y140" s="140"/>
      <c r="Z140" s="141"/>
      <c r="AA140" s="137"/>
      <c r="AB140" s="174"/>
      <c r="AC140" s="175"/>
      <c r="AD140" s="174"/>
      <c r="AE140" s="145"/>
      <c r="AF140" s="175"/>
      <c r="AG140" s="139" t="s">
        <v>7184</v>
      </c>
      <c r="AH140" s="140"/>
      <c r="AI140" s="141"/>
      <c r="AJ140" s="139" t="s">
        <v>7185</v>
      </c>
      <c r="AK140" s="140"/>
      <c r="AL140" s="140"/>
      <c r="AM140" s="141"/>
      <c r="AN140" s="137">
        <v>209</v>
      </c>
      <c r="AO140" s="139" t="s">
        <v>7186</v>
      </c>
      <c r="AP140" s="140"/>
      <c r="AQ140" s="140"/>
      <c r="AR140" s="140"/>
      <c r="AS140" s="141"/>
      <c r="AT140" s="229">
        <v>228</v>
      </c>
      <c r="AU140" s="231"/>
      <c r="AV140" s="231"/>
      <c r="AW140" s="231"/>
      <c r="AX140" s="231"/>
      <c r="AY140" s="230"/>
      <c r="AZ140" s="229">
        <v>226</v>
      </c>
      <c r="BA140" s="230"/>
      <c r="BB140" s="139">
        <v>226</v>
      </c>
      <c r="BC140" s="141"/>
      <c r="BD140" s="178">
        <v>226.5</v>
      </c>
      <c r="BE140" s="180"/>
      <c r="BF140" s="174"/>
      <c r="BG140" s="145"/>
      <c r="BH140" s="145"/>
      <c r="BI140" s="145"/>
      <c r="BJ140" s="145"/>
      <c r="BK140" s="145"/>
      <c r="BL140" s="175"/>
      <c r="BM140" s="203" t="s">
        <v>7187</v>
      </c>
      <c r="BN140" s="191"/>
      <c r="BO140" s="203" t="s">
        <v>7188</v>
      </c>
      <c r="BP140" s="168"/>
      <c r="BQ140" s="169"/>
      <c r="BR140" s="146"/>
      <c r="BS140" s="146"/>
      <c r="BT140" s="146"/>
      <c r="BU140" s="146"/>
      <c r="BV140" s="146"/>
      <c r="BW140" s="146"/>
      <c r="BX140" s="145"/>
      <c r="BY140" s="145"/>
      <c r="BZ140" s="145"/>
      <c r="CA140" s="145"/>
      <c r="CB140" s="145"/>
      <c r="CC140" s="145"/>
      <c r="CD140" s="145"/>
      <c r="CE140" s="145"/>
    </row>
    <row r="141" spans="1:113" ht="14.1" customHeight="1" x14ac:dyDescent="0.2">
      <c r="A141" s="167" t="s">
        <v>5175</v>
      </c>
      <c r="B141" s="208"/>
      <c r="C141" s="171"/>
      <c r="D141" s="172"/>
      <c r="E141" s="172"/>
      <c r="F141" s="173"/>
      <c r="G141" s="171"/>
      <c r="H141" s="172"/>
      <c r="I141" s="172"/>
      <c r="J141" s="173"/>
      <c r="K141" s="219"/>
      <c r="L141" s="220"/>
      <c r="M141" s="142"/>
      <c r="N141" s="143"/>
      <c r="O141" s="144"/>
      <c r="P141" s="142"/>
      <c r="Q141" s="143"/>
      <c r="R141" s="144"/>
      <c r="S141" s="142"/>
      <c r="T141" s="143"/>
      <c r="U141" s="143"/>
      <c r="V141" s="144"/>
      <c r="W141" s="138"/>
      <c r="X141" s="174"/>
      <c r="Y141" s="145"/>
      <c r="Z141" s="175"/>
      <c r="AA141" s="138"/>
      <c r="AB141" s="142"/>
      <c r="AC141" s="144"/>
      <c r="AD141" s="142"/>
      <c r="AE141" s="143"/>
      <c r="AF141" s="144"/>
      <c r="AG141" s="174"/>
      <c r="AH141" s="145"/>
      <c r="AI141" s="175"/>
      <c r="AJ141" s="142"/>
      <c r="AK141" s="143"/>
      <c r="AL141" s="143"/>
      <c r="AM141" s="144"/>
      <c r="AN141" s="138"/>
      <c r="AO141" s="142"/>
      <c r="AP141" s="143"/>
      <c r="AQ141" s="143"/>
      <c r="AR141" s="143"/>
      <c r="AS141" s="144"/>
      <c r="AT141" s="229">
        <v>227</v>
      </c>
      <c r="AU141" s="231"/>
      <c r="AV141" s="231"/>
      <c r="AW141" s="231"/>
      <c r="AX141" s="231"/>
      <c r="AY141" s="231"/>
      <c r="AZ141" s="231"/>
      <c r="BA141" s="230"/>
      <c r="BB141" s="142"/>
      <c r="BC141" s="144"/>
      <c r="BD141" s="184"/>
      <c r="BE141" s="186"/>
      <c r="BF141" s="142"/>
      <c r="BG141" s="143"/>
      <c r="BH141" s="143"/>
      <c r="BI141" s="143"/>
      <c r="BJ141" s="143"/>
      <c r="BK141" s="143"/>
      <c r="BL141" s="144"/>
      <c r="BM141" s="204"/>
      <c r="BN141" s="191"/>
      <c r="BO141" s="204"/>
      <c r="BP141" s="207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</row>
    <row r="142" spans="1:113" ht="14.1" customHeight="1" x14ac:dyDescent="0.2">
      <c r="A142" s="167"/>
      <c r="B142" s="208"/>
      <c r="C142" s="168" t="s">
        <v>7189</v>
      </c>
      <c r="D142" s="169"/>
      <c r="E142" s="169"/>
      <c r="F142" s="170"/>
      <c r="G142" s="168" t="s">
        <v>7190</v>
      </c>
      <c r="H142" s="169"/>
      <c r="I142" s="169"/>
      <c r="J142" s="170"/>
      <c r="K142" s="139" t="s">
        <v>7191</v>
      </c>
      <c r="L142" s="140"/>
      <c r="M142" s="141"/>
      <c r="N142" s="139" t="s">
        <v>7192</v>
      </c>
      <c r="O142" s="140"/>
      <c r="P142" s="141"/>
      <c r="Q142" s="139" t="s">
        <v>7193</v>
      </c>
      <c r="R142" s="140"/>
      <c r="S142" s="141"/>
      <c r="T142" s="139" t="s">
        <v>7194</v>
      </c>
      <c r="U142" s="140"/>
      <c r="V142" s="141"/>
      <c r="W142" s="137"/>
      <c r="X142" s="174"/>
      <c r="Y142" s="145"/>
      <c r="Z142" s="175"/>
      <c r="AA142" s="137"/>
      <c r="AB142" s="137"/>
      <c r="AC142" s="139" t="s">
        <v>7195</v>
      </c>
      <c r="AD142" s="140"/>
      <c r="AE142" s="140"/>
      <c r="AF142" s="141"/>
      <c r="AG142" s="174" t="s">
        <v>7196</v>
      </c>
      <c r="AH142" s="145"/>
      <c r="AI142" s="145"/>
      <c r="AJ142" s="140"/>
      <c r="AK142" s="140"/>
      <c r="AL142" s="141"/>
      <c r="AM142" s="137">
        <v>208</v>
      </c>
      <c r="AN142" s="139">
        <v>209</v>
      </c>
      <c r="AO142" s="140"/>
      <c r="AP142" s="140"/>
      <c r="AQ142" s="140"/>
      <c r="AR142" s="140"/>
      <c r="AS142" s="141"/>
      <c r="AT142" s="232" t="s">
        <v>7197</v>
      </c>
      <c r="AU142" s="233"/>
      <c r="AV142" s="233"/>
      <c r="AW142" s="233"/>
      <c r="AX142" s="233"/>
      <c r="AY142" s="233"/>
      <c r="AZ142" s="234"/>
      <c r="BA142" s="139" t="s">
        <v>7198</v>
      </c>
      <c r="BB142" s="140"/>
      <c r="BC142" s="140"/>
      <c r="BD142" s="140"/>
      <c r="BE142" s="141"/>
      <c r="BF142" s="178" t="s">
        <v>7199</v>
      </c>
      <c r="BG142" s="235"/>
      <c r="BH142" s="235"/>
      <c r="BI142" s="235"/>
      <c r="BJ142" s="235"/>
      <c r="BK142" s="235"/>
      <c r="BL142" s="218"/>
      <c r="BM142" s="204"/>
      <c r="BN142" s="191"/>
      <c r="BO142" s="204"/>
      <c r="BP142" s="207"/>
      <c r="BQ142" s="146"/>
      <c r="BR142" s="206"/>
      <c r="BS142" s="146"/>
      <c r="BT142" s="146"/>
      <c r="BU142" s="146"/>
      <c r="BV142" s="146"/>
      <c r="BW142" s="146"/>
      <c r="BX142" s="145"/>
      <c r="BY142" s="145"/>
      <c r="BZ142" s="145"/>
      <c r="CA142" s="145"/>
      <c r="CB142" s="145"/>
      <c r="CC142" s="145"/>
      <c r="CD142" s="145"/>
      <c r="CE142" s="145"/>
    </row>
    <row r="143" spans="1:113" ht="14.1" customHeight="1" x14ac:dyDescent="0.2">
      <c r="A143" s="167"/>
      <c r="B143" s="208"/>
      <c r="C143" s="171"/>
      <c r="D143" s="172"/>
      <c r="E143" s="172"/>
      <c r="F143" s="173"/>
      <c r="G143" s="171"/>
      <c r="H143" s="172"/>
      <c r="I143" s="172"/>
      <c r="J143" s="173"/>
      <c r="K143" s="174"/>
      <c r="L143" s="145"/>
      <c r="M143" s="175"/>
      <c r="N143" s="142"/>
      <c r="O143" s="143"/>
      <c r="P143" s="144"/>
      <c r="Q143" s="142"/>
      <c r="R143" s="143"/>
      <c r="S143" s="144"/>
      <c r="T143" s="142"/>
      <c r="U143" s="143"/>
      <c r="V143" s="144"/>
      <c r="W143" s="138"/>
      <c r="X143" s="142"/>
      <c r="Y143" s="143"/>
      <c r="Z143" s="144"/>
      <c r="AA143" s="138"/>
      <c r="AB143" s="138"/>
      <c r="AC143" s="142"/>
      <c r="AD143" s="143"/>
      <c r="AE143" s="143"/>
      <c r="AF143" s="144"/>
      <c r="AG143" s="142"/>
      <c r="AH143" s="143"/>
      <c r="AI143" s="143"/>
      <c r="AJ143" s="143"/>
      <c r="AK143" s="143"/>
      <c r="AL143" s="144"/>
      <c r="AM143" s="191"/>
      <c r="AN143" s="142"/>
      <c r="AO143" s="143"/>
      <c r="AP143" s="143"/>
      <c r="AQ143" s="143"/>
      <c r="AR143" s="143"/>
      <c r="AS143" s="144"/>
      <c r="AT143" s="232" t="s">
        <v>7200</v>
      </c>
      <c r="AU143" s="233"/>
      <c r="AV143" s="233"/>
      <c r="AW143" s="233"/>
      <c r="AX143" s="233"/>
      <c r="AY143" s="233"/>
      <c r="AZ143" s="234"/>
      <c r="BA143" s="142"/>
      <c r="BB143" s="143"/>
      <c r="BC143" s="143"/>
      <c r="BD143" s="143"/>
      <c r="BE143" s="144"/>
      <c r="BF143" s="219"/>
      <c r="BG143" s="236"/>
      <c r="BH143" s="236"/>
      <c r="BI143" s="236"/>
      <c r="BJ143" s="236"/>
      <c r="BK143" s="236"/>
      <c r="BL143" s="220"/>
      <c r="BM143" s="205"/>
      <c r="BN143" s="138"/>
      <c r="BO143" s="205"/>
      <c r="BP143" s="207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</row>
    <row r="144" spans="1:113" ht="14.1" customHeight="1" x14ac:dyDescent="0.2">
      <c r="A144" s="167" t="s">
        <v>7201</v>
      </c>
      <c r="B144" s="208"/>
      <c r="C144" s="168" t="s">
        <v>7202</v>
      </c>
      <c r="D144" s="169"/>
      <c r="E144" s="169"/>
      <c r="F144" s="170"/>
      <c r="G144" s="168" t="s">
        <v>7203</v>
      </c>
      <c r="H144" s="170"/>
      <c r="I144" s="139" t="s">
        <v>7204</v>
      </c>
      <c r="J144" s="141"/>
      <c r="K144" s="174"/>
      <c r="L144" s="145"/>
      <c r="M144" s="175"/>
      <c r="N144" s="139" t="s">
        <v>7205</v>
      </c>
      <c r="O144" s="140"/>
      <c r="P144" s="140"/>
      <c r="Q144" s="141"/>
      <c r="R144" s="139" t="s">
        <v>7206</v>
      </c>
      <c r="S144" s="140"/>
      <c r="T144" s="140"/>
      <c r="U144" s="140"/>
      <c r="V144" s="141"/>
      <c r="W144" s="137"/>
      <c r="X144" s="139" t="s">
        <v>7207</v>
      </c>
      <c r="Y144" s="140"/>
      <c r="Z144" s="140"/>
      <c r="AA144" s="140"/>
      <c r="AB144" s="141"/>
      <c r="AC144" s="139" t="s">
        <v>7208</v>
      </c>
      <c r="AD144" s="140"/>
      <c r="AE144" s="140"/>
      <c r="AF144" s="141"/>
      <c r="AG144" s="137" t="s">
        <v>7209</v>
      </c>
      <c r="AH144" s="139" t="s">
        <v>7210</v>
      </c>
      <c r="AI144" s="140"/>
      <c r="AJ144" s="141"/>
      <c r="AK144" s="137" t="s">
        <v>7211</v>
      </c>
      <c r="AL144" s="137" t="s">
        <v>7211</v>
      </c>
      <c r="AM144" s="191"/>
      <c r="AN144" s="137">
        <v>208</v>
      </c>
      <c r="AO144" s="139" t="s">
        <v>7212</v>
      </c>
      <c r="AP144" s="140"/>
      <c r="AQ144" s="140"/>
      <c r="AR144" s="140"/>
      <c r="AS144" s="141"/>
      <c r="AT144" s="139">
        <v>213</v>
      </c>
      <c r="AU144" s="140"/>
      <c r="AV144" s="140"/>
      <c r="AW144" s="140"/>
      <c r="AX144" s="140"/>
      <c r="AY144" s="140"/>
      <c r="AZ144" s="141"/>
      <c r="BA144" s="178">
        <v>213.5</v>
      </c>
      <c r="BB144" s="179"/>
      <c r="BC144" s="179"/>
      <c r="BD144" s="179"/>
      <c r="BE144" s="180"/>
      <c r="BF144" s="178" t="s">
        <v>7213</v>
      </c>
      <c r="BG144" s="235"/>
      <c r="BH144" s="235"/>
      <c r="BI144" s="235"/>
      <c r="BJ144" s="235"/>
      <c r="BK144" s="218"/>
      <c r="BL144" s="203"/>
      <c r="BM144" s="177"/>
      <c r="BN144" s="177"/>
      <c r="BO144" s="177"/>
      <c r="BP144" s="207"/>
      <c r="BQ144" s="146"/>
      <c r="BR144" s="206"/>
      <c r="BS144" s="146"/>
      <c r="BT144" s="146"/>
      <c r="BU144" s="146"/>
      <c r="BV144" s="146"/>
      <c r="BW144" s="146"/>
      <c r="BX144" s="145"/>
      <c r="BY144" s="145"/>
      <c r="BZ144" s="145"/>
      <c r="CA144" s="145"/>
      <c r="CB144" s="145"/>
      <c r="CC144" s="145"/>
      <c r="CD144" s="145"/>
      <c r="CE144" s="145"/>
    </row>
    <row r="145" spans="1:83" ht="14.1" customHeight="1" x14ac:dyDescent="0.2">
      <c r="A145" s="167"/>
      <c r="B145" s="208"/>
      <c r="C145" s="171"/>
      <c r="D145" s="172"/>
      <c r="E145" s="172"/>
      <c r="F145" s="173"/>
      <c r="G145" s="171"/>
      <c r="H145" s="173"/>
      <c r="I145" s="142"/>
      <c r="J145" s="144"/>
      <c r="K145" s="142"/>
      <c r="L145" s="143"/>
      <c r="M145" s="144"/>
      <c r="N145" s="142"/>
      <c r="O145" s="143"/>
      <c r="P145" s="143"/>
      <c r="Q145" s="144"/>
      <c r="R145" s="142"/>
      <c r="S145" s="143"/>
      <c r="T145" s="143"/>
      <c r="U145" s="143"/>
      <c r="V145" s="144"/>
      <c r="W145" s="138"/>
      <c r="X145" s="174"/>
      <c r="Y145" s="145"/>
      <c r="Z145" s="145"/>
      <c r="AA145" s="145"/>
      <c r="AB145" s="175"/>
      <c r="AC145" s="142"/>
      <c r="AD145" s="143"/>
      <c r="AE145" s="143"/>
      <c r="AF145" s="144"/>
      <c r="AG145" s="191"/>
      <c r="AH145" s="142"/>
      <c r="AI145" s="143"/>
      <c r="AJ145" s="144"/>
      <c r="AK145" s="138"/>
      <c r="AL145" s="138"/>
      <c r="AM145" s="138"/>
      <c r="AN145" s="138"/>
      <c r="AO145" s="142"/>
      <c r="AP145" s="143"/>
      <c r="AQ145" s="143"/>
      <c r="AR145" s="143"/>
      <c r="AS145" s="144"/>
      <c r="AT145" s="142"/>
      <c r="AU145" s="143"/>
      <c r="AV145" s="143"/>
      <c r="AW145" s="143"/>
      <c r="AX145" s="143"/>
      <c r="AY145" s="143"/>
      <c r="AZ145" s="144"/>
      <c r="BA145" s="184"/>
      <c r="BB145" s="185"/>
      <c r="BC145" s="185"/>
      <c r="BD145" s="185"/>
      <c r="BE145" s="186"/>
      <c r="BF145" s="219"/>
      <c r="BG145" s="236"/>
      <c r="BH145" s="236"/>
      <c r="BI145" s="236"/>
      <c r="BJ145" s="236"/>
      <c r="BK145" s="220"/>
      <c r="BL145" s="176"/>
      <c r="BM145" s="176"/>
      <c r="BN145" s="176"/>
      <c r="BO145" s="176"/>
      <c r="BP145" s="171"/>
      <c r="BQ145" s="172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</row>
    <row r="146" spans="1:83" ht="14.1" customHeight="1" x14ac:dyDescent="0.2">
      <c r="A146" s="167"/>
      <c r="B146" s="208"/>
      <c r="C146" s="168" t="s">
        <v>7214</v>
      </c>
      <c r="D146" s="169"/>
      <c r="E146" s="169"/>
      <c r="F146" s="170"/>
      <c r="G146" s="168" t="s">
        <v>7215</v>
      </c>
      <c r="H146" s="169"/>
      <c r="I146" s="169"/>
      <c r="J146" s="170"/>
      <c r="K146" s="139" t="s">
        <v>7216</v>
      </c>
      <c r="L146" s="140"/>
      <c r="M146" s="141"/>
      <c r="N146" s="139" t="s">
        <v>7217</v>
      </c>
      <c r="O146" s="141"/>
      <c r="P146" s="139" t="s">
        <v>7218</v>
      </c>
      <c r="Q146" s="141"/>
      <c r="R146" s="139" t="s">
        <v>7219</v>
      </c>
      <c r="S146" s="140"/>
      <c r="T146" s="140"/>
      <c r="U146" s="140"/>
      <c r="V146" s="141"/>
      <c r="W146" s="137"/>
      <c r="X146" s="174"/>
      <c r="Y146" s="145"/>
      <c r="Z146" s="145"/>
      <c r="AA146" s="145"/>
      <c r="AB146" s="175"/>
      <c r="AC146" s="139" t="s">
        <v>7220</v>
      </c>
      <c r="AD146" s="140"/>
      <c r="AE146" s="140"/>
      <c r="AF146" s="140"/>
      <c r="AG146" s="175"/>
      <c r="AH146" s="139" t="s">
        <v>7221</v>
      </c>
      <c r="AI146" s="140"/>
      <c r="AJ146" s="140"/>
      <c r="AK146" s="141"/>
      <c r="AL146" s="139" t="s">
        <v>7222</v>
      </c>
      <c r="AM146" s="141" t="s">
        <v>7223</v>
      </c>
      <c r="AN146" s="139" t="s">
        <v>7224</v>
      </c>
      <c r="AO146" s="140"/>
      <c r="AP146" s="140"/>
      <c r="AQ146" s="140"/>
      <c r="AR146" s="140"/>
      <c r="AS146" s="141"/>
      <c r="AT146" s="178" t="s">
        <v>7225</v>
      </c>
      <c r="AU146" s="179"/>
      <c r="AV146" s="179"/>
      <c r="AW146" s="179"/>
      <c r="AX146" s="179"/>
      <c r="AY146" s="179"/>
      <c r="AZ146" s="180"/>
      <c r="BA146" s="139" t="s">
        <v>7226</v>
      </c>
      <c r="BB146" s="169"/>
      <c r="BC146" s="169"/>
      <c r="BD146" s="169"/>
      <c r="BE146" s="169"/>
      <c r="BF146" s="170"/>
      <c r="BG146" s="139" t="s">
        <v>7227</v>
      </c>
      <c r="BH146" s="169"/>
      <c r="BI146" s="169"/>
      <c r="BJ146" s="169"/>
      <c r="BK146" s="170"/>
      <c r="BL146" s="139" t="s">
        <v>7228</v>
      </c>
      <c r="BM146" s="169"/>
      <c r="BN146" s="169"/>
      <c r="BO146" s="169"/>
      <c r="BP146" s="169"/>
      <c r="BQ146" s="170"/>
      <c r="BR146" s="146"/>
      <c r="BS146" s="146"/>
      <c r="BT146" s="146"/>
      <c r="BU146" s="146"/>
      <c r="BV146" s="146"/>
      <c r="BW146" s="146"/>
      <c r="BX146" s="145"/>
      <c r="BY146" s="145"/>
      <c r="BZ146" s="145"/>
      <c r="CA146" s="145"/>
      <c r="CB146" s="145"/>
      <c r="CC146" s="145"/>
      <c r="CD146" s="145"/>
      <c r="CE146" s="145"/>
    </row>
    <row r="147" spans="1:83" ht="14.1" customHeight="1" x14ac:dyDescent="0.2">
      <c r="A147" s="167" t="s">
        <v>7201</v>
      </c>
      <c r="B147" s="208"/>
      <c r="C147" s="171"/>
      <c r="D147" s="172"/>
      <c r="E147" s="172"/>
      <c r="F147" s="173"/>
      <c r="G147" s="207"/>
      <c r="H147" s="146"/>
      <c r="I147" s="146"/>
      <c r="J147" s="208"/>
      <c r="K147" s="174"/>
      <c r="L147" s="145"/>
      <c r="M147" s="175"/>
      <c r="N147" s="142"/>
      <c r="O147" s="144"/>
      <c r="P147" s="142"/>
      <c r="Q147" s="144"/>
      <c r="R147" s="142"/>
      <c r="S147" s="143"/>
      <c r="T147" s="143"/>
      <c r="U147" s="143"/>
      <c r="V147" s="144"/>
      <c r="W147" s="138"/>
      <c r="X147" s="142"/>
      <c r="Y147" s="143"/>
      <c r="Z147" s="143"/>
      <c r="AA147" s="143"/>
      <c r="AB147" s="144"/>
      <c r="AC147" s="142"/>
      <c r="AD147" s="143"/>
      <c r="AE147" s="143"/>
      <c r="AF147" s="143"/>
      <c r="AG147" s="144"/>
      <c r="AH147" s="142"/>
      <c r="AI147" s="143"/>
      <c r="AJ147" s="143"/>
      <c r="AK147" s="144"/>
      <c r="AL147" s="142"/>
      <c r="AM147" s="175"/>
      <c r="AN147" s="142"/>
      <c r="AO147" s="143"/>
      <c r="AP147" s="143"/>
      <c r="AQ147" s="143"/>
      <c r="AR147" s="143"/>
      <c r="AS147" s="144"/>
      <c r="AT147" s="184"/>
      <c r="AU147" s="185"/>
      <c r="AV147" s="185"/>
      <c r="AW147" s="185"/>
      <c r="AX147" s="185"/>
      <c r="AY147" s="185"/>
      <c r="AZ147" s="186"/>
      <c r="BA147" s="171"/>
      <c r="BB147" s="172"/>
      <c r="BC147" s="172"/>
      <c r="BD147" s="172"/>
      <c r="BE147" s="172"/>
      <c r="BF147" s="173"/>
      <c r="BG147" s="171"/>
      <c r="BH147" s="172"/>
      <c r="BI147" s="172"/>
      <c r="BJ147" s="172"/>
      <c r="BK147" s="173"/>
      <c r="BL147" s="171"/>
      <c r="BM147" s="172"/>
      <c r="BN147" s="172"/>
      <c r="BO147" s="172"/>
      <c r="BP147" s="172"/>
      <c r="BQ147" s="173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</row>
    <row r="148" spans="1:83" ht="14.1" customHeight="1" x14ac:dyDescent="0.2">
      <c r="A148" s="167"/>
      <c r="B148" s="208"/>
      <c r="C148" s="168" t="s">
        <v>7229</v>
      </c>
      <c r="D148" s="169"/>
      <c r="E148" s="169"/>
      <c r="F148" s="170"/>
      <c r="G148" s="207"/>
      <c r="H148" s="146"/>
      <c r="I148" s="146"/>
      <c r="J148" s="208"/>
      <c r="K148" s="174"/>
      <c r="L148" s="145"/>
      <c r="M148" s="175"/>
      <c r="N148" s="137" t="s">
        <v>7230</v>
      </c>
      <c r="O148" s="139" t="s">
        <v>7231</v>
      </c>
      <c r="P148" s="141"/>
      <c r="Q148" s="137" t="s">
        <v>7232</v>
      </c>
      <c r="R148" s="139">
        <v>48</v>
      </c>
      <c r="S148" s="140"/>
      <c r="T148" s="141"/>
      <c r="U148" s="139">
        <v>49</v>
      </c>
      <c r="V148" s="141"/>
      <c r="W148" s="137"/>
      <c r="X148" s="139" t="s">
        <v>7233</v>
      </c>
      <c r="Y148" s="141"/>
      <c r="Z148" s="139" t="s">
        <v>7234</v>
      </c>
      <c r="AA148" s="169"/>
      <c r="AB148" s="169"/>
      <c r="AC148" s="169"/>
      <c r="AD148" s="169"/>
      <c r="AE148" s="169"/>
      <c r="AF148" s="169"/>
      <c r="AG148" s="170"/>
      <c r="AH148" s="139" t="s">
        <v>7235</v>
      </c>
      <c r="AI148" s="140"/>
      <c r="AJ148" s="140"/>
      <c r="AK148" s="140"/>
      <c r="AL148" s="141"/>
      <c r="AM148" s="191"/>
      <c r="AN148" s="139" t="s">
        <v>7236</v>
      </c>
      <c r="AO148" s="140"/>
      <c r="AP148" s="140"/>
      <c r="AQ148" s="140"/>
      <c r="AR148" s="141"/>
      <c r="AS148" s="139" t="s">
        <v>7237</v>
      </c>
      <c r="AT148" s="140"/>
      <c r="AU148" s="140"/>
      <c r="AV148" s="140"/>
      <c r="AW148" s="140"/>
      <c r="AX148" s="140"/>
      <c r="AY148" s="141"/>
      <c r="AZ148" s="137"/>
      <c r="BA148" s="137"/>
      <c r="BB148" s="139" t="s">
        <v>7238</v>
      </c>
      <c r="BC148" s="140"/>
      <c r="BD148" s="140"/>
      <c r="BE148" s="141"/>
      <c r="BF148" s="203">
        <v>190.5</v>
      </c>
      <c r="BG148" s="139" t="s">
        <v>7239</v>
      </c>
      <c r="BH148" s="169"/>
      <c r="BI148" s="169"/>
      <c r="BJ148" s="169"/>
      <c r="BK148" s="170"/>
      <c r="BL148" s="139" t="s">
        <v>7240</v>
      </c>
      <c r="BM148" s="169"/>
      <c r="BN148" s="169"/>
      <c r="BO148" s="170"/>
      <c r="BP148" s="139" t="s">
        <v>7241</v>
      </c>
      <c r="BQ148" s="170"/>
      <c r="BR148" s="146"/>
      <c r="BS148" s="146"/>
      <c r="BT148" s="146"/>
      <c r="BU148" s="146"/>
      <c r="BV148" s="146"/>
      <c r="BW148" s="146"/>
      <c r="BX148" s="145"/>
      <c r="BY148" s="145"/>
      <c r="BZ148" s="145"/>
      <c r="CA148" s="145"/>
      <c r="CB148" s="145"/>
      <c r="CC148" s="145"/>
      <c r="CD148" s="145"/>
      <c r="CE148" s="145"/>
    </row>
    <row r="149" spans="1:83" ht="14.1" customHeight="1" x14ac:dyDescent="0.2">
      <c r="A149" s="167"/>
      <c r="B149" s="208"/>
      <c r="C149" s="171"/>
      <c r="D149" s="172"/>
      <c r="E149" s="172"/>
      <c r="F149" s="173"/>
      <c r="G149" s="171"/>
      <c r="H149" s="172"/>
      <c r="I149" s="172"/>
      <c r="J149" s="173"/>
      <c r="K149" s="142"/>
      <c r="L149" s="143"/>
      <c r="M149" s="144"/>
      <c r="N149" s="138"/>
      <c r="O149" s="142"/>
      <c r="P149" s="144"/>
      <c r="Q149" s="138"/>
      <c r="R149" s="142"/>
      <c r="S149" s="143"/>
      <c r="T149" s="144"/>
      <c r="U149" s="142"/>
      <c r="V149" s="144"/>
      <c r="W149" s="138"/>
      <c r="X149" s="142"/>
      <c r="Y149" s="144"/>
      <c r="Z149" s="171"/>
      <c r="AA149" s="172"/>
      <c r="AB149" s="172"/>
      <c r="AC149" s="172"/>
      <c r="AD149" s="172"/>
      <c r="AE149" s="172"/>
      <c r="AF149" s="172"/>
      <c r="AG149" s="173"/>
      <c r="AH149" s="142"/>
      <c r="AI149" s="143"/>
      <c r="AJ149" s="143"/>
      <c r="AK149" s="143"/>
      <c r="AL149" s="144"/>
      <c r="AM149" s="138"/>
      <c r="AN149" s="174"/>
      <c r="AO149" s="145"/>
      <c r="AP149" s="145"/>
      <c r="AQ149" s="145"/>
      <c r="AR149" s="175"/>
      <c r="AS149" s="142"/>
      <c r="AT149" s="143"/>
      <c r="AU149" s="143"/>
      <c r="AV149" s="143"/>
      <c r="AW149" s="143"/>
      <c r="AX149" s="143"/>
      <c r="AY149" s="144"/>
      <c r="AZ149" s="138"/>
      <c r="BA149" s="138"/>
      <c r="BB149" s="174"/>
      <c r="BC149" s="145"/>
      <c r="BD149" s="145"/>
      <c r="BE149" s="175"/>
      <c r="BF149" s="176"/>
      <c r="BG149" s="171"/>
      <c r="BH149" s="172"/>
      <c r="BI149" s="172"/>
      <c r="BJ149" s="172"/>
      <c r="BK149" s="173"/>
      <c r="BL149" s="171"/>
      <c r="BM149" s="172"/>
      <c r="BN149" s="172"/>
      <c r="BO149" s="173"/>
      <c r="BP149" s="171"/>
      <c r="BQ149" s="173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</row>
    <row r="150" spans="1:83" ht="14.1" customHeight="1" x14ac:dyDescent="0.2">
      <c r="A150" s="167" t="s">
        <v>7242</v>
      </c>
      <c r="B150" s="208"/>
      <c r="C150" s="168">
        <v>42</v>
      </c>
      <c r="D150" s="169"/>
      <c r="E150" s="170"/>
      <c r="F150" s="168" t="s">
        <v>7243</v>
      </c>
      <c r="G150" s="169"/>
      <c r="H150" s="170"/>
      <c r="I150" s="139" t="s">
        <v>7244</v>
      </c>
      <c r="J150" s="140"/>
      <c r="K150" s="140"/>
      <c r="L150" s="140"/>
      <c r="M150" s="141"/>
      <c r="N150" s="137" t="s">
        <v>7245</v>
      </c>
      <c r="O150" s="139" t="s">
        <v>7246</v>
      </c>
      <c r="P150" s="140"/>
      <c r="Q150" s="141"/>
      <c r="R150" s="139" t="s">
        <v>7247</v>
      </c>
      <c r="S150" s="140"/>
      <c r="T150" s="141"/>
      <c r="U150" s="139" t="s">
        <v>7248</v>
      </c>
      <c r="V150" s="141"/>
      <c r="W150" s="139" t="s">
        <v>7249</v>
      </c>
      <c r="X150" s="140"/>
      <c r="Y150" s="140"/>
      <c r="Z150" s="141"/>
      <c r="AA150" s="139" t="s">
        <v>7250</v>
      </c>
      <c r="AB150" s="169"/>
      <c r="AC150" s="169"/>
      <c r="AD150" s="170"/>
      <c r="AE150" s="139">
        <v>184</v>
      </c>
      <c r="AF150" s="141"/>
      <c r="AG150" s="139" t="s">
        <v>7251</v>
      </c>
      <c r="AH150" s="141"/>
      <c r="AI150" s="139"/>
      <c r="AJ150" s="141"/>
      <c r="AK150" s="139" t="s">
        <v>7252</v>
      </c>
      <c r="AL150" s="140"/>
      <c r="AM150" s="141"/>
      <c r="AN150" s="174"/>
      <c r="AO150" s="145"/>
      <c r="AP150" s="145"/>
      <c r="AQ150" s="145"/>
      <c r="AR150" s="145"/>
      <c r="AS150" s="141"/>
      <c r="AT150" s="139"/>
      <c r="AU150" s="140"/>
      <c r="AV150" s="140"/>
      <c r="AW150" s="140"/>
      <c r="AX150" s="140"/>
      <c r="AY150" s="140"/>
      <c r="AZ150" s="140"/>
      <c r="BA150" s="141"/>
      <c r="BB150" s="174"/>
      <c r="BC150" s="145"/>
      <c r="BD150" s="145"/>
      <c r="BE150" s="145"/>
      <c r="BF150" s="141"/>
      <c r="BG150" s="139" t="s">
        <v>7253</v>
      </c>
      <c r="BH150" s="170"/>
      <c r="BI150" s="139" t="s">
        <v>7254</v>
      </c>
      <c r="BJ150" s="169"/>
      <c r="BK150" s="170"/>
      <c r="BL150" s="168">
        <v>166</v>
      </c>
      <c r="BM150" s="170"/>
      <c r="BN150" s="209" t="s">
        <v>7255</v>
      </c>
      <c r="BO150" s="210"/>
      <c r="BP150" s="210"/>
      <c r="BQ150" s="211"/>
      <c r="BR150" s="146"/>
      <c r="BS150" s="146"/>
      <c r="BT150" s="146"/>
      <c r="BU150" s="146"/>
      <c r="BV150" s="146"/>
      <c r="BW150" s="146"/>
      <c r="BX150" s="145"/>
      <c r="BY150" s="145"/>
      <c r="BZ150" s="145"/>
      <c r="CA150" s="145"/>
      <c r="CB150" s="145"/>
      <c r="CC150" s="145"/>
      <c r="CD150" s="145"/>
      <c r="CE150" s="145"/>
    </row>
    <row r="151" spans="1:83" ht="14.1" customHeight="1" x14ac:dyDescent="0.2">
      <c r="A151" s="167"/>
      <c r="B151" s="208"/>
      <c r="C151" s="171"/>
      <c r="D151" s="172"/>
      <c r="E151" s="173"/>
      <c r="F151" s="171"/>
      <c r="G151" s="172"/>
      <c r="H151" s="173"/>
      <c r="I151" s="142"/>
      <c r="J151" s="143"/>
      <c r="K151" s="143"/>
      <c r="L151" s="143"/>
      <c r="M151" s="144"/>
      <c r="N151" s="191"/>
      <c r="O151" s="142"/>
      <c r="P151" s="143"/>
      <c r="Q151" s="144"/>
      <c r="R151" s="142"/>
      <c r="S151" s="143"/>
      <c r="T151" s="144"/>
      <c r="U151" s="142"/>
      <c r="V151" s="144"/>
      <c r="W151" s="142"/>
      <c r="X151" s="143"/>
      <c r="Y151" s="143"/>
      <c r="Z151" s="144"/>
      <c r="AA151" s="171"/>
      <c r="AB151" s="172"/>
      <c r="AC151" s="172"/>
      <c r="AD151" s="173"/>
      <c r="AE151" s="142"/>
      <c r="AF151" s="144"/>
      <c r="AG151" s="142"/>
      <c r="AH151" s="144"/>
      <c r="AI151" s="174"/>
      <c r="AJ151" s="175"/>
      <c r="AK151" s="142"/>
      <c r="AL151" s="143"/>
      <c r="AM151" s="144"/>
      <c r="AN151" s="142"/>
      <c r="AO151" s="143"/>
      <c r="AP151" s="143"/>
      <c r="AQ151" s="143"/>
      <c r="AR151" s="143"/>
      <c r="AS151" s="144"/>
      <c r="AT151" s="174"/>
      <c r="AU151" s="145"/>
      <c r="AV151" s="145"/>
      <c r="AW151" s="145"/>
      <c r="AX151" s="145"/>
      <c r="AY151" s="145"/>
      <c r="AZ151" s="145"/>
      <c r="BA151" s="175"/>
      <c r="BB151" s="142"/>
      <c r="BC151" s="143"/>
      <c r="BD151" s="143"/>
      <c r="BE151" s="143"/>
      <c r="BF151" s="144"/>
      <c r="BG151" s="207"/>
      <c r="BH151" s="208"/>
      <c r="BI151" s="207"/>
      <c r="BJ151" s="146"/>
      <c r="BK151" s="208"/>
      <c r="BL151" s="207"/>
      <c r="BM151" s="208"/>
      <c r="BN151" s="212"/>
      <c r="BO151" s="213"/>
      <c r="BP151" s="213"/>
      <c r="BQ151" s="214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</row>
    <row r="152" spans="1:83" ht="14.1" customHeight="1" x14ac:dyDescent="0.2">
      <c r="A152" s="167"/>
      <c r="B152" s="208"/>
      <c r="C152" s="139" t="s">
        <v>7256</v>
      </c>
      <c r="D152" s="140"/>
      <c r="E152" s="141"/>
      <c r="F152" s="168" t="s">
        <v>7257</v>
      </c>
      <c r="G152" s="169"/>
      <c r="H152" s="170"/>
      <c r="I152" s="139" t="s">
        <v>7258</v>
      </c>
      <c r="J152" s="140"/>
      <c r="K152" s="140"/>
      <c r="L152" s="140"/>
      <c r="M152" s="141"/>
      <c r="N152" s="191"/>
      <c r="O152" s="139" t="s">
        <v>7259</v>
      </c>
      <c r="P152" s="141"/>
      <c r="Q152" s="147" t="s">
        <v>7260</v>
      </c>
      <c r="R152" s="178" t="s">
        <v>7261</v>
      </c>
      <c r="S152" s="179"/>
      <c r="T152" s="180"/>
      <c r="U152" s="139" t="s">
        <v>7262</v>
      </c>
      <c r="V152" s="141"/>
      <c r="W152" s="137"/>
      <c r="X152" s="139" t="s">
        <v>7263</v>
      </c>
      <c r="Y152" s="140"/>
      <c r="Z152" s="140"/>
      <c r="AA152" s="140"/>
      <c r="AB152" s="140"/>
      <c r="AC152" s="140"/>
      <c r="AD152" s="141"/>
      <c r="AE152" s="147">
        <v>179.5</v>
      </c>
      <c r="AF152" s="139">
        <v>177</v>
      </c>
      <c r="AG152" s="140"/>
      <c r="AH152" s="141"/>
      <c r="AI152" s="174"/>
      <c r="AJ152" s="175"/>
      <c r="AK152" s="139"/>
      <c r="AL152" s="140"/>
      <c r="AM152" s="140"/>
      <c r="AN152" s="140"/>
      <c r="AO152" s="140"/>
      <c r="AP152" s="140"/>
      <c r="AQ152" s="140"/>
      <c r="AR152" s="140"/>
      <c r="AS152" s="141"/>
      <c r="AT152" s="174"/>
      <c r="AU152" s="145"/>
      <c r="AV152" s="145"/>
      <c r="AW152" s="145"/>
      <c r="AX152" s="145"/>
      <c r="AY152" s="145"/>
      <c r="AZ152" s="145"/>
      <c r="BA152" s="175"/>
      <c r="BB152" s="139"/>
      <c r="BC152" s="140"/>
      <c r="BD152" s="140"/>
      <c r="BE152" s="140"/>
      <c r="BF152" s="141"/>
      <c r="BG152" s="207"/>
      <c r="BH152" s="208"/>
      <c r="BI152" s="207"/>
      <c r="BJ152" s="146"/>
      <c r="BK152" s="208"/>
      <c r="BL152" s="207"/>
      <c r="BM152" s="208"/>
      <c r="BN152" s="212"/>
      <c r="BO152" s="213"/>
      <c r="BP152" s="213"/>
      <c r="BQ152" s="214"/>
      <c r="BR152" s="146"/>
      <c r="BS152" s="146"/>
      <c r="BT152" s="146"/>
      <c r="BU152" s="146"/>
      <c r="BV152" s="146"/>
      <c r="BW152" s="146"/>
      <c r="BX152" s="145"/>
      <c r="BY152" s="145"/>
      <c r="BZ152" s="145"/>
      <c r="CA152" s="145"/>
      <c r="CB152" s="145"/>
      <c r="CC152" s="145"/>
      <c r="CD152" s="145"/>
      <c r="CE152" s="145"/>
    </row>
    <row r="153" spans="1:83" ht="14.1" customHeight="1" x14ac:dyDescent="0.2">
      <c r="A153" s="167" t="s">
        <v>1043</v>
      </c>
      <c r="B153" s="173"/>
      <c r="C153" s="142"/>
      <c r="D153" s="143"/>
      <c r="E153" s="144"/>
      <c r="F153" s="171"/>
      <c r="G153" s="172"/>
      <c r="H153" s="173"/>
      <c r="I153" s="142"/>
      <c r="J153" s="143"/>
      <c r="K153" s="143"/>
      <c r="L153" s="143"/>
      <c r="M153" s="144"/>
      <c r="N153" s="138"/>
      <c r="O153" s="142"/>
      <c r="P153" s="144"/>
      <c r="Q153" s="138"/>
      <c r="R153" s="184"/>
      <c r="S153" s="185"/>
      <c r="T153" s="186"/>
      <c r="U153" s="142"/>
      <c r="V153" s="144"/>
      <c r="W153" s="138"/>
      <c r="X153" s="142"/>
      <c r="Y153" s="143"/>
      <c r="Z153" s="143"/>
      <c r="AA153" s="143"/>
      <c r="AB153" s="143"/>
      <c r="AC153" s="143"/>
      <c r="AD153" s="144"/>
      <c r="AE153" s="138"/>
      <c r="AF153" s="142"/>
      <c r="AG153" s="143"/>
      <c r="AH153" s="144"/>
      <c r="AI153" s="142"/>
      <c r="AJ153" s="144"/>
      <c r="AK153" s="142"/>
      <c r="AL153" s="143"/>
      <c r="AM153" s="143"/>
      <c r="AN153" s="143"/>
      <c r="AO153" s="143"/>
      <c r="AP153" s="143"/>
      <c r="AQ153" s="143"/>
      <c r="AR153" s="143"/>
      <c r="AS153" s="144"/>
      <c r="AT153" s="174"/>
      <c r="AU153" s="145"/>
      <c r="AV153" s="145"/>
      <c r="AW153" s="145"/>
      <c r="AX153" s="145"/>
      <c r="AY153" s="145"/>
      <c r="AZ153" s="145"/>
      <c r="BA153" s="175"/>
      <c r="BB153" s="174"/>
      <c r="BC153" s="145"/>
      <c r="BD153" s="145"/>
      <c r="BE153" s="145"/>
      <c r="BF153" s="175"/>
      <c r="BG153" s="207"/>
      <c r="BH153" s="208"/>
      <c r="BI153" s="207"/>
      <c r="BJ153" s="146"/>
      <c r="BK153" s="208"/>
      <c r="BL153" s="207"/>
      <c r="BM153" s="208"/>
      <c r="BN153" s="212"/>
      <c r="BO153" s="213"/>
      <c r="BP153" s="213"/>
      <c r="BQ153" s="214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</row>
    <row r="154" spans="1:83" ht="14.1" customHeight="1" x14ac:dyDescent="0.2">
      <c r="A154" s="149"/>
      <c r="B154" s="207" t="s">
        <v>7264</v>
      </c>
      <c r="C154" s="170"/>
      <c r="D154" s="168" t="s">
        <v>7265</v>
      </c>
      <c r="E154" s="170"/>
      <c r="F154" s="168" t="s">
        <v>7266</v>
      </c>
      <c r="G154" s="170"/>
      <c r="H154" s="139" t="s">
        <v>7267</v>
      </c>
      <c r="I154" s="140"/>
      <c r="J154" s="140"/>
      <c r="K154" s="140"/>
      <c r="L154" s="141"/>
      <c r="M154" s="139">
        <v>31</v>
      </c>
      <c r="N154" s="141"/>
      <c r="O154" s="139" t="s">
        <v>7268</v>
      </c>
      <c r="P154" s="141"/>
      <c r="Q154" s="178" t="s">
        <v>7269</v>
      </c>
      <c r="R154" s="180"/>
      <c r="S154" s="139" t="s">
        <v>7270</v>
      </c>
      <c r="T154" s="140"/>
      <c r="U154" s="140"/>
      <c r="V154" s="141"/>
      <c r="W154" s="137"/>
      <c r="X154" s="139" t="s">
        <v>7271</v>
      </c>
      <c r="Y154" s="140"/>
      <c r="Z154" s="141"/>
      <c r="AA154" s="139" t="s">
        <v>7272</v>
      </c>
      <c r="AB154" s="169"/>
      <c r="AC154" s="169"/>
      <c r="AD154" s="169"/>
      <c r="AE154" s="169"/>
      <c r="AF154" s="169"/>
      <c r="AG154" s="170"/>
      <c r="AH154" s="139" t="s">
        <v>7273</v>
      </c>
      <c r="AI154" s="140"/>
      <c r="AJ154" s="141"/>
      <c r="AK154" s="209" t="s">
        <v>7274</v>
      </c>
      <c r="AL154" s="221"/>
      <c r="AM154" s="221"/>
      <c r="AN154" s="221"/>
      <c r="AO154" s="221"/>
      <c r="AP154" s="222"/>
      <c r="AQ154" s="139"/>
      <c r="AR154" s="140"/>
      <c r="AS154" s="140"/>
      <c r="AT154" s="145"/>
      <c r="AU154" s="145"/>
      <c r="AV154" s="145"/>
      <c r="AW154" s="145"/>
      <c r="AX154" s="145"/>
      <c r="AY154" s="145"/>
      <c r="AZ154" s="145"/>
      <c r="BA154" s="175"/>
      <c r="BB154" s="174"/>
      <c r="BC154" s="145"/>
      <c r="BD154" s="145"/>
      <c r="BE154" s="145"/>
      <c r="BF154" s="175"/>
      <c r="BG154" s="207"/>
      <c r="BH154" s="208"/>
      <c r="BI154" s="207"/>
      <c r="BJ154" s="146"/>
      <c r="BK154" s="208"/>
      <c r="BL154" s="207"/>
      <c r="BM154" s="208"/>
      <c r="BN154" s="212"/>
      <c r="BO154" s="213"/>
      <c r="BP154" s="213"/>
      <c r="BQ154" s="214"/>
      <c r="BR154" s="146"/>
      <c r="BS154" s="146"/>
      <c r="BT154" s="146"/>
      <c r="BU154" s="146"/>
      <c r="BV154" s="146"/>
      <c r="BW154" s="146"/>
      <c r="BX154" s="145"/>
      <c r="BY154" s="145"/>
      <c r="BZ154" s="145"/>
      <c r="CA154" s="145"/>
      <c r="CB154" s="145"/>
      <c r="CC154" s="145"/>
      <c r="CD154" s="145"/>
      <c r="CE154" s="145"/>
    </row>
    <row r="155" spans="1:83" ht="14.1" customHeight="1" x14ac:dyDescent="0.2">
      <c r="A155" s="149"/>
      <c r="B155" s="171"/>
      <c r="C155" s="173"/>
      <c r="D155" s="171"/>
      <c r="E155" s="173"/>
      <c r="F155" s="171"/>
      <c r="G155" s="173"/>
      <c r="H155" s="142"/>
      <c r="I155" s="143"/>
      <c r="J155" s="143"/>
      <c r="K155" s="143"/>
      <c r="L155" s="144"/>
      <c r="M155" s="142"/>
      <c r="N155" s="144"/>
      <c r="O155" s="174"/>
      <c r="P155" s="175"/>
      <c r="Q155" s="181"/>
      <c r="R155" s="183"/>
      <c r="S155" s="174"/>
      <c r="T155" s="145"/>
      <c r="U155" s="145"/>
      <c r="V155" s="175"/>
      <c r="W155" s="138"/>
      <c r="X155" s="142"/>
      <c r="Y155" s="143"/>
      <c r="Z155" s="144"/>
      <c r="AA155" s="171"/>
      <c r="AB155" s="172"/>
      <c r="AC155" s="172"/>
      <c r="AD155" s="172"/>
      <c r="AE155" s="172"/>
      <c r="AF155" s="172"/>
      <c r="AG155" s="173"/>
      <c r="AH155" s="142"/>
      <c r="AI155" s="143"/>
      <c r="AJ155" s="144"/>
      <c r="AK155" s="223"/>
      <c r="AL155" s="224"/>
      <c r="AM155" s="224"/>
      <c r="AN155" s="224"/>
      <c r="AO155" s="224"/>
      <c r="AP155" s="225"/>
      <c r="AQ155" s="142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4"/>
      <c r="BB155" s="142"/>
      <c r="BC155" s="143"/>
      <c r="BD155" s="143"/>
      <c r="BE155" s="143"/>
      <c r="BF155" s="144"/>
      <c r="BG155" s="171"/>
      <c r="BH155" s="173"/>
      <c r="BI155" s="171"/>
      <c r="BJ155" s="172"/>
      <c r="BK155" s="173"/>
      <c r="BL155" s="171"/>
      <c r="BM155" s="173"/>
      <c r="BN155" s="215"/>
      <c r="BO155" s="216"/>
      <c r="BP155" s="216"/>
      <c r="BQ155" s="217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</row>
    <row r="156" spans="1:83" ht="14.1" customHeight="1" x14ac:dyDescent="0.2">
      <c r="A156" s="149" t="s">
        <v>7275</v>
      </c>
      <c r="B156" s="226">
        <v>27.5</v>
      </c>
      <c r="C156" s="218"/>
      <c r="D156" s="168" t="s">
        <v>7276</v>
      </c>
      <c r="E156" s="169"/>
      <c r="F156" s="169"/>
      <c r="G156" s="170"/>
      <c r="H156" s="139" t="s">
        <v>7277</v>
      </c>
      <c r="I156" s="141"/>
      <c r="J156" s="139" t="s">
        <v>7278</v>
      </c>
      <c r="K156" s="140"/>
      <c r="L156" s="141"/>
      <c r="M156" s="139" t="s">
        <v>7279</v>
      </c>
      <c r="N156" s="141"/>
      <c r="O156" s="174"/>
      <c r="P156" s="175"/>
      <c r="Q156" s="181"/>
      <c r="R156" s="183"/>
      <c r="S156" s="174"/>
      <c r="T156" s="145"/>
      <c r="U156" s="145"/>
      <c r="V156" s="175"/>
      <c r="W156" s="137"/>
      <c r="X156" s="139" t="s">
        <v>7280</v>
      </c>
      <c r="Y156" s="140"/>
      <c r="Z156" s="140"/>
      <c r="AA156" s="140"/>
      <c r="AB156" s="140"/>
      <c r="AC156" s="141"/>
      <c r="AD156" s="139" t="s">
        <v>7281</v>
      </c>
      <c r="AE156" s="140"/>
      <c r="AF156" s="140"/>
      <c r="AG156" s="140"/>
      <c r="AH156" s="140"/>
      <c r="AI156" s="140"/>
      <c r="AJ156" s="141"/>
      <c r="AK156" s="139" t="s">
        <v>7282</v>
      </c>
      <c r="AL156" s="140"/>
      <c r="AM156" s="140"/>
      <c r="AN156" s="140"/>
      <c r="AO156" s="140"/>
      <c r="AP156" s="141"/>
      <c r="AQ156" s="139" t="s">
        <v>7283</v>
      </c>
      <c r="AR156" s="140"/>
      <c r="AS156" s="140"/>
      <c r="AT156" s="140"/>
      <c r="AU156" s="141"/>
      <c r="AV156" s="139" t="s">
        <v>7284</v>
      </c>
      <c r="AW156" s="140"/>
      <c r="AX156" s="140"/>
      <c r="AY156" s="140"/>
      <c r="AZ156" s="141"/>
      <c r="BA156" s="137" t="s">
        <v>7285</v>
      </c>
      <c r="BB156" s="139" t="s">
        <v>7286</v>
      </c>
      <c r="BC156" s="140"/>
      <c r="BD156" s="140"/>
      <c r="BE156" s="140"/>
      <c r="BF156" s="140"/>
      <c r="BG156" s="140"/>
      <c r="BH156" s="141"/>
      <c r="BI156" s="139" t="s">
        <v>7287</v>
      </c>
      <c r="BJ156" s="169"/>
      <c r="BK156" s="169"/>
      <c r="BL156" s="169"/>
      <c r="BM156" s="170"/>
      <c r="BN156" s="139" t="s">
        <v>7288</v>
      </c>
      <c r="BO156" s="170"/>
      <c r="BP156" s="178" t="s">
        <v>7289</v>
      </c>
      <c r="BQ156" s="218"/>
      <c r="BR156" s="146"/>
      <c r="BS156" s="146"/>
      <c r="BT156" s="146"/>
      <c r="BU156" s="146"/>
      <c r="BV156" s="146"/>
      <c r="BW156" s="146"/>
      <c r="BX156" s="145"/>
      <c r="BY156" s="145"/>
      <c r="BZ156" s="145"/>
      <c r="CA156" s="145"/>
      <c r="CB156" s="145"/>
      <c r="CC156" s="145"/>
      <c r="CD156" s="145"/>
      <c r="CE156" s="145"/>
    </row>
    <row r="157" spans="1:83" ht="14.1" customHeight="1" x14ac:dyDescent="0.2">
      <c r="A157" s="149"/>
      <c r="B157" s="219"/>
      <c r="C157" s="220"/>
      <c r="D157" s="171"/>
      <c r="E157" s="172"/>
      <c r="F157" s="172"/>
      <c r="G157" s="173"/>
      <c r="H157" s="174"/>
      <c r="I157" s="175"/>
      <c r="J157" s="174"/>
      <c r="K157" s="145"/>
      <c r="L157" s="175"/>
      <c r="M157" s="174"/>
      <c r="N157" s="175"/>
      <c r="O157" s="142"/>
      <c r="P157" s="144"/>
      <c r="Q157" s="184"/>
      <c r="R157" s="186"/>
      <c r="S157" s="142"/>
      <c r="T157" s="143"/>
      <c r="U157" s="143"/>
      <c r="V157" s="144"/>
      <c r="W157" s="138"/>
      <c r="X157" s="174"/>
      <c r="Y157" s="145"/>
      <c r="Z157" s="145"/>
      <c r="AA157" s="145"/>
      <c r="AB157" s="145"/>
      <c r="AC157" s="175"/>
      <c r="AD157" s="174"/>
      <c r="AE157" s="145"/>
      <c r="AF157" s="145"/>
      <c r="AG157" s="145"/>
      <c r="AH157" s="145"/>
      <c r="AI157" s="145"/>
      <c r="AJ157" s="175"/>
      <c r="AK157" s="174"/>
      <c r="AL157" s="145"/>
      <c r="AM157" s="145"/>
      <c r="AN157" s="145"/>
      <c r="AO157" s="145"/>
      <c r="AP157" s="175"/>
      <c r="AQ157" s="174"/>
      <c r="AR157" s="145"/>
      <c r="AS157" s="145"/>
      <c r="AT157" s="145"/>
      <c r="AU157" s="175"/>
      <c r="AV157" s="142"/>
      <c r="AW157" s="143"/>
      <c r="AX157" s="143"/>
      <c r="AY157" s="143"/>
      <c r="AZ157" s="144"/>
      <c r="BA157" s="138"/>
      <c r="BB157" s="142"/>
      <c r="BC157" s="143"/>
      <c r="BD157" s="143"/>
      <c r="BE157" s="143"/>
      <c r="BF157" s="143"/>
      <c r="BG157" s="143"/>
      <c r="BH157" s="144"/>
      <c r="BI157" s="171"/>
      <c r="BJ157" s="172"/>
      <c r="BK157" s="172"/>
      <c r="BL157" s="172"/>
      <c r="BM157" s="173"/>
      <c r="BN157" s="171"/>
      <c r="BO157" s="173"/>
      <c r="BP157" s="219"/>
      <c r="BQ157" s="220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</row>
    <row r="158" spans="1:83" ht="14.1" customHeight="1" x14ac:dyDescent="0.2">
      <c r="A158" s="149"/>
      <c r="B158" s="168" t="s">
        <v>7290</v>
      </c>
      <c r="C158" s="169"/>
      <c r="D158" s="170"/>
      <c r="E158" s="168" t="s">
        <v>7291</v>
      </c>
      <c r="F158" s="169"/>
      <c r="G158" s="170"/>
      <c r="H158" s="174"/>
      <c r="I158" s="175"/>
      <c r="J158" s="174"/>
      <c r="K158" s="145"/>
      <c r="L158" s="175"/>
      <c r="M158" s="174"/>
      <c r="N158" s="175"/>
      <c r="O158" s="139" t="s">
        <v>7292</v>
      </c>
      <c r="P158" s="141"/>
      <c r="Q158" s="178" t="s">
        <v>7293</v>
      </c>
      <c r="R158" s="180"/>
      <c r="S158" s="139" t="s">
        <v>7294</v>
      </c>
      <c r="T158" s="140"/>
      <c r="U158" s="140"/>
      <c r="V158" s="141"/>
      <c r="W158" s="137"/>
      <c r="X158" s="174"/>
      <c r="Y158" s="145"/>
      <c r="Z158" s="145"/>
      <c r="AA158" s="145"/>
      <c r="AB158" s="145"/>
      <c r="AC158" s="175"/>
      <c r="AD158" s="174"/>
      <c r="AE158" s="145"/>
      <c r="AF158" s="145"/>
      <c r="AG158" s="145"/>
      <c r="AH158" s="145"/>
      <c r="AI158" s="145"/>
      <c r="AJ158" s="175"/>
      <c r="AK158" s="174"/>
      <c r="AL158" s="145"/>
      <c r="AM158" s="145"/>
      <c r="AN158" s="145"/>
      <c r="AO158" s="145"/>
      <c r="AP158" s="175"/>
      <c r="AQ158" s="174"/>
      <c r="AR158" s="145"/>
      <c r="AS158" s="145"/>
      <c r="AT158" s="145"/>
      <c r="AU158" s="175"/>
      <c r="AV158" s="137" t="s">
        <v>7295</v>
      </c>
      <c r="AW158" s="139" t="s">
        <v>7296</v>
      </c>
      <c r="AX158" s="140"/>
      <c r="AY158" s="140"/>
      <c r="AZ158" s="140"/>
      <c r="BA158" s="141"/>
      <c r="BB158" s="139" t="s">
        <v>7297</v>
      </c>
      <c r="BC158" s="140"/>
      <c r="BD158" s="140"/>
      <c r="BE158" s="140"/>
      <c r="BF158" s="141"/>
      <c r="BG158" s="139" t="s">
        <v>7298</v>
      </c>
      <c r="BH158" s="169"/>
      <c r="BI158" s="169"/>
      <c r="BJ158" s="169"/>
      <c r="BK158" s="169"/>
      <c r="BL158" s="169"/>
      <c r="BM158" s="170"/>
      <c r="BN158" s="139" t="s">
        <v>7299</v>
      </c>
      <c r="BO158" s="170"/>
      <c r="BP158" s="139" t="s">
        <v>7300</v>
      </c>
      <c r="BQ158" s="170"/>
      <c r="BR158" s="146"/>
      <c r="BS158" s="146"/>
      <c r="BT158" s="146"/>
      <c r="BU158" s="146"/>
      <c r="BV158" s="146"/>
      <c r="BW158" s="146"/>
      <c r="BX158" s="145"/>
      <c r="BY158" s="145"/>
      <c r="BZ158" s="145"/>
      <c r="CA158" s="145"/>
      <c r="CB158" s="145"/>
      <c r="CC158" s="145"/>
      <c r="CD158" s="145"/>
      <c r="CE158" s="145"/>
    </row>
    <row r="159" spans="1:83" ht="14.1" customHeight="1" x14ac:dyDescent="0.2">
      <c r="A159" s="149" t="s">
        <v>7301</v>
      </c>
      <c r="B159" s="171"/>
      <c r="C159" s="172"/>
      <c r="D159" s="173"/>
      <c r="E159" s="171"/>
      <c r="F159" s="172"/>
      <c r="G159" s="173"/>
      <c r="H159" s="142"/>
      <c r="I159" s="144"/>
      <c r="J159" s="142"/>
      <c r="K159" s="143"/>
      <c r="L159" s="144"/>
      <c r="M159" s="142"/>
      <c r="N159" s="144"/>
      <c r="O159" s="142"/>
      <c r="P159" s="144"/>
      <c r="Q159" s="184"/>
      <c r="R159" s="186"/>
      <c r="S159" s="142"/>
      <c r="T159" s="143"/>
      <c r="U159" s="143"/>
      <c r="V159" s="144"/>
      <c r="W159" s="138"/>
      <c r="X159" s="142"/>
      <c r="Y159" s="143"/>
      <c r="Z159" s="143"/>
      <c r="AA159" s="143"/>
      <c r="AB159" s="143"/>
      <c r="AC159" s="144"/>
      <c r="AD159" s="142"/>
      <c r="AE159" s="143"/>
      <c r="AF159" s="143"/>
      <c r="AG159" s="143"/>
      <c r="AH159" s="143"/>
      <c r="AI159" s="143"/>
      <c r="AJ159" s="144"/>
      <c r="AK159" s="142"/>
      <c r="AL159" s="143"/>
      <c r="AM159" s="143"/>
      <c r="AN159" s="143"/>
      <c r="AO159" s="143"/>
      <c r="AP159" s="144"/>
      <c r="AQ159" s="142"/>
      <c r="AR159" s="143"/>
      <c r="AS159" s="143"/>
      <c r="AT159" s="143"/>
      <c r="AU159" s="144"/>
      <c r="AV159" s="191"/>
      <c r="AW159" s="142"/>
      <c r="AX159" s="143"/>
      <c r="AY159" s="143"/>
      <c r="AZ159" s="143"/>
      <c r="BA159" s="144"/>
      <c r="BB159" s="142"/>
      <c r="BC159" s="143"/>
      <c r="BD159" s="143"/>
      <c r="BE159" s="143"/>
      <c r="BF159" s="144"/>
      <c r="BG159" s="171"/>
      <c r="BH159" s="172"/>
      <c r="BI159" s="172"/>
      <c r="BJ159" s="172"/>
      <c r="BK159" s="172"/>
      <c r="BL159" s="172"/>
      <c r="BM159" s="173"/>
      <c r="BN159" s="171"/>
      <c r="BO159" s="173"/>
      <c r="BP159" s="171"/>
      <c r="BQ159" s="173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</row>
    <row r="160" spans="1:83" ht="14.1" customHeight="1" x14ac:dyDescent="0.2">
      <c r="A160" s="149"/>
      <c r="B160" s="177" t="s">
        <v>7302</v>
      </c>
      <c r="C160" s="168">
        <v>13</v>
      </c>
      <c r="D160" s="169"/>
      <c r="E160" s="170"/>
      <c r="F160" s="168" t="s">
        <v>7303</v>
      </c>
      <c r="G160" s="170"/>
      <c r="H160" s="139" t="s">
        <v>7304</v>
      </c>
      <c r="I160" s="141"/>
      <c r="J160" s="137" t="s">
        <v>7305</v>
      </c>
      <c r="K160" s="139" t="s">
        <v>7306</v>
      </c>
      <c r="L160" s="141"/>
      <c r="M160" s="139" t="s">
        <v>7307</v>
      </c>
      <c r="N160" s="141"/>
      <c r="O160" s="139" t="s">
        <v>7308</v>
      </c>
      <c r="P160" s="140"/>
      <c r="Q160" s="141"/>
      <c r="R160" s="139" t="s">
        <v>7309</v>
      </c>
      <c r="S160" s="141"/>
      <c r="T160" s="139" t="s">
        <v>7310</v>
      </c>
      <c r="U160" s="141"/>
      <c r="V160" s="137"/>
      <c r="W160" s="137"/>
      <c r="X160" s="139" t="s">
        <v>7311</v>
      </c>
      <c r="Y160" s="140"/>
      <c r="Z160" s="140"/>
      <c r="AA160" s="140"/>
      <c r="AB160" s="140"/>
      <c r="AC160" s="140"/>
      <c r="AD160" s="141"/>
      <c r="AE160" s="139" t="s">
        <v>7312</v>
      </c>
      <c r="AF160" s="140"/>
      <c r="AG160" s="140"/>
      <c r="AH160" s="141"/>
      <c r="AI160" s="139" t="s">
        <v>7313</v>
      </c>
      <c r="AJ160" s="140"/>
      <c r="AK160" s="140"/>
      <c r="AL160" s="140"/>
      <c r="AM160" s="140"/>
      <c r="AN160" s="140"/>
      <c r="AO160" s="140"/>
      <c r="AP160" s="141"/>
      <c r="AQ160" s="139" t="s">
        <v>7314</v>
      </c>
      <c r="AR160" s="140"/>
      <c r="AS160" s="140"/>
      <c r="AT160" s="140"/>
      <c r="AU160" s="141"/>
      <c r="AV160" s="191"/>
      <c r="AW160" s="139" t="s">
        <v>7315</v>
      </c>
      <c r="AX160" s="140"/>
      <c r="AY160" s="141"/>
      <c r="AZ160" s="139" t="s">
        <v>7316</v>
      </c>
      <c r="BA160" s="140"/>
      <c r="BB160" s="140"/>
      <c r="BC160" s="140"/>
      <c r="BD160" s="140"/>
      <c r="BE160" s="140"/>
      <c r="BF160" s="141"/>
      <c r="BG160" s="209" t="s">
        <v>7317</v>
      </c>
      <c r="BH160" s="210"/>
      <c r="BI160" s="210"/>
      <c r="BJ160" s="210"/>
      <c r="BK160" s="210"/>
      <c r="BL160" s="210"/>
      <c r="BM160" s="211"/>
      <c r="BN160" s="139" t="s">
        <v>7318</v>
      </c>
      <c r="BO160" s="169"/>
      <c r="BP160" s="169"/>
      <c r="BQ160" s="170"/>
      <c r="BR160" s="206"/>
      <c r="BS160" s="146"/>
      <c r="BT160" s="146"/>
      <c r="BU160" s="146"/>
      <c r="BV160" s="146"/>
      <c r="BW160" s="146"/>
      <c r="BX160" s="145"/>
      <c r="BY160" s="145"/>
      <c r="BZ160" s="145"/>
      <c r="CA160" s="145"/>
      <c r="CB160" s="145"/>
      <c r="CC160" s="145"/>
      <c r="CD160" s="145"/>
      <c r="CE160" s="145"/>
    </row>
    <row r="161" spans="1:83" ht="14.1" customHeight="1" x14ac:dyDescent="0.2">
      <c r="A161" s="149"/>
      <c r="B161" s="176"/>
      <c r="C161" s="171"/>
      <c r="D161" s="172"/>
      <c r="E161" s="173"/>
      <c r="F161" s="207"/>
      <c r="G161" s="208"/>
      <c r="H161" s="174"/>
      <c r="I161" s="175"/>
      <c r="J161" s="138"/>
      <c r="K161" s="142"/>
      <c r="L161" s="144"/>
      <c r="M161" s="174"/>
      <c r="N161" s="175"/>
      <c r="O161" s="142"/>
      <c r="P161" s="143"/>
      <c r="Q161" s="144"/>
      <c r="R161" s="142"/>
      <c r="S161" s="144"/>
      <c r="T161" s="142"/>
      <c r="U161" s="144"/>
      <c r="V161" s="138"/>
      <c r="W161" s="138"/>
      <c r="X161" s="142"/>
      <c r="Y161" s="143"/>
      <c r="Z161" s="143"/>
      <c r="AA161" s="143"/>
      <c r="AB161" s="143"/>
      <c r="AC161" s="143"/>
      <c r="AD161" s="144"/>
      <c r="AE161" s="142"/>
      <c r="AF161" s="143"/>
      <c r="AG161" s="143"/>
      <c r="AH161" s="144"/>
      <c r="AI161" s="142"/>
      <c r="AJ161" s="143"/>
      <c r="AK161" s="143"/>
      <c r="AL161" s="143"/>
      <c r="AM161" s="143"/>
      <c r="AN161" s="143"/>
      <c r="AO161" s="143"/>
      <c r="AP161" s="144"/>
      <c r="AQ161" s="142"/>
      <c r="AR161" s="143"/>
      <c r="AS161" s="143"/>
      <c r="AT161" s="143"/>
      <c r="AU161" s="144"/>
      <c r="AV161" s="138"/>
      <c r="AW161" s="142"/>
      <c r="AX161" s="143"/>
      <c r="AY161" s="144"/>
      <c r="AZ161" s="142"/>
      <c r="BA161" s="143"/>
      <c r="BB161" s="143"/>
      <c r="BC161" s="143"/>
      <c r="BD161" s="143"/>
      <c r="BE161" s="143"/>
      <c r="BF161" s="144"/>
      <c r="BG161" s="215"/>
      <c r="BH161" s="216"/>
      <c r="BI161" s="216"/>
      <c r="BJ161" s="216"/>
      <c r="BK161" s="216"/>
      <c r="BL161" s="216"/>
      <c r="BM161" s="217"/>
      <c r="BN161" s="171"/>
      <c r="BO161" s="172"/>
      <c r="BP161" s="172"/>
      <c r="BQ161" s="208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</row>
    <row r="162" spans="1:83" ht="14.1" customHeight="1" x14ac:dyDescent="0.2">
      <c r="A162" s="149" t="s">
        <v>7319</v>
      </c>
      <c r="B162" s="168" t="s">
        <v>7320</v>
      </c>
      <c r="C162" s="169"/>
      <c r="D162" s="169"/>
      <c r="E162" s="170"/>
      <c r="F162" s="207"/>
      <c r="G162" s="208"/>
      <c r="H162" s="174"/>
      <c r="I162" s="175"/>
      <c r="J162" s="139" t="s">
        <v>390</v>
      </c>
      <c r="K162" s="140"/>
      <c r="L162" s="141"/>
      <c r="M162" s="174"/>
      <c r="N162" s="175"/>
      <c r="O162" s="139" t="s">
        <v>7321</v>
      </c>
      <c r="P162" s="141"/>
      <c r="Q162" s="137" t="s">
        <v>7322</v>
      </c>
      <c r="R162" s="139" t="s">
        <v>7323</v>
      </c>
      <c r="S162" s="141"/>
      <c r="T162" s="139" t="s">
        <v>7324</v>
      </c>
      <c r="U162" s="141"/>
      <c r="V162" s="137"/>
      <c r="W162" s="139">
        <v>146</v>
      </c>
      <c r="X162" s="140"/>
      <c r="Y162" s="140"/>
      <c r="Z162" s="140"/>
      <c r="AA162" s="141"/>
      <c r="AB162" s="139">
        <v>142</v>
      </c>
      <c r="AC162" s="140"/>
      <c r="AD162" s="141"/>
      <c r="AE162" s="178" t="s">
        <v>7325</v>
      </c>
      <c r="AF162" s="180"/>
      <c r="AG162" s="139">
        <v>141</v>
      </c>
      <c r="AH162" s="141"/>
      <c r="AI162" s="139" t="s">
        <v>1202</v>
      </c>
      <c r="AJ162" s="140"/>
      <c r="AK162" s="141"/>
      <c r="AL162" s="139" t="s">
        <v>7326</v>
      </c>
      <c r="AM162" s="141"/>
      <c r="AN162" s="139" t="s">
        <v>7327</v>
      </c>
      <c r="AO162" s="140"/>
      <c r="AP162" s="140"/>
      <c r="AQ162" s="140"/>
      <c r="AR162" s="140"/>
      <c r="AS162" s="140"/>
      <c r="AT162" s="140"/>
      <c r="AU162" s="140"/>
      <c r="AV162" s="141"/>
      <c r="AW162" s="139">
        <v>132</v>
      </c>
      <c r="AX162" s="140"/>
      <c r="AY162" s="141"/>
      <c r="AZ162" s="139" t="s">
        <v>7328</v>
      </c>
      <c r="BA162" s="141"/>
      <c r="BB162" s="139" t="s">
        <v>7329</v>
      </c>
      <c r="BC162" s="169"/>
      <c r="BD162" s="169"/>
      <c r="BE162" s="169"/>
      <c r="BF162" s="169"/>
      <c r="BG162" s="169"/>
      <c r="BH162" s="169"/>
      <c r="BI162" s="170"/>
      <c r="BJ162" s="139" t="s">
        <v>7330</v>
      </c>
      <c r="BK162" s="169"/>
      <c r="BL162" s="169"/>
      <c r="BM162" s="170"/>
      <c r="BN162" s="139" t="s">
        <v>7331</v>
      </c>
      <c r="BO162" s="169"/>
      <c r="BP162" s="170"/>
      <c r="BQ162" s="178" t="s">
        <v>7332</v>
      </c>
      <c r="BR162" s="218"/>
      <c r="BS162" s="196" t="s">
        <v>7333</v>
      </c>
      <c r="BT162" s="146"/>
      <c r="BU162" s="146"/>
      <c r="BV162" s="146"/>
      <c r="BW162" s="146"/>
      <c r="BX162" s="145"/>
      <c r="BY162" s="145"/>
      <c r="BZ162" s="145"/>
      <c r="CA162" s="145"/>
      <c r="CB162" s="145"/>
      <c r="CC162" s="145"/>
      <c r="CD162" s="145"/>
      <c r="CE162" s="145"/>
    </row>
    <row r="163" spans="1:83" ht="14.1" customHeight="1" x14ac:dyDescent="0.2">
      <c r="A163" s="149"/>
      <c r="B163" s="207"/>
      <c r="C163" s="146"/>
      <c r="D163" s="146"/>
      <c r="E163" s="208"/>
      <c r="F163" s="171"/>
      <c r="G163" s="173"/>
      <c r="H163" s="142"/>
      <c r="I163" s="144"/>
      <c r="J163" s="142"/>
      <c r="K163" s="143"/>
      <c r="L163" s="144"/>
      <c r="M163" s="142"/>
      <c r="N163" s="144"/>
      <c r="O163" s="142"/>
      <c r="P163" s="144"/>
      <c r="Q163" s="138"/>
      <c r="R163" s="142"/>
      <c r="S163" s="144"/>
      <c r="T163" s="142"/>
      <c r="U163" s="144"/>
      <c r="V163" s="138"/>
      <c r="W163" s="142"/>
      <c r="X163" s="143"/>
      <c r="Y163" s="143"/>
      <c r="Z163" s="143"/>
      <c r="AA163" s="144"/>
      <c r="AB163" s="142"/>
      <c r="AC163" s="143"/>
      <c r="AD163" s="144"/>
      <c r="AE163" s="184"/>
      <c r="AF163" s="186"/>
      <c r="AG163" s="142"/>
      <c r="AH163" s="144"/>
      <c r="AI163" s="142"/>
      <c r="AJ163" s="143"/>
      <c r="AK163" s="144"/>
      <c r="AL163" s="142"/>
      <c r="AM163" s="144"/>
      <c r="AN163" s="142"/>
      <c r="AO163" s="143"/>
      <c r="AP163" s="143"/>
      <c r="AQ163" s="143"/>
      <c r="AR163" s="143"/>
      <c r="AS163" s="143"/>
      <c r="AT163" s="143"/>
      <c r="AU163" s="143"/>
      <c r="AV163" s="144"/>
      <c r="AW163" s="142"/>
      <c r="AX163" s="143"/>
      <c r="AY163" s="144"/>
      <c r="AZ163" s="174"/>
      <c r="BA163" s="175"/>
      <c r="BB163" s="207"/>
      <c r="BC163" s="146"/>
      <c r="BD163" s="146"/>
      <c r="BE163" s="146"/>
      <c r="BF163" s="146"/>
      <c r="BG163" s="146"/>
      <c r="BH163" s="146"/>
      <c r="BI163" s="208"/>
      <c r="BJ163" s="207"/>
      <c r="BK163" s="146"/>
      <c r="BL163" s="146"/>
      <c r="BM163" s="208"/>
      <c r="BN163" s="171"/>
      <c r="BO163" s="172"/>
      <c r="BP163" s="173"/>
      <c r="BQ163" s="219"/>
      <c r="BR163" s="220"/>
      <c r="BS163" s="197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</row>
    <row r="164" spans="1:83" ht="14.1" customHeight="1" x14ac:dyDescent="0.2">
      <c r="A164" s="149"/>
      <c r="B164" s="207"/>
      <c r="C164" s="146"/>
      <c r="D164" s="146"/>
      <c r="E164" s="208"/>
      <c r="F164" s="168" t="s">
        <v>7334</v>
      </c>
      <c r="G164" s="169"/>
      <c r="H164" s="169"/>
      <c r="I164" s="170"/>
      <c r="J164" s="139" t="s">
        <v>7335</v>
      </c>
      <c r="K164" s="140"/>
      <c r="L164" s="141"/>
      <c r="M164" s="139" t="s">
        <v>7336</v>
      </c>
      <c r="N164" s="141"/>
      <c r="O164" s="139" t="s">
        <v>7337</v>
      </c>
      <c r="P164" s="140"/>
      <c r="Q164" s="141"/>
      <c r="R164" s="139" t="s">
        <v>7338</v>
      </c>
      <c r="S164" s="140"/>
      <c r="T164" s="140"/>
      <c r="U164" s="140"/>
      <c r="V164" s="141"/>
      <c r="W164" s="139" t="s">
        <v>7339</v>
      </c>
      <c r="X164" s="140"/>
      <c r="Y164" s="140"/>
      <c r="Z164" s="140"/>
      <c r="AA164" s="141"/>
      <c r="AB164" s="139" t="s">
        <v>7340</v>
      </c>
      <c r="AC164" s="140"/>
      <c r="AD164" s="140"/>
      <c r="AE164" s="140"/>
      <c r="AF164" s="140"/>
      <c r="AG164" s="140"/>
      <c r="AH164" s="141"/>
      <c r="AI164" s="139" t="s">
        <v>7341</v>
      </c>
      <c r="AJ164" s="140"/>
      <c r="AK164" s="141"/>
      <c r="AL164" s="139" t="s">
        <v>7342</v>
      </c>
      <c r="AM164" s="140"/>
      <c r="AN164" s="140"/>
      <c r="AO164" s="141"/>
      <c r="AP164" s="139" t="s">
        <v>7343</v>
      </c>
      <c r="AQ164" s="140"/>
      <c r="AR164" s="140"/>
      <c r="AS164" s="141"/>
      <c r="AT164" s="139" t="s">
        <v>7344</v>
      </c>
      <c r="AU164" s="140"/>
      <c r="AV164" s="141"/>
      <c r="AW164" s="137" t="s">
        <v>7345</v>
      </c>
      <c r="AX164" s="139" t="s">
        <v>7346</v>
      </c>
      <c r="AY164" s="141"/>
      <c r="AZ164" s="174"/>
      <c r="BA164" s="175"/>
      <c r="BB164" s="207"/>
      <c r="BC164" s="146"/>
      <c r="BD164" s="146"/>
      <c r="BE164" s="146"/>
      <c r="BF164" s="146"/>
      <c r="BG164" s="146"/>
      <c r="BH164" s="146"/>
      <c r="BI164" s="208"/>
      <c r="BJ164" s="207"/>
      <c r="BK164" s="146"/>
      <c r="BL164" s="146"/>
      <c r="BM164" s="208"/>
      <c r="BN164" s="139" t="s">
        <v>7347</v>
      </c>
      <c r="BO164" s="169"/>
      <c r="BP164" s="170"/>
      <c r="BQ164" s="178" t="s">
        <v>7348</v>
      </c>
      <c r="BR164" s="218"/>
      <c r="BS164" s="177" t="s">
        <v>7349</v>
      </c>
      <c r="BT164" s="146"/>
      <c r="BU164" s="146"/>
      <c r="BV164" s="146"/>
      <c r="BW164" s="146"/>
      <c r="BX164" s="145"/>
      <c r="BY164" s="145"/>
      <c r="BZ164" s="145"/>
      <c r="CA164" s="145"/>
      <c r="CB164" s="145"/>
      <c r="CC164" s="145"/>
      <c r="CD164" s="145"/>
      <c r="CE164" s="145"/>
    </row>
    <row r="165" spans="1:83" ht="14.1" customHeight="1" x14ac:dyDescent="0.2">
      <c r="A165" s="149" t="s">
        <v>7094</v>
      </c>
      <c r="B165" s="207"/>
      <c r="C165" s="146"/>
      <c r="D165" s="146"/>
      <c r="E165" s="208"/>
      <c r="F165" s="207"/>
      <c r="G165" s="146"/>
      <c r="H165" s="146"/>
      <c r="I165" s="208"/>
      <c r="J165" s="174"/>
      <c r="K165" s="145"/>
      <c r="L165" s="175"/>
      <c r="M165" s="142"/>
      <c r="N165" s="144"/>
      <c r="O165" s="174"/>
      <c r="P165" s="145"/>
      <c r="Q165" s="175"/>
      <c r="R165" s="142"/>
      <c r="S165" s="143"/>
      <c r="T165" s="143"/>
      <c r="U165" s="143"/>
      <c r="V165" s="144"/>
      <c r="W165" s="142"/>
      <c r="X165" s="143"/>
      <c r="Y165" s="143"/>
      <c r="Z165" s="143"/>
      <c r="AA165" s="144"/>
      <c r="AB165" s="142"/>
      <c r="AC165" s="143"/>
      <c r="AD165" s="143"/>
      <c r="AE165" s="143"/>
      <c r="AF165" s="143"/>
      <c r="AG165" s="143"/>
      <c r="AH165" s="144"/>
      <c r="AI165" s="142"/>
      <c r="AJ165" s="143"/>
      <c r="AK165" s="144"/>
      <c r="AL165" s="174"/>
      <c r="AM165" s="145"/>
      <c r="AN165" s="145"/>
      <c r="AO165" s="175"/>
      <c r="AP165" s="174"/>
      <c r="AQ165" s="145"/>
      <c r="AR165" s="145"/>
      <c r="AS165" s="175"/>
      <c r="AT165" s="174"/>
      <c r="AU165" s="145"/>
      <c r="AV165" s="175"/>
      <c r="AW165" s="191"/>
      <c r="AX165" s="174"/>
      <c r="AY165" s="175"/>
      <c r="AZ165" s="174"/>
      <c r="BA165" s="175"/>
      <c r="BB165" s="171"/>
      <c r="BC165" s="172"/>
      <c r="BD165" s="172"/>
      <c r="BE165" s="172"/>
      <c r="BF165" s="172"/>
      <c r="BG165" s="172"/>
      <c r="BH165" s="172"/>
      <c r="BI165" s="173"/>
      <c r="BJ165" s="171"/>
      <c r="BK165" s="172"/>
      <c r="BL165" s="172"/>
      <c r="BM165" s="173"/>
      <c r="BN165" s="171"/>
      <c r="BO165" s="172"/>
      <c r="BP165" s="173"/>
      <c r="BQ165" s="219"/>
      <c r="BR165" s="220"/>
      <c r="BS165" s="17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</row>
    <row r="166" spans="1:83" ht="14.1" customHeight="1" x14ac:dyDescent="0.2">
      <c r="A166" s="149"/>
      <c r="B166" s="207"/>
      <c r="C166" s="146"/>
      <c r="D166" s="146"/>
      <c r="E166" s="208"/>
      <c r="F166" s="207"/>
      <c r="G166" s="146"/>
      <c r="H166" s="146"/>
      <c r="I166" s="208"/>
      <c r="J166" s="174"/>
      <c r="K166" s="145"/>
      <c r="L166" s="175"/>
      <c r="M166" s="139" t="s">
        <v>7350</v>
      </c>
      <c r="N166" s="141"/>
      <c r="O166" s="174"/>
      <c r="P166" s="145"/>
      <c r="Q166" s="175"/>
      <c r="R166" s="139" t="s">
        <v>7351</v>
      </c>
      <c r="S166" s="140"/>
      <c r="T166" s="140"/>
      <c r="U166" s="141"/>
      <c r="V166" s="137"/>
      <c r="W166" s="137"/>
      <c r="X166" s="139" t="s">
        <v>7352</v>
      </c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1"/>
      <c r="AL166" s="174"/>
      <c r="AM166" s="145"/>
      <c r="AN166" s="145"/>
      <c r="AO166" s="175"/>
      <c r="AP166" s="174"/>
      <c r="AQ166" s="145"/>
      <c r="AR166" s="145"/>
      <c r="AS166" s="175"/>
      <c r="AT166" s="174"/>
      <c r="AU166" s="145"/>
      <c r="AV166" s="175"/>
      <c r="AW166" s="191"/>
      <c r="AX166" s="174"/>
      <c r="AY166" s="175"/>
      <c r="AZ166" s="174"/>
      <c r="BA166" s="145"/>
      <c r="BB166" s="141"/>
      <c r="BC166" s="139" t="s">
        <v>7353</v>
      </c>
      <c r="BD166" s="169"/>
      <c r="BE166" s="169"/>
      <c r="BF166" s="169"/>
      <c r="BG166" s="169"/>
      <c r="BH166" s="169"/>
      <c r="BI166" s="170"/>
      <c r="BJ166" s="139" t="s">
        <v>7354</v>
      </c>
      <c r="BK166" s="169"/>
      <c r="BL166" s="169"/>
      <c r="BM166" s="170"/>
      <c r="BN166" s="139" t="s">
        <v>7355</v>
      </c>
      <c r="BO166" s="169"/>
      <c r="BP166" s="169"/>
      <c r="BQ166" s="169"/>
      <c r="BR166" s="170"/>
      <c r="BS166" s="168"/>
      <c r="BT166" s="146"/>
      <c r="BU166" s="146"/>
      <c r="BV166" s="146"/>
      <c r="BW166" s="146"/>
      <c r="BX166" s="145"/>
      <c r="BY166" s="145"/>
      <c r="BZ166" s="145"/>
      <c r="CA166" s="145"/>
      <c r="CB166" s="145"/>
      <c r="CC166" s="145"/>
      <c r="CD166" s="145"/>
      <c r="CE166" s="145"/>
    </row>
    <row r="167" spans="1:83" ht="14.1" customHeight="1" x14ac:dyDescent="0.2">
      <c r="A167" s="149"/>
      <c r="B167" s="171"/>
      <c r="C167" s="172"/>
      <c r="D167" s="172"/>
      <c r="E167" s="173"/>
      <c r="F167" s="171"/>
      <c r="G167" s="172"/>
      <c r="H167" s="172"/>
      <c r="I167" s="173"/>
      <c r="J167" s="142"/>
      <c r="K167" s="143"/>
      <c r="L167" s="144"/>
      <c r="M167" s="142"/>
      <c r="N167" s="144"/>
      <c r="O167" s="142"/>
      <c r="P167" s="143"/>
      <c r="Q167" s="144"/>
      <c r="R167" s="142"/>
      <c r="S167" s="143"/>
      <c r="T167" s="143"/>
      <c r="U167" s="144"/>
      <c r="V167" s="138"/>
      <c r="W167" s="138"/>
      <c r="X167" s="142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4"/>
      <c r="AL167" s="142"/>
      <c r="AM167" s="143"/>
      <c r="AN167" s="143"/>
      <c r="AO167" s="144"/>
      <c r="AP167" s="142"/>
      <c r="AQ167" s="143"/>
      <c r="AR167" s="143"/>
      <c r="AS167" s="144"/>
      <c r="AT167" s="142"/>
      <c r="AU167" s="143"/>
      <c r="AV167" s="144"/>
      <c r="AW167" s="138"/>
      <c r="AX167" s="142"/>
      <c r="AY167" s="144"/>
      <c r="AZ167" s="142"/>
      <c r="BA167" s="143"/>
      <c r="BB167" s="144"/>
      <c r="BC167" s="171"/>
      <c r="BD167" s="172"/>
      <c r="BE167" s="172"/>
      <c r="BF167" s="172"/>
      <c r="BG167" s="172"/>
      <c r="BH167" s="172"/>
      <c r="BI167" s="173"/>
      <c r="BJ167" s="171"/>
      <c r="BK167" s="172"/>
      <c r="BL167" s="172"/>
      <c r="BM167" s="173"/>
      <c r="BN167" s="171"/>
      <c r="BO167" s="172"/>
      <c r="BP167" s="172"/>
      <c r="BQ167" s="172"/>
      <c r="BR167" s="173"/>
      <c r="BS167" s="171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</row>
    <row r="168" spans="1:83" ht="14.1" customHeight="1" x14ac:dyDescent="0.2">
      <c r="A168" s="149" t="s">
        <v>7356</v>
      </c>
      <c r="B168" s="137" t="s">
        <v>7357</v>
      </c>
      <c r="C168" s="139" t="s">
        <v>7358</v>
      </c>
      <c r="D168" s="140"/>
      <c r="E168" s="140"/>
      <c r="F168" s="141"/>
      <c r="G168" s="168" t="s">
        <v>7359</v>
      </c>
      <c r="H168" s="169"/>
      <c r="I168" s="169"/>
      <c r="J168" s="170"/>
      <c r="K168" s="139" t="s">
        <v>7360</v>
      </c>
      <c r="L168" s="141"/>
      <c r="M168" s="139" t="s">
        <v>7361</v>
      </c>
      <c r="N168" s="141"/>
      <c r="O168" s="139" t="s">
        <v>7362</v>
      </c>
      <c r="P168" s="140"/>
      <c r="Q168" s="141"/>
      <c r="R168" s="139" t="s">
        <v>7363</v>
      </c>
      <c r="S168" s="140"/>
      <c r="T168" s="141"/>
      <c r="U168" s="139" t="s">
        <v>7364</v>
      </c>
      <c r="V168" s="141"/>
      <c r="W168" s="137"/>
      <c r="X168" s="139" t="s">
        <v>7365</v>
      </c>
      <c r="Y168" s="140"/>
      <c r="Z168" s="140"/>
      <c r="AA168" s="141"/>
      <c r="AB168" s="139" t="s">
        <v>7366</v>
      </c>
      <c r="AC168" s="140"/>
      <c r="AD168" s="141"/>
      <c r="AE168" s="139" t="s">
        <v>7367</v>
      </c>
      <c r="AF168" s="140"/>
      <c r="AG168" s="141"/>
      <c r="AH168" s="139" t="s">
        <v>7368</v>
      </c>
      <c r="AI168" s="140"/>
      <c r="AJ168" s="140"/>
      <c r="AK168" s="141"/>
      <c r="AL168" s="139" t="s">
        <v>7369</v>
      </c>
      <c r="AM168" s="140"/>
      <c r="AN168" s="140"/>
      <c r="AO168" s="141"/>
      <c r="AP168" s="237" t="s">
        <v>7370</v>
      </c>
      <c r="AQ168" s="238"/>
      <c r="AR168" s="238"/>
      <c r="AS168" s="239"/>
      <c r="AT168" s="237" t="s">
        <v>7371</v>
      </c>
      <c r="AU168" s="238"/>
      <c r="AV168" s="238"/>
      <c r="AW168" s="239"/>
      <c r="AX168" s="139" t="s">
        <v>7372</v>
      </c>
      <c r="AY168" s="140"/>
      <c r="AZ168" s="140"/>
      <c r="BA168" s="140"/>
      <c r="BB168" s="141"/>
      <c r="BC168" s="139" t="s">
        <v>7373</v>
      </c>
      <c r="BD168" s="141"/>
      <c r="BE168" s="139" t="s">
        <v>7374</v>
      </c>
      <c r="BF168" s="141"/>
      <c r="BG168" s="139" t="s">
        <v>7375</v>
      </c>
      <c r="BH168" s="169"/>
      <c r="BI168" s="170"/>
      <c r="BJ168" s="139" t="s">
        <v>7376</v>
      </c>
      <c r="BK168" s="170"/>
      <c r="BL168" s="178" t="s">
        <v>7377</v>
      </c>
      <c r="BM168" s="218"/>
      <c r="BN168" s="139" t="s">
        <v>7378</v>
      </c>
      <c r="BO168" s="169"/>
      <c r="BP168" s="170"/>
      <c r="BQ168" s="139" t="s">
        <v>7379</v>
      </c>
      <c r="BR168" s="169"/>
      <c r="BS168" s="170"/>
      <c r="BT168" s="146"/>
      <c r="BU168" s="146"/>
      <c r="BV168" s="146"/>
      <c r="BW168" s="146"/>
      <c r="BX168" s="145"/>
      <c r="BY168" s="145"/>
      <c r="BZ168" s="145"/>
      <c r="CA168" s="145"/>
      <c r="CB168" s="145"/>
      <c r="CC168" s="145"/>
      <c r="CD168" s="145"/>
      <c r="CE168" s="145"/>
    </row>
    <row r="169" spans="1:83" ht="14.1" customHeight="1" x14ac:dyDescent="0.2">
      <c r="A169" s="149"/>
      <c r="B169" s="138"/>
      <c r="C169" s="142"/>
      <c r="D169" s="143"/>
      <c r="E169" s="143"/>
      <c r="F169" s="144"/>
      <c r="G169" s="171"/>
      <c r="H169" s="172"/>
      <c r="I169" s="172"/>
      <c r="J169" s="173"/>
      <c r="K169" s="142"/>
      <c r="L169" s="144"/>
      <c r="M169" s="142"/>
      <c r="N169" s="144"/>
      <c r="O169" s="142"/>
      <c r="P169" s="143"/>
      <c r="Q169" s="144"/>
      <c r="R169" s="142"/>
      <c r="S169" s="143"/>
      <c r="T169" s="144"/>
      <c r="U169" s="142"/>
      <c r="V169" s="144"/>
      <c r="W169" s="138"/>
      <c r="X169" s="142"/>
      <c r="Y169" s="143"/>
      <c r="Z169" s="143"/>
      <c r="AA169" s="144"/>
      <c r="AB169" s="142"/>
      <c r="AC169" s="143"/>
      <c r="AD169" s="144"/>
      <c r="AE169" s="142"/>
      <c r="AF169" s="143"/>
      <c r="AG169" s="144"/>
      <c r="AH169" s="142"/>
      <c r="AI169" s="143"/>
      <c r="AJ169" s="143"/>
      <c r="AK169" s="144"/>
      <c r="AL169" s="142"/>
      <c r="AM169" s="143"/>
      <c r="AN169" s="143"/>
      <c r="AO169" s="144"/>
      <c r="AP169" s="240"/>
      <c r="AQ169" s="241"/>
      <c r="AR169" s="241"/>
      <c r="AS169" s="242"/>
      <c r="AT169" s="240"/>
      <c r="AU169" s="241"/>
      <c r="AV169" s="241"/>
      <c r="AW169" s="242"/>
      <c r="AX169" s="142"/>
      <c r="AY169" s="143"/>
      <c r="AZ169" s="143"/>
      <c r="BA169" s="143"/>
      <c r="BB169" s="144"/>
      <c r="BC169" s="142"/>
      <c r="BD169" s="144"/>
      <c r="BE169" s="142"/>
      <c r="BF169" s="144"/>
      <c r="BG169" s="171"/>
      <c r="BH169" s="172"/>
      <c r="BI169" s="173"/>
      <c r="BJ169" s="171"/>
      <c r="BK169" s="173"/>
      <c r="BL169" s="219"/>
      <c r="BM169" s="220"/>
      <c r="BN169" s="171"/>
      <c r="BO169" s="172"/>
      <c r="BP169" s="173"/>
      <c r="BQ169" s="171"/>
      <c r="BR169" s="172"/>
      <c r="BS169" s="173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</row>
    <row r="170" spans="1:83" ht="14.1" customHeight="1" x14ac:dyDescent="0.2">
      <c r="A170" s="167"/>
      <c r="B170" s="140"/>
      <c r="C170" s="140"/>
      <c r="D170" s="140"/>
      <c r="E170" s="140"/>
      <c r="F170" s="140"/>
      <c r="G170" s="140"/>
      <c r="H170" s="140"/>
      <c r="I170" s="140"/>
      <c r="J170" s="140"/>
      <c r="K170" s="141"/>
      <c r="L170" s="137" t="s">
        <v>7380</v>
      </c>
      <c r="M170" s="178" t="s">
        <v>7381</v>
      </c>
      <c r="N170" s="180"/>
      <c r="O170" s="147"/>
      <c r="P170" s="178" t="s">
        <v>7382</v>
      </c>
      <c r="Q170" s="180"/>
      <c r="R170" s="139"/>
      <c r="S170" s="140"/>
      <c r="T170" s="140"/>
      <c r="U170" s="140"/>
      <c r="V170" s="141"/>
      <c r="W170" s="139" t="s">
        <v>7383</v>
      </c>
      <c r="X170" s="140"/>
      <c r="Y170" s="141"/>
      <c r="Z170" s="137" t="s">
        <v>7384</v>
      </c>
      <c r="AA170" s="147" t="s">
        <v>7385</v>
      </c>
      <c r="AB170" s="147" t="s">
        <v>7386</v>
      </c>
      <c r="AC170" s="178" t="s">
        <v>7387</v>
      </c>
      <c r="AD170" s="180"/>
      <c r="AE170" s="137">
        <v>108</v>
      </c>
      <c r="AF170" s="178" t="s">
        <v>7388</v>
      </c>
      <c r="AG170" s="180"/>
      <c r="AH170" s="178" t="s">
        <v>7389</v>
      </c>
      <c r="AI170" s="179"/>
      <c r="AJ170" s="179"/>
      <c r="AK170" s="180"/>
      <c r="AL170" s="139" t="s">
        <v>7390</v>
      </c>
      <c r="AM170" s="140"/>
      <c r="AN170" s="140"/>
      <c r="AO170" s="141"/>
      <c r="AP170" s="237" t="s">
        <v>7391</v>
      </c>
      <c r="AQ170" s="238"/>
      <c r="AR170" s="238"/>
      <c r="AS170" s="239"/>
      <c r="AT170" s="237" t="s">
        <v>7392</v>
      </c>
      <c r="AU170" s="238"/>
      <c r="AV170" s="238"/>
      <c r="AW170" s="239"/>
      <c r="AX170" s="139" t="s">
        <v>7393</v>
      </c>
      <c r="AY170" s="140"/>
      <c r="AZ170" s="140"/>
      <c r="BA170" s="140"/>
      <c r="BB170" s="140"/>
      <c r="BC170" s="141"/>
      <c r="BD170" s="139" t="s">
        <v>7394</v>
      </c>
      <c r="BE170" s="140"/>
      <c r="BF170" s="140"/>
      <c r="BG170" s="140"/>
      <c r="BH170" s="140"/>
      <c r="BI170" s="141"/>
      <c r="BJ170" s="139" t="s">
        <v>7395</v>
      </c>
      <c r="BK170" s="170"/>
      <c r="BL170" s="177"/>
      <c r="BM170" s="177"/>
      <c r="BN170" s="139" t="s">
        <v>7396</v>
      </c>
      <c r="BO170" s="170"/>
      <c r="BP170" s="139" t="s">
        <v>7397</v>
      </c>
      <c r="BQ170" s="169"/>
      <c r="BR170" s="170"/>
      <c r="BS170" s="168"/>
      <c r="BT170" s="146"/>
      <c r="BU170" s="146"/>
      <c r="BV170" s="146"/>
      <c r="BW170" s="146"/>
      <c r="BX170" s="145"/>
      <c r="BY170" s="145"/>
      <c r="BZ170" s="145"/>
      <c r="CA170" s="145"/>
      <c r="CB170" s="145"/>
      <c r="CC170" s="145"/>
      <c r="CD170" s="145"/>
      <c r="CE170" s="145"/>
    </row>
    <row r="171" spans="1:83" ht="14.1" customHeight="1" x14ac:dyDescent="0.2">
      <c r="A171" s="99"/>
      <c r="B171" s="145"/>
      <c r="C171" s="145"/>
      <c r="D171" s="145"/>
      <c r="E171" s="145"/>
      <c r="F171" s="145"/>
      <c r="G171" s="145"/>
      <c r="H171" s="145"/>
      <c r="I171" s="145"/>
      <c r="J171" s="145"/>
      <c r="K171" s="175"/>
      <c r="L171" s="191"/>
      <c r="M171" s="181"/>
      <c r="N171" s="183"/>
      <c r="O171" s="227"/>
      <c r="P171" s="181"/>
      <c r="Q171" s="183"/>
      <c r="R171" s="174"/>
      <c r="S171" s="145"/>
      <c r="T171" s="145"/>
      <c r="U171" s="145"/>
      <c r="V171" s="175"/>
      <c r="W171" s="174"/>
      <c r="X171" s="145"/>
      <c r="Y171" s="175"/>
      <c r="Z171" s="191"/>
      <c r="AA171" s="227"/>
      <c r="AB171" s="227"/>
      <c r="AC171" s="181"/>
      <c r="AD171" s="183"/>
      <c r="AE171" s="191"/>
      <c r="AF171" s="181"/>
      <c r="AG171" s="183"/>
      <c r="AH171" s="181"/>
      <c r="AI171" s="182"/>
      <c r="AJ171" s="182"/>
      <c r="AK171" s="183"/>
      <c r="AL171" s="174"/>
      <c r="AM171" s="145"/>
      <c r="AN171" s="145"/>
      <c r="AO171" s="175"/>
      <c r="AP171" s="243"/>
      <c r="AQ171" s="244"/>
      <c r="AR171" s="244"/>
      <c r="AS171" s="245"/>
      <c r="AT171" s="243"/>
      <c r="AU171" s="244"/>
      <c r="AV171" s="244"/>
      <c r="AW171" s="245"/>
      <c r="AX171" s="174"/>
      <c r="AY171" s="145"/>
      <c r="AZ171" s="145"/>
      <c r="BA171" s="145"/>
      <c r="BB171" s="145"/>
      <c r="BC171" s="175"/>
      <c r="BD171" s="174"/>
      <c r="BE171" s="145"/>
      <c r="BF171" s="145"/>
      <c r="BG171" s="145"/>
      <c r="BH171" s="145"/>
      <c r="BI171" s="175"/>
      <c r="BJ171" s="174"/>
      <c r="BK171" s="208"/>
      <c r="BL171" s="228"/>
      <c r="BM171" s="228"/>
      <c r="BN171" s="174"/>
      <c r="BO171" s="208"/>
      <c r="BP171" s="174"/>
      <c r="BQ171" s="146"/>
      <c r="BR171" s="208"/>
      <c r="BS171" s="207"/>
      <c r="BT171" s="146"/>
      <c r="BU171" s="146"/>
      <c r="BV171" s="146"/>
      <c r="BW171" s="146"/>
      <c r="BX171" s="145"/>
      <c r="BY171" s="145"/>
      <c r="BZ171" s="145"/>
      <c r="CA171" s="145"/>
      <c r="CB171" s="145"/>
      <c r="CC171" s="145"/>
      <c r="CD171" s="145"/>
      <c r="CE171" s="145"/>
    </row>
    <row r="172" spans="1:83" ht="14.1" customHeight="1" x14ac:dyDescent="0.2">
      <c r="B172" s="145"/>
      <c r="C172" s="145"/>
      <c r="D172" s="145"/>
      <c r="E172" s="145"/>
      <c r="F172" s="145"/>
      <c r="G172" s="145"/>
      <c r="H172" s="145"/>
      <c r="I172" s="145"/>
      <c r="J172" s="145"/>
      <c r="K172" s="175"/>
      <c r="L172" s="138"/>
      <c r="M172" s="184"/>
      <c r="N172" s="186"/>
      <c r="O172" s="138"/>
      <c r="P172" s="184"/>
      <c r="Q172" s="186"/>
      <c r="R172" s="142"/>
      <c r="S172" s="143"/>
      <c r="T172" s="143"/>
      <c r="U172" s="143"/>
      <c r="V172" s="144"/>
      <c r="W172" s="142"/>
      <c r="X172" s="143"/>
      <c r="Y172" s="144"/>
      <c r="Z172" s="138"/>
      <c r="AA172" s="138"/>
      <c r="AB172" s="138"/>
      <c r="AC172" s="184"/>
      <c r="AD172" s="186"/>
      <c r="AE172" s="138"/>
      <c r="AF172" s="184"/>
      <c r="AG172" s="186"/>
      <c r="AH172" s="184"/>
      <c r="AI172" s="185"/>
      <c r="AJ172" s="185"/>
      <c r="AK172" s="186"/>
      <c r="AL172" s="142"/>
      <c r="AM172" s="143"/>
      <c r="AN172" s="143"/>
      <c r="AO172" s="144"/>
      <c r="AP172" s="240"/>
      <c r="AQ172" s="241"/>
      <c r="AR172" s="241"/>
      <c r="AS172" s="242"/>
      <c r="AT172" s="240"/>
      <c r="AU172" s="241"/>
      <c r="AV172" s="241"/>
      <c r="AW172" s="242"/>
      <c r="AX172" s="142"/>
      <c r="AY172" s="143"/>
      <c r="AZ172" s="143"/>
      <c r="BA172" s="143"/>
      <c r="BB172" s="143"/>
      <c r="BC172" s="144"/>
      <c r="BD172" s="142"/>
      <c r="BE172" s="143"/>
      <c r="BF172" s="143"/>
      <c r="BG172" s="143"/>
      <c r="BH172" s="143"/>
      <c r="BI172" s="144"/>
      <c r="BJ172" s="171"/>
      <c r="BK172" s="173"/>
      <c r="BL172" s="176"/>
      <c r="BM172" s="176"/>
      <c r="BN172" s="171"/>
      <c r="BO172" s="173"/>
      <c r="BP172" s="171"/>
      <c r="BQ172" s="172"/>
      <c r="BR172" s="173"/>
      <c r="BS172" s="207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</row>
    <row r="340" spans="56:58" x14ac:dyDescent="0.2">
      <c r="BD340" s="158" t="s">
        <v>7398</v>
      </c>
      <c r="BE340" s="159"/>
      <c r="BF340" s="160"/>
    </row>
    <row r="341" spans="56:58" x14ac:dyDescent="0.2">
      <c r="BD341" s="161"/>
      <c r="BE341" s="162"/>
      <c r="BF341" s="163"/>
    </row>
    <row r="342" spans="56:58" x14ac:dyDescent="0.2">
      <c r="BD342" s="164"/>
      <c r="BE342" s="165"/>
      <c r="BF342" s="166"/>
    </row>
  </sheetData>
  <mergeCells count="5034">
    <mergeCell ref="B126:B153"/>
    <mergeCell ref="BR134:BS135"/>
    <mergeCell ref="BP140:BQ145"/>
    <mergeCell ref="B170:K172"/>
    <mergeCell ref="R170:V172"/>
    <mergeCell ref="B13:N34"/>
    <mergeCell ref="B35:I36"/>
    <mergeCell ref="B37:C38"/>
    <mergeCell ref="O13:Y32"/>
    <mergeCell ref="Z13:AE30"/>
    <mergeCell ref="AF13:AK28"/>
    <mergeCell ref="AL13:AO26"/>
    <mergeCell ref="AP13:AT24"/>
    <mergeCell ref="AU13:AV22"/>
    <mergeCell ref="AW13:AW20"/>
    <mergeCell ref="AX13:AX18"/>
    <mergeCell ref="AY13:AY16"/>
    <mergeCell ref="AY126:BB127"/>
    <mergeCell ref="BC126:BE129"/>
    <mergeCell ref="BC130:BE133"/>
    <mergeCell ref="BC136:BE139"/>
    <mergeCell ref="BF130:BG133"/>
    <mergeCell ref="BO126:BR129"/>
    <mergeCell ref="BS126:BT127"/>
    <mergeCell ref="BS128:BT129"/>
    <mergeCell ref="BR130:BT131"/>
    <mergeCell ref="BP130:BQ131"/>
    <mergeCell ref="BR132:BS133"/>
    <mergeCell ref="BK132:BL133"/>
    <mergeCell ref="BM132:BQ133"/>
    <mergeCell ref="AZ160:BF161"/>
    <mergeCell ref="AW160:AY161"/>
    <mergeCell ref="BF134:BG135"/>
    <mergeCell ref="BF144:BK145"/>
    <mergeCell ref="BF142:BL143"/>
    <mergeCell ref="BP136:BS137"/>
    <mergeCell ref="BN136:BO137"/>
    <mergeCell ref="BO134:BQ135"/>
    <mergeCell ref="BR140:BR141"/>
    <mergeCell ref="BS140:BS141"/>
    <mergeCell ref="BT140:BT141"/>
    <mergeCell ref="BK136:BM137"/>
    <mergeCell ref="BH136:BJ137"/>
    <mergeCell ref="BF126:BG129"/>
    <mergeCell ref="BH126:BJ127"/>
    <mergeCell ref="BH128:BJ129"/>
    <mergeCell ref="BK128:BN129"/>
    <mergeCell ref="BM126:BN127"/>
    <mergeCell ref="BH130:BJ133"/>
    <mergeCell ref="BK126:BL127"/>
    <mergeCell ref="BL130:BM131"/>
    <mergeCell ref="BK134:BM135"/>
    <mergeCell ref="BT136:BT137"/>
    <mergeCell ref="BT132:BT133"/>
    <mergeCell ref="BT134:BT135"/>
    <mergeCell ref="BN134:BN135"/>
    <mergeCell ref="W152:W153"/>
    <mergeCell ref="AS150:AS151"/>
    <mergeCell ref="W136:W137"/>
    <mergeCell ref="AA154:AG155"/>
    <mergeCell ref="AD156:AJ159"/>
    <mergeCell ref="AH154:AJ155"/>
    <mergeCell ref="AG162:AH163"/>
    <mergeCell ref="AE152:AE153"/>
    <mergeCell ref="BC134:BE135"/>
    <mergeCell ref="AZ140:BA140"/>
    <mergeCell ref="AT140:AY140"/>
    <mergeCell ref="AT141:BA141"/>
    <mergeCell ref="AT142:AZ142"/>
    <mergeCell ref="AT143:AZ143"/>
    <mergeCell ref="BA142:BE143"/>
    <mergeCell ref="BD140:BE141"/>
    <mergeCell ref="BA144:BE145"/>
    <mergeCell ref="AT146:AZ147"/>
    <mergeCell ref="BA146:BF147"/>
    <mergeCell ref="BB148:BE151"/>
    <mergeCell ref="BB152:BF155"/>
    <mergeCell ref="BF136:BG137"/>
    <mergeCell ref="AK134:AM135"/>
    <mergeCell ref="AW162:AY163"/>
    <mergeCell ref="AZ162:BA167"/>
    <mergeCell ref="BB162:BI165"/>
    <mergeCell ref="BC166:BI167"/>
    <mergeCell ref="AV158:AV161"/>
    <mergeCell ref="AW158:BA159"/>
    <mergeCell ref="AV156:AZ157"/>
    <mergeCell ref="BB156:BH157"/>
    <mergeCell ref="BB158:BF159"/>
    <mergeCell ref="AE150:AF151"/>
    <mergeCell ref="X152:AD153"/>
    <mergeCell ref="AB138:AC141"/>
    <mergeCell ref="AD138:AF141"/>
    <mergeCell ref="AG138:AH139"/>
    <mergeCell ref="AG140:AI141"/>
    <mergeCell ref="AG142:AL143"/>
    <mergeCell ref="AJ140:AM141"/>
    <mergeCell ref="AJ138:AM139"/>
    <mergeCell ref="AJ136:AM137"/>
    <mergeCell ref="AC142:AF143"/>
    <mergeCell ref="AC144:AF145"/>
    <mergeCell ref="AG144:AG147"/>
    <mergeCell ref="AC146:AF147"/>
    <mergeCell ref="AA136:AB137"/>
    <mergeCell ref="AF152:AH153"/>
    <mergeCell ref="AG150:AH151"/>
    <mergeCell ref="AH144:AJ145"/>
    <mergeCell ref="AH146:AK147"/>
    <mergeCell ref="AH148:AL149"/>
    <mergeCell ref="AI150:AJ153"/>
    <mergeCell ref="AK150:AM151"/>
    <mergeCell ref="AK152:AS153"/>
    <mergeCell ref="AN148:AR151"/>
    <mergeCell ref="AH126:AI127"/>
    <mergeCell ref="AJ126:AL127"/>
    <mergeCell ref="AM126:AP127"/>
    <mergeCell ref="AO136:AQ139"/>
    <mergeCell ref="AN134:AP135"/>
    <mergeCell ref="AN130:AQ133"/>
    <mergeCell ref="AQ126:AS127"/>
    <mergeCell ref="AM128:AX129"/>
    <mergeCell ref="AT126:AU127"/>
    <mergeCell ref="AV126:AW127"/>
    <mergeCell ref="AG130:AM131"/>
    <mergeCell ref="AA128:AB129"/>
    <mergeCell ref="X140:Z143"/>
    <mergeCell ref="X144:AB147"/>
    <mergeCell ref="X148:Y149"/>
    <mergeCell ref="Z148:AG149"/>
    <mergeCell ref="AS148:AY149"/>
    <mergeCell ref="AM146:AM149"/>
    <mergeCell ref="AN146:AS147"/>
    <mergeCell ref="AA142:AA143"/>
    <mergeCell ref="AB142:AB143"/>
    <mergeCell ref="AN142:AS143"/>
    <mergeCell ref="AN140:AN141"/>
    <mergeCell ref="AO140:AS141"/>
    <mergeCell ref="Y134:Y135"/>
    <mergeCell ref="Z134:Z135"/>
    <mergeCell ref="Y138:Y139"/>
    <mergeCell ref="Z138:Z139"/>
    <mergeCell ref="X136:X137"/>
    <mergeCell ref="Y136:Y137"/>
    <mergeCell ref="Z136:Z137"/>
    <mergeCell ref="V126:Z127"/>
    <mergeCell ref="Y128:Z129"/>
    <mergeCell ref="W130:Z131"/>
    <mergeCell ref="X132:Z133"/>
    <mergeCell ref="X154:Z155"/>
    <mergeCell ref="X156:AC159"/>
    <mergeCell ref="X160:AD161"/>
    <mergeCell ref="W162:AA163"/>
    <mergeCell ref="W164:AA165"/>
    <mergeCell ref="X166:AK167"/>
    <mergeCell ref="AB162:AD163"/>
    <mergeCell ref="AB164:AH165"/>
    <mergeCell ref="AE160:AH161"/>
    <mergeCell ref="AE162:AF163"/>
    <mergeCell ref="I150:M151"/>
    <mergeCell ref="I152:M153"/>
    <mergeCell ref="N150:N153"/>
    <mergeCell ref="O152:P153"/>
    <mergeCell ref="T160:U161"/>
    <mergeCell ref="T162:U163"/>
    <mergeCell ref="R164:V165"/>
    <mergeCell ref="J162:L163"/>
    <mergeCell ref="J160:J161"/>
    <mergeCell ref="K160:L161"/>
    <mergeCell ref="S128:T129"/>
    <mergeCell ref="P140:R141"/>
    <mergeCell ref="N142:P143"/>
    <mergeCell ref="N146:O147"/>
    <mergeCell ref="P146:Q147"/>
    <mergeCell ref="R144:V145"/>
    <mergeCell ref="Q142:S143"/>
    <mergeCell ref="T142:V143"/>
    <mergeCell ref="AA150:AD151"/>
    <mergeCell ref="AC128:AD129"/>
    <mergeCell ref="AE128:AF129"/>
    <mergeCell ref="AA130:AF131"/>
    <mergeCell ref="AA132:AB133"/>
    <mergeCell ref="AA134:AB135"/>
    <mergeCell ref="AC132:AD133"/>
    <mergeCell ref="AC136:AI137"/>
    <mergeCell ref="AC134:AF135"/>
    <mergeCell ref="AE132:AF133"/>
    <mergeCell ref="AG132:AM133"/>
    <mergeCell ref="AG134:AJ135"/>
    <mergeCell ref="AG128:AL129"/>
    <mergeCell ref="H154:L155"/>
    <mergeCell ref="Q152:Q153"/>
    <mergeCell ref="M166:N167"/>
    <mergeCell ref="M164:N165"/>
    <mergeCell ref="M160:N163"/>
    <mergeCell ref="M156:N159"/>
    <mergeCell ref="M154:N155"/>
    <mergeCell ref="O154:P157"/>
    <mergeCell ref="Q154:R157"/>
    <mergeCell ref="Q158:R159"/>
    <mergeCell ref="O158:P159"/>
    <mergeCell ref="O160:Q161"/>
    <mergeCell ref="O162:P163"/>
    <mergeCell ref="O164:Q167"/>
    <mergeCell ref="R160:S161"/>
    <mergeCell ref="S158:V159"/>
    <mergeCell ref="S154:V157"/>
    <mergeCell ref="U152:V153"/>
    <mergeCell ref="R162:S163"/>
    <mergeCell ref="V128:X129"/>
    <mergeCell ref="S140:V141"/>
    <mergeCell ref="N144:Q145"/>
    <mergeCell ref="R146:V147"/>
    <mergeCell ref="R148:T149"/>
    <mergeCell ref="O148:P149"/>
    <mergeCell ref="U148:V149"/>
    <mergeCell ref="O150:Q151"/>
    <mergeCell ref="R152:T153"/>
    <mergeCell ref="R150:T151"/>
    <mergeCell ref="U150:V151"/>
    <mergeCell ref="P130:U131"/>
    <mergeCell ref="G132:K133"/>
    <mergeCell ref="G134:K135"/>
    <mergeCell ref="G136:L137"/>
    <mergeCell ref="G138:I139"/>
    <mergeCell ref="J138:L139"/>
    <mergeCell ref="M138:S139"/>
    <mergeCell ref="M136:P137"/>
    <mergeCell ref="Q136:S137"/>
    <mergeCell ref="L134:P135"/>
    <mergeCell ref="L132:N133"/>
    <mergeCell ref="O132:P133"/>
    <mergeCell ref="Q132:T133"/>
    <mergeCell ref="Q134:S135"/>
    <mergeCell ref="T138:V139"/>
    <mergeCell ref="T136:V137"/>
    <mergeCell ref="U134:V135"/>
    <mergeCell ref="U132:V133"/>
    <mergeCell ref="T134:T135"/>
    <mergeCell ref="O130:O131"/>
    <mergeCell ref="M130:N131"/>
    <mergeCell ref="C168:F169"/>
    <mergeCell ref="G168:J169"/>
    <mergeCell ref="C128:F129"/>
    <mergeCell ref="C130:F131"/>
    <mergeCell ref="C132:F133"/>
    <mergeCell ref="C134:F135"/>
    <mergeCell ref="C136:F137"/>
    <mergeCell ref="C138:F139"/>
    <mergeCell ref="C140:F141"/>
    <mergeCell ref="C142:F143"/>
    <mergeCell ref="C144:F145"/>
    <mergeCell ref="C146:F147"/>
    <mergeCell ref="C148:F149"/>
    <mergeCell ref="C150:E151"/>
    <mergeCell ref="F150:H151"/>
    <mergeCell ref="C152:E153"/>
    <mergeCell ref="F152:H153"/>
    <mergeCell ref="B154:C155"/>
    <mergeCell ref="D154:E155"/>
    <mergeCell ref="F154:G155"/>
    <mergeCell ref="G128:L129"/>
    <mergeCell ref="G130:L131"/>
    <mergeCell ref="G140:J141"/>
    <mergeCell ref="G142:J143"/>
    <mergeCell ref="G144:H145"/>
    <mergeCell ref="I144:J145"/>
    <mergeCell ref="G146:J149"/>
    <mergeCell ref="K146:M149"/>
    <mergeCell ref="K142:M145"/>
    <mergeCell ref="K140:L141"/>
    <mergeCell ref="M140:O141"/>
    <mergeCell ref="H156:I159"/>
    <mergeCell ref="BY170:BY172"/>
    <mergeCell ref="BZ170:BZ172"/>
    <mergeCell ref="CA170:CA172"/>
    <mergeCell ref="CB170:CB172"/>
    <mergeCell ref="CC170:CC172"/>
    <mergeCell ref="CD170:CD172"/>
    <mergeCell ref="CE170:CE172"/>
    <mergeCell ref="BT170:BT172"/>
    <mergeCell ref="BU170:BU172"/>
    <mergeCell ref="BS170:BS172"/>
    <mergeCell ref="BN170:BO172"/>
    <mergeCell ref="BP170:BR172"/>
    <mergeCell ref="Z170:Z172"/>
    <mergeCell ref="AA170:AA172"/>
    <mergeCell ref="AB170:AB172"/>
    <mergeCell ref="AE170:AE172"/>
    <mergeCell ref="BV170:BV172"/>
    <mergeCell ref="BW170:BW172"/>
    <mergeCell ref="BX170:BX172"/>
    <mergeCell ref="BM170:BM172"/>
    <mergeCell ref="BL170:BL172"/>
    <mergeCell ref="AC170:AD172"/>
    <mergeCell ref="AF170:AG172"/>
    <mergeCell ref="AH170:AK172"/>
    <mergeCell ref="AL170:AO172"/>
    <mergeCell ref="AT170:AW172"/>
    <mergeCell ref="AP170:AS172"/>
    <mergeCell ref="AX170:BC172"/>
    <mergeCell ref="BD170:BI172"/>
    <mergeCell ref="BJ170:BK172"/>
    <mergeCell ref="L170:L172"/>
    <mergeCell ref="O170:O172"/>
    <mergeCell ref="BT168:BT169"/>
    <mergeCell ref="BU168:BU169"/>
    <mergeCell ref="BV168:BV169"/>
    <mergeCell ref="BW168:BW169"/>
    <mergeCell ref="BG168:BI169"/>
    <mergeCell ref="BJ168:BK169"/>
    <mergeCell ref="BL168:BM169"/>
    <mergeCell ref="BN168:BP169"/>
    <mergeCell ref="BQ168:BS169"/>
    <mergeCell ref="AH168:AK169"/>
    <mergeCell ref="BE168:BF169"/>
    <mergeCell ref="W168:W169"/>
    <mergeCell ref="X168:AA169"/>
    <mergeCell ref="AB168:AD169"/>
    <mergeCell ref="AE168:AG169"/>
    <mergeCell ref="O168:Q169"/>
    <mergeCell ref="P170:Q172"/>
    <mergeCell ref="M170:N172"/>
    <mergeCell ref="R168:T169"/>
    <mergeCell ref="U168:V169"/>
    <mergeCell ref="W170:Y172"/>
    <mergeCell ref="BC168:BD169"/>
    <mergeCell ref="AL168:AO169"/>
    <mergeCell ref="AT168:AW169"/>
    <mergeCell ref="AP168:AS169"/>
    <mergeCell ref="AX168:BB169"/>
    <mergeCell ref="K168:L169"/>
    <mergeCell ref="M168:N169"/>
    <mergeCell ref="BS166:BS167"/>
    <mergeCell ref="BT166:BT167"/>
    <mergeCell ref="BU166:BU167"/>
    <mergeCell ref="BV166:BV167"/>
    <mergeCell ref="BW166:BW167"/>
    <mergeCell ref="BX166:BX167"/>
    <mergeCell ref="BY166:BY167"/>
    <mergeCell ref="BZ166:BZ167"/>
    <mergeCell ref="CA166:CA167"/>
    <mergeCell ref="CB166:CB167"/>
    <mergeCell ref="CC166:CC167"/>
    <mergeCell ref="CD166:CD167"/>
    <mergeCell ref="CE166:CE167"/>
    <mergeCell ref="B168:B169"/>
    <mergeCell ref="BB166:BB167"/>
    <mergeCell ref="BJ166:BM167"/>
    <mergeCell ref="BN166:BR167"/>
    <mergeCell ref="V166:V167"/>
    <mergeCell ref="W166:W167"/>
    <mergeCell ref="BX168:BX169"/>
    <mergeCell ref="BY168:BY169"/>
    <mergeCell ref="BZ168:BZ169"/>
    <mergeCell ref="CA168:CA169"/>
    <mergeCell ref="CB168:CB169"/>
    <mergeCell ref="CC168:CC169"/>
    <mergeCell ref="CD168:CD169"/>
    <mergeCell ref="CE168:CE169"/>
    <mergeCell ref="R166:U167"/>
    <mergeCell ref="AL164:AO167"/>
    <mergeCell ref="AP164:AS167"/>
    <mergeCell ref="AT164:AV167"/>
    <mergeCell ref="AW164:AW167"/>
    <mergeCell ref="CE162:CE163"/>
    <mergeCell ref="BS162:BS163"/>
    <mergeCell ref="BT162:BT163"/>
    <mergeCell ref="BU162:BU163"/>
    <mergeCell ref="BV162:BV163"/>
    <mergeCell ref="BW162:BW163"/>
    <mergeCell ref="BX162:BX163"/>
    <mergeCell ref="BY162:BY163"/>
    <mergeCell ref="BZ162:BZ163"/>
    <mergeCell ref="CA162:CA163"/>
    <mergeCell ref="CB162:CB163"/>
    <mergeCell ref="CC162:CC163"/>
    <mergeCell ref="CD162:CD163"/>
    <mergeCell ref="BS164:BS165"/>
    <mergeCell ref="BT164:BT165"/>
    <mergeCell ref="BU164:BU165"/>
    <mergeCell ref="BV164:BV165"/>
    <mergeCell ref="BW164:BW165"/>
    <mergeCell ref="BX164:BX165"/>
    <mergeCell ref="BY164:BY165"/>
    <mergeCell ref="BZ164:BZ165"/>
    <mergeCell ref="CA164:CA165"/>
    <mergeCell ref="CB164:CB165"/>
    <mergeCell ref="CC164:CC165"/>
    <mergeCell ref="J164:L167"/>
    <mergeCell ref="AI162:AK163"/>
    <mergeCell ref="AI164:AK165"/>
    <mergeCell ref="AL162:AM163"/>
    <mergeCell ref="AN162:AV163"/>
    <mergeCell ref="CD164:CD165"/>
    <mergeCell ref="AQ160:AU161"/>
    <mergeCell ref="AX164:AY167"/>
    <mergeCell ref="CD160:CD161"/>
    <mergeCell ref="CE160:CE161"/>
    <mergeCell ref="Q162:Q163"/>
    <mergeCell ref="V162:V163"/>
    <mergeCell ref="BR160:BR161"/>
    <mergeCell ref="BS160:BS161"/>
    <mergeCell ref="BT160:BT161"/>
    <mergeCell ref="BU160:BU161"/>
    <mergeCell ref="BV160:BV161"/>
    <mergeCell ref="BW160:BW161"/>
    <mergeCell ref="BX160:BX161"/>
    <mergeCell ref="BY160:BY161"/>
    <mergeCell ref="BZ160:BZ161"/>
    <mergeCell ref="CA160:CA161"/>
    <mergeCell ref="CB160:CB161"/>
    <mergeCell ref="CC160:CC161"/>
    <mergeCell ref="BG160:BM161"/>
    <mergeCell ref="BN160:BQ161"/>
    <mergeCell ref="CE164:CE165"/>
    <mergeCell ref="BJ162:BM165"/>
    <mergeCell ref="BN162:BP163"/>
    <mergeCell ref="BQ162:BR163"/>
    <mergeCell ref="BN164:BP165"/>
    <mergeCell ref="BQ164:BR165"/>
    <mergeCell ref="CE158:CE159"/>
    <mergeCell ref="AK154:AP155"/>
    <mergeCell ref="B160:B161"/>
    <mergeCell ref="V160:V161"/>
    <mergeCell ref="W160:W161"/>
    <mergeCell ref="BR158:BR159"/>
    <mergeCell ref="BS158:BS159"/>
    <mergeCell ref="BT158:BT159"/>
    <mergeCell ref="BU158:BU159"/>
    <mergeCell ref="BV158:BV159"/>
    <mergeCell ref="BW158:BW159"/>
    <mergeCell ref="BX158:BX159"/>
    <mergeCell ref="BY158:BY159"/>
    <mergeCell ref="BZ158:BZ159"/>
    <mergeCell ref="CA158:CA159"/>
    <mergeCell ref="CB158:CB159"/>
    <mergeCell ref="BG158:BM159"/>
    <mergeCell ref="BN158:BO159"/>
    <mergeCell ref="BP158:BQ159"/>
    <mergeCell ref="AK156:AP159"/>
    <mergeCell ref="AQ156:AU159"/>
    <mergeCell ref="AI160:AP161"/>
    <mergeCell ref="B156:C157"/>
    <mergeCell ref="B158:D159"/>
    <mergeCell ref="E158:G159"/>
    <mergeCell ref="D156:G157"/>
    <mergeCell ref="C160:E161"/>
    <mergeCell ref="F160:G163"/>
    <mergeCell ref="B162:E167"/>
    <mergeCell ref="F164:I167"/>
    <mergeCell ref="J156:L159"/>
    <mergeCell ref="H160:I163"/>
    <mergeCell ref="W158:W159"/>
    <mergeCell ref="BR156:BR157"/>
    <mergeCell ref="BS156:BS157"/>
    <mergeCell ref="BT156:BT157"/>
    <mergeCell ref="BU156:BU157"/>
    <mergeCell ref="BV156:BV157"/>
    <mergeCell ref="BW156:BW157"/>
    <mergeCell ref="BX156:BX157"/>
    <mergeCell ref="BY156:BY157"/>
    <mergeCell ref="BZ156:BZ157"/>
    <mergeCell ref="CA156:CA157"/>
    <mergeCell ref="BA156:BA157"/>
    <mergeCell ref="BI156:BM157"/>
    <mergeCell ref="BN156:BO157"/>
    <mergeCell ref="BP156:BQ157"/>
    <mergeCell ref="CC158:CC159"/>
    <mergeCell ref="CD158:CD159"/>
    <mergeCell ref="CD154:CD155"/>
    <mergeCell ref="CE154:CE155"/>
    <mergeCell ref="W156:W157"/>
    <mergeCell ref="BR154:BR155"/>
    <mergeCell ref="BS154:BS155"/>
    <mergeCell ref="BT154:BT155"/>
    <mergeCell ref="BU154:BU155"/>
    <mergeCell ref="BV154:BV155"/>
    <mergeCell ref="BW154:BW155"/>
    <mergeCell ref="BX154:BX155"/>
    <mergeCell ref="BY154:BY155"/>
    <mergeCell ref="BZ154:BZ155"/>
    <mergeCell ref="BN150:BQ155"/>
    <mergeCell ref="BL150:BM155"/>
    <mergeCell ref="BZ152:BZ153"/>
    <mergeCell ref="CA152:CA153"/>
    <mergeCell ref="CB152:CB153"/>
    <mergeCell ref="CC152:CC153"/>
    <mergeCell ref="W154:W155"/>
    <mergeCell ref="BR152:BR153"/>
    <mergeCell ref="BS152:BS153"/>
    <mergeCell ref="BT152:BT153"/>
    <mergeCell ref="BU152:BU153"/>
    <mergeCell ref="BV152:BV153"/>
    <mergeCell ref="BW152:BW153"/>
    <mergeCell ref="BX152:BX153"/>
    <mergeCell ref="BY152:BY153"/>
    <mergeCell ref="CB156:CB157"/>
    <mergeCell ref="CC156:CC157"/>
    <mergeCell ref="CD156:CD157"/>
    <mergeCell ref="CE156:CE157"/>
    <mergeCell ref="W150:Z151"/>
    <mergeCell ref="BV148:BV149"/>
    <mergeCell ref="BW148:BW149"/>
    <mergeCell ref="AZ148:AZ149"/>
    <mergeCell ref="BA148:BA149"/>
    <mergeCell ref="BF148:BF149"/>
    <mergeCell ref="BY150:BY151"/>
    <mergeCell ref="BZ150:BZ151"/>
    <mergeCell ref="CA150:CA151"/>
    <mergeCell ref="CB150:CB151"/>
    <mergeCell ref="CC150:CC151"/>
    <mergeCell ref="CD150:CD151"/>
    <mergeCell ref="CE150:CE151"/>
    <mergeCell ref="BG150:BH155"/>
    <mergeCell ref="BI150:BK155"/>
    <mergeCell ref="BG148:BK149"/>
    <mergeCell ref="BL148:BO149"/>
    <mergeCell ref="BP148:BQ149"/>
    <mergeCell ref="CD152:CD153"/>
    <mergeCell ref="CE152:CE153"/>
    <mergeCell ref="AT150:BA153"/>
    <mergeCell ref="AQ154:BA155"/>
    <mergeCell ref="BR150:BR151"/>
    <mergeCell ref="BS150:BS151"/>
    <mergeCell ref="BT150:BT151"/>
    <mergeCell ref="BU150:BU151"/>
    <mergeCell ref="BV150:BV151"/>
    <mergeCell ref="BW150:BW151"/>
    <mergeCell ref="BX150:BX151"/>
    <mergeCell ref="BF150:BF151"/>
    <mergeCell ref="CA154:CA155"/>
    <mergeCell ref="CB154:CB155"/>
    <mergeCell ref="CC154:CC155"/>
    <mergeCell ref="BW146:BW147"/>
    <mergeCell ref="BX146:BX147"/>
    <mergeCell ref="BY146:BY147"/>
    <mergeCell ref="BZ146:BZ147"/>
    <mergeCell ref="CA146:CA147"/>
    <mergeCell ref="CB146:CB147"/>
    <mergeCell ref="CC146:CC147"/>
    <mergeCell ref="CD146:CD147"/>
    <mergeCell ref="CE146:CE147"/>
    <mergeCell ref="N148:N149"/>
    <mergeCell ref="Q148:Q149"/>
    <mergeCell ref="W148:W149"/>
    <mergeCell ref="BR146:BR147"/>
    <mergeCell ref="BS146:BS147"/>
    <mergeCell ref="BT146:BT147"/>
    <mergeCell ref="BU146:BU147"/>
    <mergeCell ref="BV146:BV147"/>
    <mergeCell ref="BL146:BQ147"/>
    <mergeCell ref="BG146:BK147"/>
    <mergeCell ref="AL146:AL147"/>
    <mergeCell ref="BX148:BX149"/>
    <mergeCell ref="BY148:BY149"/>
    <mergeCell ref="BZ148:BZ149"/>
    <mergeCell ref="CA148:CA149"/>
    <mergeCell ref="CB148:CB149"/>
    <mergeCell ref="CC148:CC149"/>
    <mergeCell ref="CD148:CD149"/>
    <mergeCell ref="CE148:CE149"/>
    <mergeCell ref="BR148:BR149"/>
    <mergeCell ref="BS148:BS149"/>
    <mergeCell ref="BT148:BT149"/>
    <mergeCell ref="BU148:BU149"/>
    <mergeCell ref="W146:W147"/>
    <mergeCell ref="BL144:BL145"/>
    <mergeCell ref="BM144:BM145"/>
    <mergeCell ref="BN144:BN145"/>
    <mergeCell ref="BO144:BO145"/>
    <mergeCell ref="BR144:BR145"/>
    <mergeCell ref="BS144:BS145"/>
    <mergeCell ref="BT144:BT145"/>
    <mergeCell ref="BU144:BU145"/>
    <mergeCell ref="AN144:AN145"/>
    <mergeCell ref="AO144:AS145"/>
    <mergeCell ref="AT144:AZ145"/>
    <mergeCell ref="W144:W145"/>
    <mergeCell ref="AK144:AK145"/>
    <mergeCell ref="AL144:AL145"/>
    <mergeCell ref="AM142:AM145"/>
    <mergeCell ref="BU142:BU143"/>
    <mergeCell ref="W142:W143"/>
    <mergeCell ref="BR142:BR143"/>
    <mergeCell ref="BS142:BS143"/>
    <mergeCell ref="BT142:BT143"/>
    <mergeCell ref="BV144:BV145"/>
    <mergeCell ref="BW144:BW145"/>
    <mergeCell ref="BX144:BX145"/>
    <mergeCell ref="BY144:BY145"/>
    <mergeCell ref="BZ144:BZ145"/>
    <mergeCell ref="CA144:CA145"/>
    <mergeCell ref="CB144:CB145"/>
    <mergeCell ref="CC144:CC145"/>
    <mergeCell ref="CD144:CD145"/>
    <mergeCell ref="CE144:CE145"/>
    <mergeCell ref="BV142:BV143"/>
    <mergeCell ref="BW142:BW143"/>
    <mergeCell ref="BX142:BX143"/>
    <mergeCell ref="BY142:BY143"/>
    <mergeCell ref="BZ142:BZ143"/>
    <mergeCell ref="BU138:BU139"/>
    <mergeCell ref="BV138:BV139"/>
    <mergeCell ref="BW138:BW139"/>
    <mergeCell ref="BX138:BX139"/>
    <mergeCell ref="BY138:BY139"/>
    <mergeCell ref="BZ138:BZ139"/>
    <mergeCell ref="CA138:CA139"/>
    <mergeCell ref="CB138:CB139"/>
    <mergeCell ref="BY140:BY141"/>
    <mergeCell ref="BZ140:BZ141"/>
    <mergeCell ref="CA140:CA141"/>
    <mergeCell ref="CB140:CB141"/>
    <mergeCell ref="CC140:CC141"/>
    <mergeCell ref="W140:W141"/>
    <mergeCell ref="AA140:AA141"/>
    <mergeCell ref="CE138:CE139"/>
    <mergeCell ref="BM138:BM139"/>
    <mergeCell ref="BR138:BR139"/>
    <mergeCell ref="BS138:BS139"/>
    <mergeCell ref="BT138:BT139"/>
    <mergeCell ref="AN138:AN139"/>
    <mergeCell ref="AR138:AR139"/>
    <mergeCell ref="AS138:AW139"/>
    <mergeCell ref="AX138:BB139"/>
    <mergeCell ref="CC138:CC139"/>
    <mergeCell ref="CD138:CD139"/>
    <mergeCell ref="BF138:BL141"/>
    <mergeCell ref="BM140:BM143"/>
    <mergeCell ref="BN138:BN143"/>
    <mergeCell ref="BO140:BO143"/>
    <mergeCell ref="BO138:BQ139"/>
    <mergeCell ref="CA142:CA143"/>
    <mergeCell ref="CB142:CB143"/>
    <mergeCell ref="CC142:CC143"/>
    <mergeCell ref="CD142:CD143"/>
    <mergeCell ref="CE142:CE143"/>
    <mergeCell ref="CD140:CD141"/>
    <mergeCell ref="CE140:CE141"/>
    <mergeCell ref="AA138:AA139"/>
    <mergeCell ref="AI138:AI139"/>
    <mergeCell ref="BU140:BU141"/>
    <mergeCell ref="BB140:BC141"/>
    <mergeCell ref="BV140:BV141"/>
    <mergeCell ref="BW140:BW141"/>
    <mergeCell ref="BX140:BX141"/>
    <mergeCell ref="BZ134:BZ135"/>
    <mergeCell ref="CA134:CA135"/>
    <mergeCell ref="CB134:CB135"/>
    <mergeCell ref="CC134:CC135"/>
    <mergeCell ref="CD134:CD135"/>
    <mergeCell ref="CE134:CE135"/>
    <mergeCell ref="CJ118:CJ119"/>
    <mergeCell ref="CK118:CK119"/>
    <mergeCell ref="CL96:CL97"/>
    <mergeCell ref="BZ114:BZ115"/>
    <mergeCell ref="CA114:CA115"/>
    <mergeCell ref="CH112:CH113"/>
    <mergeCell ref="CI112:CI113"/>
    <mergeCell ref="CJ112:CJ113"/>
    <mergeCell ref="CK112:CK113"/>
    <mergeCell ref="CL112:CL113"/>
    <mergeCell ref="CB136:CB137"/>
    <mergeCell ref="CC136:CC137"/>
    <mergeCell ref="CD136:CD137"/>
    <mergeCell ref="CC112:CC113"/>
    <mergeCell ref="CD112:CD113"/>
    <mergeCell ref="CE112:CE113"/>
    <mergeCell ref="CF112:CF113"/>
    <mergeCell ref="CG112:CG113"/>
    <mergeCell ref="CK108:CK109"/>
    <mergeCell ref="CL108:CL109"/>
    <mergeCell ref="BZ106:BZ107"/>
    <mergeCell ref="CA106:CA107"/>
    <mergeCell ref="CK100:CK101"/>
    <mergeCell ref="CL100:CL101"/>
    <mergeCell ref="CE126:CE127"/>
    <mergeCell ref="DJ53:DJ54"/>
    <mergeCell ref="P5:R7"/>
    <mergeCell ref="AL5:AN7"/>
    <mergeCell ref="BC5:BE7"/>
    <mergeCell ref="BT5:BV7"/>
    <mergeCell ref="BM11:CD12"/>
    <mergeCell ref="AV11:BL12"/>
    <mergeCell ref="AE11:AU12"/>
    <mergeCell ref="B11:AD12"/>
    <mergeCell ref="AD45:AF47"/>
    <mergeCell ref="AS45:AU47"/>
    <mergeCell ref="BX45:BZ47"/>
    <mergeCell ref="CK45:CM47"/>
    <mergeCell ref="CZ45:DB47"/>
    <mergeCell ref="CO118:CO119"/>
    <mergeCell ref="CP118:CP119"/>
    <mergeCell ref="CQ118:CQ119"/>
    <mergeCell ref="CR118:CR119"/>
    <mergeCell ref="CI118:CI119"/>
    <mergeCell ref="CB17:CD24"/>
    <mergeCell ref="CC25:CD36"/>
    <mergeCell ref="CU96:CU97"/>
    <mergeCell ref="CN118:CN119"/>
    <mergeCell ref="CN112:CN113"/>
    <mergeCell ref="CO112:CO113"/>
    <mergeCell ref="CP112:CP113"/>
    <mergeCell ref="CQ112:CQ113"/>
    <mergeCell ref="DH92:DH93"/>
    <mergeCell ref="BQ96:BQ97"/>
    <mergeCell ref="BR96:BR97"/>
    <mergeCell ref="BI96:BI97"/>
    <mergeCell ref="S45:U47"/>
    <mergeCell ref="BT13:BX14"/>
    <mergeCell ref="BY13:CD16"/>
    <mergeCell ref="CV96:CV97"/>
    <mergeCell ref="CM96:CM97"/>
    <mergeCell ref="CN96:CN97"/>
    <mergeCell ref="CO96:CO97"/>
    <mergeCell ref="CP96:CP97"/>
    <mergeCell ref="CQ96:CQ97"/>
    <mergeCell ref="A85:A87"/>
    <mergeCell ref="A88:A90"/>
    <mergeCell ref="A91:A93"/>
    <mergeCell ref="BS49:CE50"/>
    <mergeCell ref="DE92:DE93"/>
    <mergeCell ref="DF92:DF93"/>
    <mergeCell ref="DG92:DG93"/>
    <mergeCell ref="CF92:CF93"/>
    <mergeCell ref="CG92:CG93"/>
    <mergeCell ref="BB49:BR50"/>
    <mergeCell ref="A95:A97"/>
    <mergeCell ref="A51:A53"/>
    <mergeCell ref="A54:A56"/>
    <mergeCell ref="A61:A63"/>
    <mergeCell ref="A57:A59"/>
    <mergeCell ref="CS96:CS97"/>
    <mergeCell ref="BH65:BH66"/>
    <mergeCell ref="A65:A66"/>
    <mergeCell ref="CT96:CT97"/>
    <mergeCell ref="BN96:BN97"/>
    <mergeCell ref="BO96:BO97"/>
    <mergeCell ref="BP96:BP97"/>
    <mergeCell ref="CJ92:CJ93"/>
    <mergeCell ref="BI45:BK47"/>
    <mergeCell ref="AA126:AF127"/>
    <mergeCell ref="CF49:CR50"/>
    <mergeCell ref="CS49:DI50"/>
    <mergeCell ref="AV78:BC79"/>
    <mergeCell ref="BD78:BE79"/>
    <mergeCell ref="BF78:BM79"/>
    <mergeCell ref="DI92:DI93"/>
    <mergeCell ref="CZ92:CZ93"/>
    <mergeCell ref="DA92:DA93"/>
    <mergeCell ref="DB92:DB93"/>
    <mergeCell ref="DC92:DC93"/>
    <mergeCell ref="DD92:DD93"/>
    <mergeCell ref="CU92:CU93"/>
    <mergeCell ref="CV92:CV93"/>
    <mergeCell ref="CW92:CW93"/>
    <mergeCell ref="CX92:CX93"/>
    <mergeCell ref="CY92:CY93"/>
    <mergeCell ref="CP92:CP93"/>
    <mergeCell ref="CQ92:CQ93"/>
    <mergeCell ref="CR92:CR93"/>
    <mergeCell ref="CS92:CS93"/>
    <mergeCell ref="CT92:CT93"/>
    <mergeCell ref="CK92:CK93"/>
    <mergeCell ref="CL92:CL93"/>
    <mergeCell ref="CM92:CM93"/>
    <mergeCell ref="CN92:CN93"/>
    <mergeCell ref="CO92:CO93"/>
    <mergeCell ref="BN78:BO79"/>
    <mergeCell ref="BP78:BW79"/>
    <mergeCell ref="BX78:CE79"/>
    <mergeCell ref="BH57:BH58"/>
    <mergeCell ref="CI92:CI93"/>
    <mergeCell ref="CB57:CB58"/>
    <mergeCell ref="CB65:CB66"/>
    <mergeCell ref="CA57:CA58"/>
    <mergeCell ref="CA59:CA60"/>
    <mergeCell ref="CA65:CA66"/>
    <mergeCell ref="AL78:AS79"/>
    <mergeCell ref="AT78:AU79"/>
    <mergeCell ref="B49:O50"/>
    <mergeCell ref="P49:X50"/>
    <mergeCell ref="Y49:AL50"/>
    <mergeCell ref="AM49:BA50"/>
    <mergeCell ref="CH96:CH97"/>
    <mergeCell ref="CI96:CI97"/>
    <mergeCell ref="CJ96:CJ97"/>
    <mergeCell ref="CK96:CK97"/>
    <mergeCell ref="CC96:CC97"/>
    <mergeCell ref="CD96:CD97"/>
    <mergeCell ref="CE96:CE97"/>
    <mergeCell ref="CF96:CF97"/>
    <mergeCell ref="CG96:CG97"/>
    <mergeCell ref="BX96:BX97"/>
    <mergeCell ref="BY96:BY97"/>
    <mergeCell ref="BZ96:BZ97"/>
    <mergeCell ref="CA96:CA97"/>
    <mergeCell ref="CB96:CB97"/>
    <mergeCell ref="BS96:BS97"/>
    <mergeCell ref="BT96:BT97"/>
    <mergeCell ref="BU96:BU97"/>
    <mergeCell ref="BV96:BV97"/>
    <mergeCell ref="BW96:BW97"/>
    <mergeCell ref="BJ96:BJ97"/>
    <mergeCell ref="BM96:BM97"/>
    <mergeCell ref="BD340:BF342"/>
    <mergeCell ref="CA67:CA68"/>
    <mergeCell ref="BT118:BT119"/>
    <mergeCell ref="BU118:BU119"/>
    <mergeCell ref="BV118:BV119"/>
    <mergeCell ref="BW118:BW119"/>
    <mergeCell ref="BX118:BX119"/>
    <mergeCell ref="CL118:CL119"/>
    <mergeCell ref="CM118:CM119"/>
    <mergeCell ref="CD118:CD119"/>
    <mergeCell ref="CE118:CE119"/>
    <mergeCell ref="CF118:CF119"/>
    <mergeCell ref="CG118:CG119"/>
    <mergeCell ref="CH118:CH119"/>
    <mergeCell ref="BY118:BY119"/>
    <mergeCell ref="BZ118:BZ119"/>
    <mergeCell ref="CA118:CA119"/>
    <mergeCell ref="CB118:CB119"/>
    <mergeCell ref="CC118:CC119"/>
    <mergeCell ref="BL118:BL119"/>
    <mergeCell ref="BV116:BV117"/>
    <mergeCell ref="BW116:BW117"/>
    <mergeCell ref="BX116:BX117"/>
    <mergeCell ref="BY116:BY117"/>
    <mergeCell ref="BZ116:BZ117"/>
    <mergeCell ref="BQ116:BQ117"/>
    <mergeCell ref="BR116:BR117"/>
    <mergeCell ref="BS116:BS117"/>
    <mergeCell ref="BT116:BT117"/>
    <mergeCell ref="BU116:BU117"/>
    <mergeCell ref="BL116:BL117"/>
    <mergeCell ref="BN116:BN117"/>
    <mergeCell ref="BM118:BM119"/>
    <mergeCell ref="BN118:BN119"/>
    <mergeCell ref="BE118:BE119"/>
    <mergeCell ref="BF118:BF119"/>
    <mergeCell ref="BG118:BG119"/>
    <mergeCell ref="DH118:DH119"/>
    <mergeCell ref="DI118:DI119"/>
    <mergeCell ref="DC118:DC119"/>
    <mergeCell ref="DD118:DD119"/>
    <mergeCell ref="DE118:DE119"/>
    <mergeCell ref="DF118:DF119"/>
    <mergeCell ref="DG118:DG119"/>
    <mergeCell ref="CX118:CX119"/>
    <mergeCell ref="CY118:CY119"/>
    <mergeCell ref="CZ118:CZ119"/>
    <mergeCell ref="DA118:DA119"/>
    <mergeCell ref="DB118:DB119"/>
    <mergeCell ref="CS118:CS119"/>
    <mergeCell ref="CT118:CT119"/>
    <mergeCell ref="CU118:CU119"/>
    <mergeCell ref="CV118:CV119"/>
    <mergeCell ref="CW118:CW119"/>
    <mergeCell ref="BH118:BH119"/>
    <mergeCell ref="BI118:BI119"/>
    <mergeCell ref="BO118:BO119"/>
    <mergeCell ref="BP118:BP119"/>
    <mergeCell ref="BQ118:BQ119"/>
    <mergeCell ref="BR118:BR119"/>
    <mergeCell ref="BS118:BS119"/>
    <mergeCell ref="BJ118:BJ119"/>
    <mergeCell ref="BK118:BK119"/>
    <mergeCell ref="AZ118:AZ119"/>
    <mergeCell ref="BA118:BA119"/>
    <mergeCell ref="BB118:BB119"/>
    <mergeCell ref="BC118:BC119"/>
    <mergeCell ref="BD118:BD119"/>
    <mergeCell ref="AU118:AU119"/>
    <mergeCell ref="AV118:AV119"/>
    <mergeCell ref="AW118:AW119"/>
    <mergeCell ref="AX118:AX119"/>
    <mergeCell ref="AY118:AY119"/>
    <mergeCell ref="AP118:AP119"/>
    <mergeCell ref="AQ118:AQ119"/>
    <mergeCell ref="AR118:AR119"/>
    <mergeCell ref="AS118:AS119"/>
    <mergeCell ref="AT118:AT119"/>
    <mergeCell ref="AK118:AK119"/>
    <mergeCell ref="AL118:AL119"/>
    <mergeCell ref="AM118:AM119"/>
    <mergeCell ref="AN118:AN119"/>
    <mergeCell ref="AO118:AO119"/>
    <mergeCell ref="AF118:AF119"/>
    <mergeCell ref="AG118:AG119"/>
    <mergeCell ref="AH118:AH119"/>
    <mergeCell ref="AI118:AI119"/>
    <mergeCell ref="AJ118:AJ119"/>
    <mergeCell ref="AA118:AA119"/>
    <mergeCell ref="AB118:AB119"/>
    <mergeCell ref="AC118:AC119"/>
    <mergeCell ref="AD118:AD119"/>
    <mergeCell ref="AE118:AE119"/>
    <mergeCell ref="V118:V119"/>
    <mergeCell ref="W118:W119"/>
    <mergeCell ref="X118:X119"/>
    <mergeCell ref="Y118:Y119"/>
    <mergeCell ref="Z118:Z119"/>
    <mergeCell ref="Q118:Q119"/>
    <mergeCell ref="R118:R119"/>
    <mergeCell ref="S118:S119"/>
    <mergeCell ref="T118:T119"/>
    <mergeCell ref="U118:U119"/>
    <mergeCell ref="L118:L119"/>
    <mergeCell ref="M118:M119"/>
    <mergeCell ref="N118:N119"/>
    <mergeCell ref="O118:O119"/>
    <mergeCell ref="P118:P119"/>
    <mergeCell ref="G118:G119"/>
    <mergeCell ref="H118:H119"/>
    <mergeCell ref="I118:I119"/>
    <mergeCell ref="J118:J119"/>
    <mergeCell ref="K118:K119"/>
    <mergeCell ref="B118:B119"/>
    <mergeCell ref="C118:C119"/>
    <mergeCell ref="D118:D119"/>
    <mergeCell ref="E118:E119"/>
    <mergeCell ref="F118:F119"/>
    <mergeCell ref="DE116:DE117"/>
    <mergeCell ref="DF116:DF117"/>
    <mergeCell ref="CK116:CK117"/>
    <mergeCell ref="CL116:CL117"/>
    <mergeCell ref="CM116:CM117"/>
    <mergeCell ref="CN116:CN117"/>
    <mergeCell ref="CO116:CO117"/>
    <mergeCell ref="CF116:CF117"/>
    <mergeCell ref="CG116:CG117"/>
    <mergeCell ref="CH116:CH117"/>
    <mergeCell ref="CI116:CI117"/>
    <mergeCell ref="CJ116:CJ117"/>
    <mergeCell ref="CA116:CA117"/>
    <mergeCell ref="CB116:CB117"/>
    <mergeCell ref="CC116:CC117"/>
    <mergeCell ref="CD116:CD117"/>
    <mergeCell ref="CE116:CE117"/>
    <mergeCell ref="DG116:DG117"/>
    <mergeCell ref="DH116:DH117"/>
    <mergeCell ref="DI116:DI117"/>
    <mergeCell ref="CZ116:CZ117"/>
    <mergeCell ref="DA116:DA117"/>
    <mergeCell ref="DB116:DB117"/>
    <mergeCell ref="DC116:DC117"/>
    <mergeCell ref="DD116:DD117"/>
    <mergeCell ref="CU116:CU117"/>
    <mergeCell ref="CV116:CV117"/>
    <mergeCell ref="CW116:CW117"/>
    <mergeCell ref="CX116:CX117"/>
    <mergeCell ref="CY116:CY117"/>
    <mergeCell ref="CP116:CP117"/>
    <mergeCell ref="CQ116:CQ117"/>
    <mergeCell ref="CR116:CR117"/>
    <mergeCell ref="CS116:CS117"/>
    <mergeCell ref="CT116:CT117"/>
    <mergeCell ref="BO116:BO117"/>
    <mergeCell ref="BP116:BP117"/>
    <mergeCell ref="BG116:BG117"/>
    <mergeCell ref="BH116:BH117"/>
    <mergeCell ref="BI116:BI117"/>
    <mergeCell ref="BJ116:BJ117"/>
    <mergeCell ref="BK116:BK117"/>
    <mergeCell ref="BB116:BB117"/>
    <mergeCell ref="BC116:BC117"/>
    <mergeCell ref="BD116:BD117"/>
    <mergeCell ref="BE116:BE117"/>
    <mergeCell ref="BF116:BF117"/>
    <mergeCell ref="AW116:AW117"/>
    <mergeCell ref="AX116:AX117"/>
    <mergeCell ref="AY116:AY117"/>
    <mergeCell ref="AZ116:AZ117"/>
    <mergeCell ref="BA116:BA117"/>
    <mergeCell ref="BM116:BM117"/>
    <mergeCell ref="AR116:AR117"/>
    <mergeCell ref="AS116:AS117"/>
    <mergeCell ref="AT116:AT117"/>
    <mergeCell ref="AU116:AU117"/>
    <mergeCell ref="AV116:AV117"/>
    <mergeCell ref="AM116:AM117"/>
    <mergeCell ref="AN116:AN117"/>
    <mergeCell ref="AO116:AO117"/>
    <mergeCell ref="AP116:AP117"/>
    <mergeCell ref="AQ116:AQ117"/>
    <mergeCell ref="AH116:AH117"/>
    <mergeCell ref="AI116:AI117"/>
    <mergeCell ref="AJ116:AJ117"/>
    <mergeCell ref="AK116:AK117"/>
    <mergeCell ref="AL116:AL117"/>
    <mergeCell ref="AC116:AC117"/>
    <mergeCell ref="AD116:AD117"/>
    <mergeCell ref="AE116:AE117"/>
    <mergeCell ref="AF116:AF117"/>
    <mergeCell ref="AG116:AG117"/>
    <mergeCell ref="X116:X117"/>
    <mergeCell ref="Y116:Y117"/>
    <mergeCell ref="Z116:Z117"/>
    <mergeCell ref="AA116:AA117"/>
    <mergeCell ref="AB116:AB117"/>
    <mergeCell ref="S116:S117"/>
    <mergeCell ref="T116:T117"/>
    <mergeCell ref="U116:U117"/>
    <mergeCell ref="V116:V117"/>
    <mergeCell ref="W116:W117"/>
    <mergeCell ref="N116:N117"/>
    <mergeCell ref="O116:O117"/>
    <mergeCell ref="P116:P117"/>
    <mergeCell ref="Q116:Q117"/>
    <mergeCell ref="R116:R117"/>
    <mergeCell ref="DF114:DF115"/>
    <mergeCell ref="DG114:DG115"/>
    <mergeCell ref="CO114:CO115"/>
    <mergeCell ref="CP114:CP115"/>
    <mergeCell ref="CG114:CG115"/>
    <mergeCell ref="CH114:CH115"/>
    <mergeCell ref="CI114:CI115"/>
    <mergeCell ref="CJ114:CJ115"/>
    <mergeCell ref="CK114:CK115"/>
    <mergeCell ref="CB114:CB115"/>
    <mergeCell ref="CC114:CC115"/>
    <mergeCell ref="CD114:CD115"/>
    <mergeCell ref="CE114:CE115"/>
    <mergeCell ref="CF114:CF115"/>
    <mergeCell ref="BW114:BW115"/>
    <mergeCell ref="BX114:BX115"/>
    <mergeCell ref="BY114:BY115"/>
    <mergeCell ref="DH114:DH115"/>
    <mergeCell ref="DI114:DI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DA114:DA115"/>
    <mergeCell ref="DB114:DB115"/>
    <mergeCell ref="DC114:DC115"/>
    <mergeCell ref="DD114:DD115"/>
    <mergeCell ref="DE114:DE115"/>
    <mergeCell ref="CV114:CV115"/>
    <mergeCell ref="CW114:CW115"/>
    <mergeCell ref="CX114:CX115"/>
    <mergeCell ref="CY114:CY115"/>
    <mergeCell ref="CZ114:CZ115"/>
    <mergeCell ref="CQ114:CQ115"/>
    <mergeCell ref="CR114:CR115"/>
    <mergeCell ref="CS114:CS115"/>
    <mergeCell ref="CT114:CT115"/>
    <mergeCell ref="CU114:CU115"/>
    <mergeCell ref="CL114:CL115"/>
    <mergeCell ref="CM114:CM115"/>
    <mergeCell ref="CN114:CN115"/>
    <mergeCell ref="BR114:BR115"/>
    <mergeCell ref="BS114:BS115"/>
    <mergeCell ref="BT114:BT115"/>
    <mergeCell ref="BU114:BU115"/>
    <mergeCell ref="BV114:BV115"/>
    <mergeCell ref="BM114:BM115"/>
    <mergeCell ref="BN114:BN115"/>
    <mergeCell ref="BO114:BO115"/>
    <mergeCell ref="BP114:BP115"/>
    <mergeCell ref="BQ114:BQ115"/>
    <mergeCell ref="BH114:BH115"/>
    <mergeCell ref="BI114:BI115"/>
    <mergeCell ref="BJ114:BJ115"/>
    <mergeCell ref="BK114:BK115"/>
    <mergeCell ref="BL114:BL115"/>
    <mergeCell ref="BC114:BC115"/>
    <mergeCell ref="BD114:BD115"/>
    <mergeCell ref="BE114:BE115"/>
    <mergeCell ref="BF114:BF115"/>
    <mergeCell ref="BG114:BG115"/>
    <mergeCell ref="AX114:AX115"/>
    <mergeCell ref="AY114:AY115"/>
    <mergeCell ref="AZ114:AZ115"/>
    <mergeCell ref="BA114:BA115"/>
    <mergeCell ref="BB114:BB115"/>
    <mergeCell ref="AS114:AS115"/>
    <mergeCell ref="AT114:AT115"/>
    <mergeCell ref="AU114:AU115"/>
    <mergeCell ref="AV114:AV115"/>
    <mergeCell ref="AW114:AW115"/>
    <mergeCell ref="AN114:AN115"/>
    <mergeCell ref="AO114:AO115"/>
    <mergeCell ref="AP114:AP115"/>
    <mergeCell ref="AQ114:AQ115"/>
    <mergeCell ref="AR114:AR115"/>
    <mergeCell ref="AI114:AI115"/>
    <mergeCell ref="AJ114:AJ115"/>
    <mergeCell ref="AK114:AK115"/>
    <mergeCell ref="AL114:AL115"/>
    <mergeCell ref="AM114:AM115"/>
    <mergeCell ref="AD114:AD115"/>
    <mergeCell ref="AE114:AE115"/>
    <mergeCell ref="AF114:AF115"/>
    <mergeCell ref="AG114:AG115"/>
    <mergeCell ref="AH114:AH115"/>
    <mergeCell ref="Y114:Y115"/>
    <mergeCell ref="Z114:Z115"/>
    <mergeCell ref="AA114:AA115"/>
    <mergeCell ref="AB114:AB115"/>
    <mergeCell ref="AC114:AC115"/>
    <mergeCell ref="T114:T115"/>
    <mergeCell ref="U114:U115"/>
    <mergeCell ref="V114:V115"/>
    <mergeCell ref="W114:W115"/>
    <mergeCell ref="X114:X115"/>
    <mergeCell ref="O114:O115"/>
    <mergeCell ref="P114:P115"/>
    <mergeCell ref="Q114:Q115"/>
    <mergeCell ref="R114:R115"/>
    <mergeCell ref="S114:S115"/>
    <mergeCell ref="DG112:DG113"/>
    <mergeCell ref="DH112:DH113"/>
    <mergeCell ref="DI112:DI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DB112:DB113"/>
    <mergeCell ref="DC112:DC113"/>
    <mergeCell ref="DD112:DD113"/>
    <mergeCell ref="DE112:DE113"/>
    <mergeCell ref="DF112:DF113"/>
    <mergeCell ref="CW112:CW113"/>
    <mergeCell ref="CX112:CX113"/>
    <mergeCell ref="CY112:CY113"/>
    <mergeCell ref="CZ112:CZ113"/>
    <mergeCell ref="DA112:DA113"/>
    <mergeCell ref="CR112:CR113"/>
    <mergeCell ref="CS112:CS113"/>
    <mergeCell ref="CT112:CT113"/>
    <mergeCell ref="CU112:CU113"/>
    <mergeCell ref="CV112:CV113"/>
    <mergeCell ref="CM112:CM113"/>
    <mergeCell ref="BX112:BX113"/>
    <mergeCell ref="BY112:BY113"/>
    <mergeCell ref="BZ112:BZ113"/>
    <mergeCell ref="CA112:CA113"/>
    <mergeCell ref="CB112:CB113"/>
    <mergeCell ref="BS112:BS113"/>
    <mergeCell ref="BT112:BT113"/>
    <mergeCell ref="BU112:BU113"/>
    <mergeCell ref="BV112:BV113"/>
    <mergeCell ref="BW112:BW113"/>
    <mergeCell ref="BN112:BN113"/>
    <mergeCell ref="BO112:BO113"/>
    <mergeCell ref="BP112:BP113"/>
    <mergeCell ref="BQ112:BQ113"/>
    <mergeCell ref="BR112:BR113"/>
    <mergeCell ref="BI112:BI113"/>
    <mergeCell ref="BJ112:BJ113"/>
    <mergeCell ref="BK112:BK113"/>
    <mergeCell ref="BL112:BL113"/>
    <mergeCell ref="BM112:BM113"/>
    <mergeCell ref="BD112:BD113"/>
    <mergeCell ref="BE112:BE113"/>
    <mergeCell ref="BF112:BF113"/>
    <mergeCell ref="BG112:BG113"/>
    <mergeCell ref="BH112:BH113"/>
    <mergeCell ref="AY112:AY113"/>
    <mergeCell ref="AZ112:AZ113"/>
    <mergeCell ref="BA112:BA113"/>
    <mergeCell ref="BB112:BB113"/>
    <mergeCell ref="BC112:BC113"/>
    <mergeCell ref="AT112:AT113"/>
    <mergeCell ref="AU112:AU113"/>
    <mergeCell ref="AV112:AV113"/>
    <mergeCell ref="AW112:AW113"/>
    <mergeCell ref="AX112:AX113"/>
    <mergeCell ref="AO112:AO113"/>
    <mergeCell ref="AP112:AP113"/>
    <mergeCell ref="AQ112:AQ113"/>
    <mergeCell ref="AR112:AR113"/>
    <mergeCell ref="AS112:AS113"/>
    <mergeCell ref="AJ112:AJ113"/>
    <mergeCell ref="AK112:AK113"/>
    <mergeCell ref="AL112:AL113"/>
    <mergeCell ref="AM112:AM113"/>
    <mergeCell ref="AN112:AN113"/>
    <mergeCell ref="AE112:AE113"/>
    <mergeCell ref="AF112:AF113"/>
    <mergeCell ref="AG112:AG113"/>
    <mergeCell ref="AH112:AH113"/>
    <mergeCell ref="AI112:AI113"/>
    <mergeCell ref="Z112:Z113"/>
    <mergeCell ref="AA112:AA113"/>
    <mergeCell ref="AB112:AB113"/>
    <mergeCell ref="AC112:AC113"/>
    <mergeCell ref="AD112:AD113"/>
    <mergeCell ref="U112:U113"/>
    <mergeCell ref="V112:V113"/>
    <mergeCell ref="W112:W113"/>
    <mergeCell ref="X112:X113"/>
    <mergeCell ref="Y112:Y113"/>
    <mergeCell ref="P112:P113"/>
    <mergeCell ref="Q112:Q113"/>
    <mergeCell ref="R112:R113"/>
    <mergeCell ref="S112:S113"/>
    <mergeCell ref="T112:T113"/>
    <mergeCell ref="DH110:DH111"/>
    <mergeCell ref="DI110:DI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DC110:DC111"/>
    <mergeCell ref="DD110:DD111"/>
    <mergeCell ref="DE110:DE111"/>
    <mergeCell ref="DF110:DF111"/>
    <mergeCell ref="DG110:DG111"/>
    <mergeCell ref="CX110:CX111"/>
    <mergeCell ref="CY110:CY111"/>
    <mergeCell ref="CZ110:CZ111"/>
    <mergeCell ref="DA110:DA111"/>
    <mergeCell ref="DB110:DB111"/>
    <mergeCell ref="CS110:CS111"/>
    <mergeCell ref="CT110:CT111"/>
    <mergeCell ref="CU110:CU111"/>
    <mergeCell ref="CV110:CV111"/>
    <mergeCell ref="CW110:CW111"/>
    <mergeCell ref="CN110:CN111"/>
    <mergeCell ref="CO110:CO111"/>
    <mergeCell ref="CP110:CP111"/>
    <mergeCell ref="CQ110:CQ111"/>
    <mergeCell ref="CR110:CR111"/>
    <mergeCell ref="CI110:CI111"/>
    <mergeCell ref="CJ110:CJ111"/>
    <mergeCell ref="CK110:CK111"/>
    <mergeCell ref="CL110:CL111"/>
    <mergeCell ref="CM110:CM111"/>
    <mergeCell ref="CD110:CD111"/>
    <mergeCell ref="CE110:CE111"/>
    <mergeCell ref="CF110:CF111"/>
    <mergeCell ref="CG110:CG111"/>
    <mergeCell ref="CH110:CH111"/>
    <mergeCell ref="BD110:BD111"/>
    <mergeCell ref="AU110:AU111"/>
    <mergeCell ref="AV110:AV111"/>
    <mergeCell ref="AW110:AW111"/>
    <mergeCell ref="AX110:AX111"/>
    <mergeCell ref="AY110:AY111"/>
    <mergeCell ref="AP110:AP111"/>
    <mergeCell ref="AQ110:AQ111"/>
    <mergeCell ref="AR110:AR111"/>
    <mergeCell ref="AS110:AS111"/>
    <mergeCell ref="AT110:AT111"/>
    <mergeCell ref="BY110:BY111"/>
    <mergeCell ref="BZ110:BZ111"/>
    <mergeCell ref="CA110:CA111"/>
    <mergeCell ref="CB110:CB111"/>
    <mergeCell ref="CC110:CC111"/>
    <mergeCell ref="BT110:BT111"/>
    <mergeCell ref="BU110:BU111"/>
    <mergeCell ref="BV110:BV111"/>
    <mergeCell ref="BW110:BW111"/>
    <mergeCell ref="BX110:BX111"/>
    <mergeCell ref="BO110:BO111"/>
    <mergeCell ref="BP110:BP111"/>
    <mergeCell ref="BQ110:BQ111"/>
    <mergeCell ref="BR110:BR111"/>
    <mergeCell ref="BS110:BS111"/>
    <mergeCell ref="BJ110:BJ111"/>
    <mergeCell ref="BB110:BB111"/>
    <mergeCell ref="BC110:BC111"/>
    <mergeCell ref="G110:G111"/>
    <mergeCell ref="H110:H111"/>
    <mergeCell ref="I110:I111"/>
    <mergeCell ref="J110:J111"/>
    <mergeCell ref="K110:K111"/>
    <mergeCell ref="B110:B111"/>
    <mergeCell ref="C110:C111"/>
    <mergeCell ref="D110:D111"/>
    <mergeCell ref="E110:E111"/>
    <mergeCell ref="F110:F111"/>
    <mergeCell ref="AK110:AK111"/>
    <mergeCell ref="AL110:AL111"/>
    <mergeCell ref="AF110:AF111"/>
    <mergeCell ref="AG110:AG111"/>
    <mergeCell ref="AH110:AH111"/>
    <mergeCell ref="AI110:AI111"/>
    <mergeCell ref="AJ110:AJ111"/>
    <mergeCell ref="AA110:AA111"/>
    <mergeCell ref="AB110:AB111"/>
    <mergeCell ref="AC110:AC111"/>
    <mergeCell ref="AD110:AD111"/>
    <mergeCell ref="AE110:AE111"/>
    <mergeCell ref="V110:V111"/>
    <mergeCell ref="W110:W111"/>
    <mergeCell ref="X110:X111"/>
    <mergeCell ref="Y110:Y111"/>
    <mergeCell ref="Z110:Z111"/>
    <mergeCell ref="BQ108:BQ109"/>
    <mergeCell ref="BR108:BR109"/>
    <mergeCell ref="BS108:BS109"/>
    <mergeCell ref="BT108:BT109"/>
    <mergeCell ref="BU108:BU109"/>
    <mergeCell ref="BL108:BL109"/>
    <mergeCell ref="BM108:BM109"/>
    <mergeCell ref="BN108:BN109"/>
    <mergeCell ref="BK110:BK111"/>
    <mergeCell ref="BL110:BL111"/>
    <mergeCell ref="BM110:BM111"/>
    <mergeCell ref="BN110:BN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AM110:AM111"/>
    <mergeCell ref="AN110:AN111"/>
    <mergeCell ref="AO110:AO111"/>
    <mergeCell ref="BE110:BE111"/>
    <mergeCell ref="BF110:BF111"/>
    <mergeCell ref="BG110:BG111"/>
    <mergeCell ref="BH110:BH111"/>
    <mergeCell ref="BI110:BI111"/>
    <mergeCell ref="AZ110:AZ111"/>
    <mergeCell ref="BA110:BA111"/>
    <mergeCell ref="CM108:CM109"/>
    <mergeCell ref="CN108:CN109"/>
    <mergeCell ref="CO108:CO109"/>
    <mergeCell ref="CF108:CF109"/>
    <mergeCell ref="CG108:CG109"/>
    <mergeCell ref="CH108:CH109"/>
    <mergeCell ref="CI108:CI109"/>
    <mergeCell ref="CJ108:CJ109"/>
    <mergeCell ref="CA108:CA109"/>
    <mergeCell ref="CB108:CB109"/>
    <mergeCell ref="CC108:CC109"/>
    <mergeCell ref="CD108:CD109"/>
    <mergeCell ref="CE108:CE109"/>
    <mergeCell ref="BV108:BV109"/>
    <mergeCell ref="BW108:BW109"/>
    <mergeCell ref="BX108:BX109"/>
    <mergeCell ref="BY108:BY109"/>
    <mergeCell ref="BZ108:BZ109"/>
    <mergeCell ref="DG108:DG109"/>
    <mergeCell ref="DH108:DH109"/>
    <mergeCell ref="DI108:DI109"/>
    <mergeCell ref="CZ108:CZ109"/>
    <mergeCell ref="DA108:DA109"/>
    <mergeCell ref="DB108:DB109"/>
    <mergeCell ref="DC108:DC109"/>
    <mergeCell ref="DD108:DD109"/>
    <mergeCell ref="CU108:CU109"/>
    <mergeCell ref="CV108:CV109"/>
    <mergeCell ref="CW108:CW109"/>
    <mergeCell ref="CX108:CX109"/>
    <mergeCell ref="CY108:CY109"/>
    <mergeCell ref="CP108:CP109"/>
    <mergeCell ref="CQ108:CQ109"/>
    <mergeCell ref="CR108:CR109"/>
    <mergeCell ref="CS108:CS109"/>
    <mergeCell ref="CT108:CT109"/>
    <mergeCell ref="DE108:DE109"/>
    <mergeCell ref="DF108:DF109"/>
    <mergeCell ref="BO108:BO109"/>
    <mergeCell ref="BP108:BP109"/>
    <mergeCell ref="BG108:BG109"/>
    <mergeCell ref="BH108:BH109"/>
    <mergeCell ref="BI108:BI109"/>
    <mergeCell ref="BJ108:BJ109"/>
    <mergeCell ref="BK108:BK109"/>
    <mergeCell ref="BB108:BB109"/>
    <mergeCell ref="BC108:BC109"/>
    <mergeCell ref="BD108:BD109"/>
    <mergeCell ref="BE108:BE109"/>
    <mergeCell ref="BF108:BF109"/>
    <mergeCell ref="AW108:AW109"/>
    <mergeCell ref="AX108:AX109"/>
    <mergeCell ref="AY108:AY109"/>
    <mergeCell ref="AZ108:AZ109"/>
    <mergeCell ref="BA108:BA109"/>
    <mergeCell ref="AR108:AR109"/>
    <mergeCell ref="AS108:AS109"/>
    <mergeCell ref="AT108:AT109"/>
    <mergeCell ref="AU108:AU109"/>
    <mergeCell ref="AV108:AV109"/>
    <mergeCell ref="AM108:AM109"/>
    <mergeCell ref="AN108:AN109"/>
    <mergeCell ref="AO108:AO109"/>
    <mergeCell ref="AP108:AP109"/>
    <mergeCell ref="AQ108:AQ109"/>
    <mergeCell ref="AH108:AH109"/>
    <mergeCell ref="AI108:AI109"/>
    <mergeCell ref="AJ108:AJ109"/>
    <mergeCell ref="AK108:AK109"/>
    <mergeCell ref="AL108:AL109"/>
    <mergeCell ref="AC108:AC109"/>
    <mergeCell ref="AD108:AD109"/>
    <mergeCell ref="AE108:AE109"/>
    <mergeCell ref="AF108:AF109"/>
    <mergeCell ref="AG108:AG109"/>
    <mergeCell ref="X108:X109"/>
    <mergeCell ref="Y108:Y109"/>
    <mergeCell ref="Z108:Z109"/>
    <mergeCell ref="AA108:AA109"/>
    <mergeCell ref="AB108:AB109"/>
    <mergeCell ref="S108:S109"/>
    <mergeCell ref="T108:T109"/>
    <mergeCell ref="U108:U109"/>
    <mergeCell ref="V108:V109"/>
    <mergeCell ref="W108:W109"/>
    <mergeCell ref="N108:N109"/>
    <mergeCell ref="O108:O109"/>
    <mergeCell ref="P108:P109"/>
    <mergeCell ref="Q108:Q109"/>
    <mergeCell ref="R108:R109"/>
    <mergeCell ref="DF106:DF107"/>
    <mergeCell ref="DG106:DG107"/>
    <mergeCell ref="CO106:CO107"/>
    <mergeCell ref="CP106:CP107"/>
    <mergeCell ref="CG106:CG107"/>
    <mergeCell ref="CH106:CH107"/>
    <mergeCell ref="CI106:CI107"/>
    <mergeCell ref="CJ106:CJ107"/>
    <mergeCell ref="CK106:CK107"/>
    <mergeCell ref="CB106:CB107"/>
    <mergeCell ref="CC106:CC107"/>
    <mergeCell ref="CD106:CD107"/>
    <mergeCell ref="CE106:CE107"/>
    <mergeCell ref="CF106:CF107"/>
    <mergeCell ref="BW106:BW107"/>
    <mergeCell ref="BX106:BX107"/>
    <mergeCell ref="BY106:BY107"/>
    <mergeCell ref="DH106:DH107"/>
    <mergeCell ref="DI106:DI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DA106:DA107"/>
    <mergeCell ref="DB106:DB107"/>
    <mergeCell ref="DC106:DC107"/>
    <mergeCell ref="DD106:DD107"/>
    <mergeCell ref="DE106:DE107"/>
    <mergeCell ref="CV106:CV107"/>
    <mergeCell ref="CW106:CW107"/>
    <mergeCell ref="CX106:CX107"/>
    <mergeCell ref="CY106:CY107"/>
    <mergeCell ref="CZ106:CZ107"/>
    <mergeCell ref="CQ106:CQ107"/>
    <mergeCell ref="CR106:CR107"/>
    <mergeCell ref="CS106:CS107"/>
    <mergeCell ref="CT106:CT107"/>
    <mergeCell ref="CU106:CU107"/>
    <mergeCell ref="CL106:CL107"/>
    <mergeCell ref="CM106:CM107"/>
    <mergeCell ref="CN106:CN107"/>
    <mergeCell ref="BR106:BR107"/>
    <mergeCell ref="BS106:BS107"/>
    <mergeCell ref="BT106:BT107"/>
    <mergeCell ref="BU106:BU107"/>
    <mergeCell ref="BV106:BV107"/>
    <mergeCell ref="BM106:BM107"/>
    <mergeCell ref="BN106:BN107"/>
    <mergeCell ref="BO106:BO107"/>
    <mergeCell ref="BP106:BP107"/>
    <mergeCell ref="BQ106:BQ107"/>
    <mergeCell ref="BH106:BH107"/>
    <mergeCell ref="BI106:BI107"/>
    <mergeCell ref="BJ106:BJ107"/>
    <mergeCell ref="BK106:BK107"/>
    <mergeCell ref="BL106:BL107"/>
    <mergeCell ref="BC106:BC107"/>
    <mergeCell ref="BD106:BD107"/>
    <mergeCell ref="BE106:BE107"/>
    <mergeCell ref="BF106:BF107"/>
    <mergeCell ref="BG106:BG107"/>
    <mergeCell ref="AX106:AX107"/>
    <mergeCell ref="AY106:AY107"/>
    <mergeCell ref="AZ106:AZ107"/>
    <mergeCell ref="BA106:BA107"/>
    <mergeCell ref="BB106:BB107"/>
    <mergeCell ref="AS106:AS107"/>
    <mergeCell ref="AT106:AT107"/>
    <mergeCell ref="AU106:AU107"/>
    <mergeCell ref="AV106:AV107"/>
    <mergeCell ref="AW106:AW107"/>
    <mergeCell ref="AN106:AN107"/>
    <mergeCell ref="AO106:AO107"/>
    <mergeCell ref="AP106:AP107"/>
    <mergeCell ref="AQ106:AQ107"/>
    <mergeCell ref="AR106:AR107"/>
    <mergeCell ref="AI106:AI107"/>
    <mergeCell ref="AJ106:AJ107"/>
    <mergeCell ref="AK106:AK107"/>
    <mergeCell ref="AL106:AL107"/>
    <mergeCell ref="AM106:AM107"/>
    <mergeCell ref="AD106:AD107"/>
    <mergeCell ref="AE106:AE107"/>
    <mergeCell ref="AF106:AF107"/>
    <mergeCell ref="AG106:AG107"/>
    <mergeCell ref="AH106:AH107"/>
    <mergeCell ref="Y106:Y107"/>
    <mergeCell ref="Z106:Z107"/>
    <mergeCell ref="AA106:AA107"/>
    <mergeCell ref="AB106:AB107"/>
    <mergeCell ref="AC106:AC107"/>
    <mergeCell ref="T106:T107"/>
    <mergeCell ref="U106:U107"/>
    <mergeCell ref="V106:V107"/>
    <mergeCell ref="W106:W107"/>
    <mergeCell ref="X106:X107"/>
    <mergeCell ref="O106:O107"/>
    <mergeCell ref="P106:P107"/>
    <mergeCell ref="Q106:Q107"/>
    <mergeCell ref="R106:R107"/>
    <mergeCell ref="S106:S107"/>
    <mergeCell ref="DG104:DG105"/>
    <mergeCell ref="DH104:DH105"/>
    <mergeCell ref="DI104:DI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B104:DB105"/>
    <mergeCell ref="DC104:DC105"/>
    <mergeCell ref="DD104:DD105"/>
    <mergeCell ref="DE104:DE105"/>
    <mergeCell ref="DF104:DF105"/>
    <mergeCell ref="CW104:CW105"/>
    <mergeCell ref="CX104:CX105"/>
    <mergeCell ref="CY104:CY105"/>
    <mergeCell ref="CZ104:CZ105"/>
    <mergeCell ref="DA104:DA105"/>
    <mergeCell ref="CR104:CR105"/>
    <mergeCell ref="CS104:CS105"/>
    <mergeCell ref="CT104:CT105"/>
    <mergeCell ref="CU104:CU105"/>
    <mergeCell ref="CV104:CV105"/>
    <mergeCell ref="CM104:CM105"/>
    <mergeCell ref="CN104:CN105"/>
    <mergeCell ref="CO104:CO105"/>
    <mergeCell ref="CP104:CP105"/>
    <mergeCell ref="CQ104:CQ105"/>
    <mergeCell ref="CH104:CH105"/>
    <mergeCell ref="CI104:CI105"/>
    <mergeCell ref="CJ104:CJ105"/>
    <mergeCell ref="CK104:CK105"/>
    <mergeCell ref="CL104:CL105"/>
    <mergeCell ref="CC104:CC105"/>
    <mergeCell ref="CD104:CD105"/>
    <mergeCell ref="CE104:CE105"/>
    <mergeCell ref="CF104:CF105"/>
    <mergeCell ref="CG104:CG105"/>
    <mergeCell ref="BX104:BX105"/>
    <mergeCell ref="BY104:BY105"/>
    <mergeCell ref="BZ104:BZ105"/>
    <mergeCell ref="CA104:CA105"/>
    <mergeCell ref="CB104:CB105"/>
    <mergeCell ref="BS104:BS105"/>
    <mergeCell ref="BT104:BT105"/>
    <mergeCell ref="BU104:BU105"/>
    <mergeCell ref="BV104:BV105"/>
    <mergeCell ref="BW104:BW105"/>
    <mergeCell ref="BN104:BN105"/>
    <mergeCell ref="BO104:BO105"/>
    <mergeCell ref="BP104:BP105"/>
    <mergeCell ref="BQ104:BQ105"/>
    <mergeCell ref="BR104:BR105"/>
    <mergeCell ref="BI104:BI105"/>
    <mergeCell ref="BJ104:BJ105"/>
    <mergeCell ref="BK104:BK105"/>
    <mergeCell ref="BL104:BL105"/>
    <mergeCell ref="BM104:BM105"/>
    <mergeCell ref="BD104:BD105"/>
    <mergeCell ref="BE104:BE105"/>
    <mergeCell ref="BF104:BF105"/>
    <mergeCell ref="BG104:BG105"/>
    <mergeCell ref="BH104:BH105"/>
    <mergeCell ref="AY104:AY105"/>
    <mergeCell ref="AZ104:AZ105"/>
    <mergeCell ref="BA104:BA105"/>
    <mergeCell ref="BB104:BB105"/>
    <mergeCell ref="BC104:BC105"/>
    <mergeCell ref="AT104:AT105"/>
    <mergeCell ref="AU104:AU105"/>
    <mergeCell ref="AV104:AV105"/>
    <mergeCell ref="AW104:AW105"/>
    <mergeCell ref="AX104:AX105"/>
    <mergeCell ref="AO104:AO105"/>
    <mergeCell ref="AP104:AP105"/>
    <mergeCell ref="AQ104:AQ105"/>
    <mergeCell ref="AR104:AR105"/>
    <mergeCell ref="AS104:AS105"/>
    <mergeCell ref="AJ104:AJ105"/>
    <mergeCell ref="AK104:AK105"/>
    <mergeCell ref="AL104:AL105"/>
    <mergeCell ref="AM104:AM105"/>
    <mergeCell ref="AN104:AN105"/>
    <mergeCell ref="AE104:AE105"/>
    <mergeCell ref="AF104:AF105"/>
    <mergeCell ref="AG104:AG105"/>
    <mergeCell ref="AH104:AH105"/>
    <mergeCell ref="AI104:AI105"/>
    <mergeCell ref="Z104:Z105"/>
    <mergeCell ref="AA104:AA105"/>
    <mergeCell ref="AB104:AB105"/>
    <mergeCell ref="AC104:AC105"/>
    <mergeCell ref="AD104:AD105"/>
    <mergeCell ref="U104:U105"/>
    <mergeCell ref="V104:V105"/>
    <mergeCell ref="W104:W105"/>
    <mergeCell ref="X104:X105"/>
    <mergeCell ref="Y104:Y105"/>
    <mergeCell ref="P104:P105"/>
    <mergeCell ref="Q104:Q105"/>
    <mergeCell ref="R104:R105"/>
    <mergeCell ref="S104:S105"/>
    <mergeCell ref="T104:T105"/>
    <mergeCell ref="DH102:DH103"/>
    <mergeCell ref="DI102:DI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DC102:DC103"/>
    <mergeCell ref="DD102:DD103"/>
    <mergeCell ref="DE102:DE103"/>
    <mergeCell ref="DF102:DF103"/>
    <mergeCell ref="DG102:DG103"/>
    <mergeCell ref="CX102:CX103"/>
    <mergeCell ref="CY102:CY103"/>
    <mergeCell ref="CZ102:CZ103"/>
    <mergeCell ref="DA102:DA103"/>
    <mergeCell ref="DB102:DB103"/>
    <mergeCell ref="CS102:CS103"/>
    <mergeCell ref="CT102:CT103"/>
    <mergeCell ref="CU102:CU103"/>
    <mergeCell ref="CV102:CV103"/>
    <mergeCell ref="CW102:CW103"/>
    <mergeCell ref="CN102:CN103"/>
    <mergeCell ref="CO102:CO103"/>
    <mergeCell ref="CP102:CP103"/>
    <mergeCell ref="CQ102:CQ103"/>
    <mergeCell ref="CR102:CR103"/>
    <mergeCell ref="CI102:CI103"/>
    <mergeCell ref="CJ102:CJ103"/>
    <mergeCell ref="CK102:CK103"/>
    <mergeCell ref="CL102:CL103"/>
    <mergeCell ref="CM102:CM103"/>
    <mergeCell ref="CD102:CD103"/>
    <mergeCell ref="CE102:CE103"/>
    <mergeCell ref="CF102:CF103"/>
    <mergeCell ref="CG102:CG103"/>
    <mergeCell ref="CH102:CH103"/>
    <mergeCell ref="BD102:BD103"/>
    <mergeCell ref="AU102:AU103"/>
    <mergeCell ref="AV102:AV103"/>
    <mergeCell ref="AW102:AW103"/>
    <mergeCell ref="AX102:AX103"/>
    <mergeCell ref="AY102:AY103"/>
    <mergeCell ref="AP102:AP103"/>
    <mergeCell ref="AQ102:AQ103"/>
    <mergeCell ref="AR102:AR103"/>
    <mergeCell ref="AS102:AS103"/>
    <mergeCell ref="AT102:AT103"/>
    <mergeCell ref="BY102:BY103"/>
    <mergeCell ref="BZ102:BZ103"/>
    <mergeCell ref="CA102:CA103"/>
    <mergeCell ref="CB102:CB103"/>
    <mergeCell ref="CC102:CC103"/>
    <mergeCell ref="BT102:BT103"/>
    <mergeCell ref="BU102:BU103"/>
    <mergeCell ref="BV102:BV103"/>
    <mergeCell ref="BW102:BW103"/>
    <mergeCell ref="BX102:BX103"/>
    <mergeCell ref="BO102:BO103"/>
    <mergeCell ref="BP102:BP103"/>
    <mergeCell ref="BQ102:BQ103"/>
    <mergeCell ref="BR102:BR103"/>
    <mergeCell ref="BS102:BS103"/>
    <mergeCell ref="BJ102:BJ103"/>
    <mergeCell ref="BK102:BK103"/>
    <mergeCell ref="BL102:BL103"/>
    <mergeCell ref="BM102:BM103"/>
    <mergeCell ref="BN102:BN103"/>
    <mergeCell ref="L102:L103"/>
    <mergeCell ref="M102:M103"/>
    <mergeCell ref="N102:N103"/>
    <mergeCell ref="O102:O103"/>
    <mergeCell ref="P102:P103"/>
    <mergeCell ref="G102:G103"/>
    <mergeCell ref="H102:H103"/>
    <mergeCell ref="I102:I103"/>
    <mergeCell ref="J102:J103"/>
    <mergeCell ref="K102:K103"/>
    <mergeCell ref="B102:B103"/>
    <mergeCell ref="C102:C103"/>
    <mergeCell ref="D102:D103"/>
    <mergeCell ref="E102:E103"/>
    <mergeCell ref="F102:F103"/>
    <mergeCell ref="AK102:AK103"/>
    <mergeCell ref="AL102:AL103"/>
    <mergeCell ref="AF102:AF103"/>
    <mergeCell ref="AG102:AG103"/>
    <mergeCell ref="AH102:AH103"/>
    <mergeCell ref="AI102:AI103"/>
    <mergeCell ref="AJ102:AJ103"/>
    <mergeCell ref="AA102:AA103"/>
    <mergeCell ref="AB102:AB103"/>
    <mergeCell ref="AC102:AC103"/>
    <mergeCell ref="AD102:AD103"/>
    <mergeCell ref="AE102:AE103"/>
    <mergeCell ref="V102:V103"/>
    <mergeCell ref="W102:W103"/>
    <mergeCell ref="X102:X103"/>
    <mergeCell ref="Y102:Y103"/>
    <mergeCell ref="Z102:Z103"/>
    <mergeCell ref="CM100:CM101"/>
    <mergeCell ref="CN100:CN101"/>
    <mergeCell ref="CO100:CO101"/>
    <mergeCell ref="CF100:CF101"/>
    <mergeCell ref="CG100:CG101"/>
    <mergeCell ref="CH100:CH101"/>
    <mergeCell ref="CI100:CI101"/>
    <mergeCell ref="CJ100:CJ101"/>
    <mergeCell ref="CA100:CA101"/>
    <mergeCell ref="CB100:CB101"/>
    <mergeCell ref="CC100:CC101"/>
    <mergeCell ref="CD100:CD101"/>
    <mergeCell ref="CE100:CE101"/>
    <mergeCell ref="Q102:Q103"/>
    <mergeCell ref="R102:R103"/>
    <mergeCell ref="S102:S103"/>
    <mergeCell ref="T102:T103"/>
    <mergeCell ref="U102:U103"/>
    <mergeCell ref="AM102:AM103"/>
    <mergeCell ref="AN102:AN103"/>
    <mergeCell ref="AO102:AO103"/>
    <mergeCell ref="BE102:BE103"/>
    <mergeCell ref="BF102:BF103"/>
    <mergeCell ref="BG102:BG103"/>
    <mergeCell ref="BH102:BH103"/>
    <mergeCell ref="BI102:BI103"/>
    <mergeCell ref="AZ102:AZ103"/>
    <mergeCell ref="BA102:BA103"/>
    <mergeCell ref="BB102:BB103"/>
    <mergeCell ref="BC102:BC103"/>
    <mergeCell ref="BV100:BV101"/>
    <mergeCell ref="BW100:BW101"/>
    <mergeCell ref="DG100:DG101"/>
    <mergeCell ref="DH100:DH101"/>
    <mergeCell ref="DI100:DI101"/>
    <mergeCell ref="CZ100:CZ101"/>
    <mergeCell ref="DA100:DA101"/>
    <mergeCell ref="DB100:DB101"/>
    <mergeCell ref="DC100:DC101"/>
    <mergeCell ref="DD100:DD101"/>
    <mergeCell ref="CU100:CU101"/>
    <mergeCell ref="CV100:CV101"/>
    <mergeCell ref="CW100:CW101"/>
    <mergeCell ref="CX100:CX101"/>
    <mergeCell ref="CY100:CY101"/>
    <mergeCell ref="CP100:CP101"/>
    <mergeCell ref="CQ100:CQ101"/>
    <mergeCell ref="CR100:CR101"/>
    <mergeCell ref="CS100:CS101"/>
    <mergeCell ref="CT100:CT101"/>
    <mergeCell ref="DE100:DE101"/>
    <mergeCell ref="DF100:DF101"/>
    <mergeCell ref="BX100:BX101"/>
    <mergeCell ref="BY100:BY101"/>
    <mergeCell ref="BZ100:BZ101"/>
    <mergeCell ref="BQ100:BQ101"/>
    <mergeCell ref="BR100:BR101"/>
    <mergeCell ref="BS100:BS101"/>
    <mergeCell ref="BT100:BT101"/>
    <mergeCell ref="BU100:BU101"/>
    <mergeCell ref="BL100:BL101"/>
    <mergeCell ref="BM100:BM101"/>
    <mergeCell ref="BN100:BN101"/>
    <mergeCell ref="BO100:BO101"/>
    <mergeCell ref="BP100:BP101"/>
    <mergeCell ref="BG100:BG101"/>
    <mergeCell ref="BH100:BH101"/>
    <mergeCell ref="BI100:BI101"/>
    <mergeCell ref="BJ100:BJ101"/>
    <mergeCell ref="BK100:BK101"/>
    <mergeCell ref="BB100:BB101"/>
    <mergeCell ref="BC100:BC101"/>
    <mergeCell ref="BD100:BD101"/>
    <mergeCell ref="BE100:BE101"/>
    <mergeCell ref="BF100:BF101"/>
    <mergeCell ref="AW100:AW101"/>
    <mergeCell ref="AX100:AX101"/>
    <mergeCell ref="AY100:AY101"/>
    <mergeCell ref="AZ100:AZ101"/>
    <mergeCell ref="BA100:BA101"/>
    <mergeCell ref="AR100:AR101"/>
    <mergeCell ref="AS100:AS101"/>
    <mergeCell ref="AT100:AT101"/>
    <mergeCell ref="AU100:AU101"/>
    <mergeCell ref="AV100:AV101"/>
    <mergeCell ref="AM100:AM101"/>
    <mergeCell ref="AN100:AN101"/>
    <mergeCell ref="AO100:AO101"/>
    <mergeCell ref="AP100:AP101"/>
    <mergeCell ref="AQ100:AQ101"/>
    <mergeCell ref="AH100:AH101"/>
    <mergeCell ref="AI100:AI101"/>
    <mergeCell ref="AJ100:AJ101"/>
    <mergeCell ref="AK100:AK101"/>
    <mergeCell ref="AL100:AL101"/>
    <mergeCell ref="AC100:AC101"/>
    <mergeCell ref="AD100:AD101"/>
    <mergeCell ref="AE100:AE101"/>
    <mergeCell ref="AF100:AF101"/>
    <mergeCell ref="AG100:AG101"/>
    <mergeCell ref="X100:X101"/>
    <mergeCell ref="Y100:Y101"/>
    <mergeCell ref="Z100:Z101"/>
    <mergeCell ref="AA100:AA101"/>
    <mergeCell ref="AB100:AB101"/>
    <mergeCell ref="S100:S101"/>
    <mergeCell ref="T100:T101"/>
    <mergeCell ref="U100:U101"/>
    <mergeCell ref="V100:V101"/>
    <mergeCell ref="W100:W101"/>
    <mergeCell ref="N100:N101"/>
    <mergeCell ref="O100:O101"/>
    <mergeCell ref="P100:P101"/>
    <mergeCell ref="Q100:Q101"/>
    <mergeCell ref="R100:R101"/>
    <mergeCell ref="DF98:DF99"/>
    <mergeCell ref="DG98:DG99"/>
    <mergeCell ref="DH98:DH99"/>
    <mergeCell ref="DI98:DI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DA98:DA99"/>
    <mergeCell ref="DB98:DB99"/>
    <mergeCell ref="DC98:DC99"/>
    <mergeCell ref="DD98:DD99"/>
    <mergeCell ref="DE98:DE99"/>
    <mergeCell ref="CV98:CV99"/>
    <mergeCell ref="CW98:CW99"/>
    <mergeCell ref="CX98:CX99"/>
    <mergeCell ref="CY98:CY99"/>
    <mergeCell ref="CZ98:CZ99"/>
    <mergeCell ref="CQ98:CQ99"/>
    <mergeCell ref="CR98:CR99"/>
    <mergeCell ref="CS98:CS99"/>
    <mergeCell ref="CT98:CT99"/>
    <mergeCell ref="CU98:CU99"/>
    <mergeCell ref="CL98:CL99"/>
    <mergeCell ref="CM98:CM99"/>
    <mergeCell ref="CN98:CN99"/>
    <mergeCell ref="CO98:CO99"/>
    <mergeCell ref="CP98:CP99"/>
    <mergeCell ref="CG98:CG99"/>
    <mergeCell ref="CH98:CH99"/>
    <mergeCell ref="CI98:CI99"/>
    <mergeCell ref="CJ98:CJ99"/>
    <mergeCell ref="CK98:CK99"/>
    <mergeCell ref="CB98:CB99"/>
    <mergeCell ref="CC98:CC99"/>
    <mergeCell ref="CD98:CD99"/>
    <mergeCell ref="CE98:CE99"/>
    <mergeCell ref="CF98:CF99"/>
    <mergeCell ref="BW98:BW99"/>
    <mergeCell ref="BX98:BX99"/>
    <mergeCell ref="BY98:BY99"/>
    <mergeCell ref="BZ98:BZ99"/>
    <mergeCell ref="CA98:CA99"/>
    <mergeCell ref="BR98:BR99"/>
    <mergeCell ref="BS98:BS99"/>
    <mergeCell ref="BT98:BT99"/>
    <mergeCell ref="BU98:BU99"/>
    <mergeCell ref="BV98:BV99"/>
    <mergeCell ref="BM98:BM99"/>
    <mergeCell ref="BN98:BN99"/>
    <mergeCell ref="BO98:BO99"/>
    <mergeCell ref="BP98:BP99"/>
    <mergeCell ref="BQ98:BQ99"/>
    <mergeCell ref="BH98:BH99"/>
    <mergeCell ref="BI98:BI99"/>
    <mergeCell ref="BJ98:BJ99"/>
    <mergeCell ref="BK98:BK99"/>
    <mergeCell ref="BL98:BL99"/>
    <mergeCell ref="BC98:BC99"/>
    <mergeCell ref="BD98:BD99"/>
    <mergeCell ref="BE98:BE99"/>
    <mergeCell ref="BF98:BF99"/>
    <mergeCell ref="BG98:BG99"/>
    <mergeCell ref="AX98:AX99"/>
    <mergeCell ref="AY98:AY99"/>
    <mergeCell ref="AZ98:AZ99"/>
    <mergeCell ref="BA98:BA99"/>
    <mergeCell ref="BB98:BB99"/>
    <mergeCell ref="AS98:AS99"/>
    <mergeCell ref="AT98:AT99"/>
    <mergeCell ref="AU98:AU99"/>
    <mergeCell ref="AV98:AV99"/>
    <mergeCell ref="AW98:AW99"/>
    <mergeCell ref="AN98:AN99"/>
    <mergeCell ref="AO98:AO99"/>
    <mergeCell ref="AP98:AP99"/>
    <mergeCell ref="AQ98:AQ99"/>
    <mergeCell ref="AR98:AR99"/>
    <mergeCell ref="DG96:DG97"/>
    <mergeCell ref="DH96:DH97"/>
    <mergeCell ref="DI96:DI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DB96:DB97"/>
    <mergeCell ref="DC96:DC97"/>
    <mergeCell ref="DD96:DD97"/>
    <mergeCell ref="DE96:DE97"/>
    <mergeCell ref="DF96:DF97"/>
    <mergeCell ref="CW96:CW97"/>
    <mergeCell ref="CX96:CX97"/>
    <mergeCell ref="CY96:CY97"/>
    <mergeCell ref="CZ96:CZ97"/>
    <mergeCell ref="DA96:DA97"/>
    <mergeCell ref="CR96:CR97"/>
    <mergeCell ref="AI98:AI99"/>
    <mergeCell ref="AJ98:AJ99"/>
    <mergeCell ref="AK98:AK99"/>
    <mergeCell ref="AL98:AL99"/>
    <mergeCell ref="AM98:AM99"/>
    <mergeCell ref="O98:O99"/>
    <mergeCell ref="P98:P99"/>
    <mergeCell ref="Q98:Q99"/>
    <mergeCell ref="R98:R99"/>
    <mergeCell ref="S98:S99"/>
    <mergeCell ref="AD98:AD99"/>
    <mergeCell ref="AE98:AE99"/>
    <mergeCell ref="AF98:AF99"/>
    <mergeCell ref="AG98:AG99"/>
    <mergeCell ref="AH98:AH99"/>
    <mergeCell ref="Y98:Y99"/>
    <mergeCell ref="Z98:Z99"/>
    <mergeCell ref="AA98:AA99"/>
    <mergeCell ref="AB98:AB99"/>
    <mergeCell ref="AC98:AC99"/>
    <mergeCell ref="T98:T99"/>
    <mergeCell ref="AJ96:AJ97"/>
    <mergeCell ref="U98:U99"/>
    <mergeCell ref="V98:V99"/>
    <mergeCell ref="W98:W99"/>
    <mergeCell ref="X98:X99"/>
    <mergeCell ref="AD96:AD97"/>
    <mergeCell ref="BK96:BK97"/>
    <mergeCell ref="BL96:BL97"/>
    <mergeCell ref="P96:P97"/>
    <mergeCell ref="Q96:Q97"/>
    <mergeCell ref="R96:R97"/>
    <mergeCell ref="S96:S97"/>
    <mergeCell ref="T96:T97"/>
    <mergeCell ref="BD96:BD97"/>
    <mergeCell ref="BE96:BE97"/>
    <mergeCell ref="BF96:BF97"/>
    <mergeCell ref="BG96:BG97"/>
    <mergeCell ref="BH96:BH97"/>
    <mergeCell ref="AY96:AY97"/>
    <mergeCell ref="AZ96:AZ97"/>
    <mergeCell ref="BA96:BA97"/>
    <mergeCell ref="BB96:BB97"/>
    <mergeCell ref="BC96:BC97"/>
    <mergeCell ref="AT96:AT97"/>
    <mergeCell ref="AU96:AU97"/>
    <mergeCell ref="AV96:AV97"/>
    <mergeCell ref="AW96:AW97"/>
    <mergeCell ref="AX96:AX97"/>
    <mergeCell ref="AO96:AO97"/>
    <mergeCell ref="AP96:AP97"/>
    <mergeCell ref="AQ96:AQ97"/>
    <mergeCell ref="AR96:AR97"/>
    <mergeCell ref="AS96:AS97"/>
    <mergeCell ref="AN96:AN97"/>
    <mergeCell ref="BR94:BR95"/>
    <mergeCell ref="BS94:BS95"/>
    <mergeCell ref="BJ94:BJ95"/>
    <mergeCell ref="BK94:BK95"/>
    <mergeCell ref="BL94:BL95"/>
    <mergeCell ref="BM94:BM95"/>
    <mergeCell ref="BN94:BN95"/>
    <mergeCell ref="BE94:BE95"/>
    <mergeCell ref="BF94:BF95"/>
    <mergeCell ref="BG94:BG95"/>
    <mergeCell ref="DH94:DH95"/>
    <mergeCell ref="DI94:DI95"/>
    <mergeCell ref="DF94:DF95"/>
    <mergeCell ref="DG94:DG95"/>
    <mergeCell ref="CI94:CI95"/>
    <mergeCell ref="CJ94:CJ95"/>
    <mergeCell ref="CK94:CK95"/>
    <mergeCell ref="CL94:CL95"/>
    <mergeCell ref="CM94:CM95"/>
    <mergeCell ref="CD94:CD95"/>
    <mergeCell ref="CE94:CE95"/>
    <mergeCell ref="CF94:CF95"/>
    <mergeCell ref="CG94:CG95"/>
    <mergeCell ref="CH94:CH95"/>
    <mergeCell ref="BY94:BY95"/>
    <mergeCell ref="BZ94:BZ95"/>
    <mergeCell ref="CA94:CA95"/>
    <mergeCell ref="CB94:CB95"/>
    <mergeCell ref="CC94:CC95"/>
    <mergeCell ref="BI94:BI95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AK96:AK97"/>
    <mergeCell ref="AL96:AL97"/>
    <mergeCell ref="AM96:AM97"/>
    <mergeCell ref="AE96:AE97"/>
    <mergeCell ref="AF96:AF97"/>
    <mergeCell ref="AG96:AG97"/>
    <mergeCell ref="AH96:AH97"/>
    <mergeCell ref="AI96:AI97"/>
    <mergeCell ref="Z96:Z97"/>
    <mergeCell ref="AA96:AA97"/>
    <mergeCell ref="AB96:AB97"/>
    <mergeCell ref="AC96:AC97"/>
    <mergeCell ref="U96:U97"/>
    <mergeCell ref="V96:V97"/>
    <mergeCell ref="W96:W97"/>
    <mergeCell ref="X96:X97"/>
    <mergeCell ref="Y96:Y97"/>
    <mergeCell ref="AH94:AH95"/>
    <mergeCell ref="AI94:AI95"/>
    <mergeCell ref="AJ94:AJ95"/>
    <mergeCell ref="DC94:DC95"/>
    <mergeCell ref="DD94:DD95"/>
    <mergeCell ref="DE94:DE95"/>
    <mergeCell ref="CX94:CX95"/>
    <mergeCell ref="CY94:CY95"/>
    <mergeCell ref="CZ94:CZ95"/>
    <mergeCell ref="DA94:DA95"/>
    <mergeCell ref="DB94:DB95"/>
    <mergeCell ref="CS94:CS95"/>
    <mergeCell ref="CT94:CT95"/>
    <mergeCell ref="CU94:CU95"/>
    <mergeCell ref="CV94:CV95"/>
    <mergeCell ref="CW94:CW95"/>
    <mergeCell ref="CN94:CN95"/>
    <mergeCell ref="CO94:CO95"/>
    <mergeCell ref="CP94:CP95"/>
    <mergeCell ref="CQ94:CQ95"/>
    <mergeCell ref="CR94:CR95"/>
    <mergeCell ref="BW94:BW95"/>
    <mergeCell ref="BX94:BX95"/>
    <mergeCell ref="BO94:BO95"/>
    <mergeCell ref="BT94:BT95"/>
    <mergeCell ref="BU94:BU95"/>
    <mergeCell ref="BV94:BV95"/>
    <mergeCell ref="BP94:BP95"/>
    <mergeCell ref="BQ94:BQ95"/>
    <mergeCell ref="BA94:BA95"/>
    <mergeCell ref="BB94:BB95"/>
    <mergeCell ref="BC94:BC95"/>
    <mergeCell ref="BD94:BD95"/>
    <mergeCell ref="AU94:AU95"/>
    <mergeCell ref="AV94:AV95"/>
    <mergeCell ref="AW94:AW95"/>
    <mergeCell ref="AX94:AX95"/>
    <mergeCell ref="AY94:AY95"/>
    <mergeCell ref="AP94:AP95"/>
    <mergeCell ref="AQ94:AQ95"/>
    <mergeCell ref="AR94:AR95"/>
    <mergeCell ref="AS94:AS95"/>
    <mergeCell ref="AT94:AT95"/>
    <mergeCell ref="AK94:AK95"/>
    <mergeCell ref="AL94:AL95"/>
    <mergeCell ref="AM94:AM95"/>
    <mergeCell ref="AN94:AN95"/>
    <mergeCell ref="AO94:AO95"/>
    <mergeCell ref="BH94:BH95"/>
    <mergeCell ref="AZ94:AZ95"/>
    <mergeCell ref="CA92:CA93"/>
    <mergeCell ref="CB92:CB93"/>
    <mergeCell ref="CC92:CC93"/>
    <mergeCell ref="CD92:CD93"/>
    <mergeCell ref="CE92:CE93"/>
    <mergeCell ref="BV92:BV93"/>
    <mergeCell ref="BW92:BW93"/>
    <mergeCell ref="BX92:BX93"/>
    <mergeCell ref="BY92:BY93"/>
    <mergeCell ref="BZ92:BZ93"/>
    <mergeCell ref="BQ92:BQ93"/>
    <mergeCell ref="BR92:BR93"/>
    <mergeCell ref="BS92:BS93"/>
    <mergeCell ref="BT92:BT93"/>
    <mergeCell ref="BU92:BU93"/>
    <mergeCell ref="AX92:AX93"/>
    <mergeCell ref="AY92:AY93"/>
    <mergeCell ref="AZ92:AZ93"/>
    <mergeCell ref="BA92:BA93"/>
    <mergeCell ref="L94:L95"/>
    <mergeCell ref="M94:M95"/>
    <mergeCell ref="N94:N95"/>
    <mergeCell ref="O94:O95"/>
    <mergeCell ref="P94:P95"/>
    <mergeCell ref="G94:G95"/>
    <mergeCell ref="H94:H95"/>
    <mergeCell ref="I94:I95"/>
    <mergeCell ref="J94:J95"/>
    <mergeCell ref="K94:K95"/>
    <mergeCell ref="B94:B95"/>
    <mergeCell ref="C94:C95"/>
    <mergeCell ref="D94:D95"/>
    <mergeCell ref="E94:E95"/>
    <mergeCell ref="F94:F95"/>
    <mergeCell ref="AF94:AF95"/>
    <mergeCell ref="AG94:AG95"/>
    <mergeCell ref="AA94:AA95"/>
    <mergeCell ref="AB94:AB95"/>
    <mergeCell ref="AC94:AC95"/>
    <mergeCell ref="AD94:AD95"/>
    <mergeCell ref="AE94:AE95"/>
    <mergeCell ref="V94:V95"/>
    <mergeCell ref="W94:W95"/>
    <mergeCell ref="X94:X95"/>
    <mergeCell ref="Y94:Y95"/>
    <mergeCell ref="Z94:Z95"/>
    <mergeCell ref="Q94:Q95"/>
    <mergeCell ref="R94:R95"/>
    <mergeCell ref="S94:S95"/>
    <mergeCell ref="T94:T95"/>
    <mergeCell ref="U94:U95"/>
    <mergeCell ref="AM92:AM93"/>
    <mergeCell ref="AN92:AN93"/>
    <mergeCell ref="AO92:AO93"/>
    <mergeCell ref="AP92:AP93"/>
    <mergeCell ref="AQ92:AQ93"/>
    <mergeCell ref="AH92:AH93"/>
    <mergeCell ref="AI92:AI93"/>
    <mergeCell ref="AJ92:AJ93"/>
    <mergeCell ref="AK92:AK93"/>
    <mergeCell ref="AL92:AL93"/>
    <mergeCell ref="AC92:AC93"/>
    <mergeCell ref="AD92:AD93"/>
    <mergeCell ref="AE92:AE93"/>
    <mergeCell ref="AF92:AF93"/>
    <mergeCell ref="AG92:AG93"/>
    <mergeCell ref="CH92:CH93"/>
    <mergeCell ref="BL92:BL93"/>
    <mergeCell ref="BM92:BM93"/>
    <mergeCell ref="BN92:BN93"/>
    <mergeCell ref="BO92:BO93"/>
    <mergeCell ref="BP92:BP93"/>
    <mergeCell ref="BG92:BG93"/>
    <mergeCell ref="BH92:BH93"/>
    <mergeCell ref="BI92:BI93"/>
    <mergeCell ref="BJ92:BJ93"/>
    <mergeCell ref="BK92:BK93"/>
    <mergeCell ref="BB92:BB93"/>
    <mergeCell ref="BC92:BC93"/>
    <mergeCell ref="BD92:BD93"/>
    <mergeCell ref="BE92:BE93"/>
    <mergeCell ref="BF92:BF93"/>
    <mergeCell ref="AW92:AW93"/>
    <mergeCell ref="S92:S93"/>
    <mergeCell ref="T92:T93"/>
    <mergeCell ref="U92:U93"/>
    <mergeCell ref="V92:V93"/>
    <mergeCell ref="W92:W93"/>
    <mergeCell ref="N92:N93"/>
    <mergeCell ref="O92:O93"/>
    <mergeCell ref="P92:P93"/>
    <mergeCell ref="Q92:Q93"/>
    <mergeCell ref="R92:R93"/>
    <mergeCell ref="DF90:DF91"/>
    <mergeCell ref="DG90:DG91"/>
    <mergeCell ref="CO90:CO91"/>
    <mergeCell ref="CP90:CP91"/>
    <mergeCell ref="CG90:CG91"/>
    <mergeCell ref="CH90:CH91"/>
    <mergeCell ref="CI90:CI91"/>
    <mergeCell ref="CJ90:CJ91"/>
    <mergeCell ref="CK90:CK91"/>
    <mergeCell ref="CB90:CB91"/>
    <mergeCell ref="CC90:CC91"/>
    <mergeCell ref="CD90:CD91"/>
    <mergeCell ref="CE90:CE91"/>
    <mergeCell ref="CF90:CF91"/>
    <mergeCell ref="BW90:BW91"/>
    <mergeCell ref="BX90:BX91"/>
    <mergeCell ref="BY90:BY91"/>
    <mergeCell ref="AR92:AR93"/>
    <mergeCell ref="AS92:AS93"/>
    <mergeCell ref="AT92:AT93"/>
    <mergeCell ref="AU92:AU93"/>
    <mergeCell ref="AV92:AV93"/>
    <mergeCell ref="DH90:DH91"/>
    <mergeCell ref="DI90:DI9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DA90:DA91"/>
    <mergeCell ref="DB90:DB91"/>
    <mergeCell ref="DC90:DC91"/>
    <mergeCell ref="DD90:DD91"/>
    <mergeCell ref="DE90:DE91"/>
    <mergeCell ref="CV90:CV91"/>
    <mergeCell ref="CW90:CW91"/>
    <mergeCell ref="CX90:CX91"/>
    <mergeCell ref="CY90:CY91"/>
    <mergeCell ref="CZ90:CZ91"/>
    <mergeCell ref="CQ90:CQ91"/>
    <mergeCell ref="CR90:CR91"/>
    <mergeCell ref="CS90:CS91"/>
    <mergeCell ref="X92:X93"/>
    <mergeCell ref="Y92:Y93"/>
    <mergeCell ref="Z92:Z93"/>
    <mergeCell ref="AA92:AA93"/>
    <mergeCell ref="AB92:AB93"/>
    <mergeCell ref="CT90:CT91"/>
    <mergeCell ref="CU90:CU91"/>
    <mergeCell ref="CL90:CL91"/>
    <mergeCell ref="CM90:CM91"/>
    <mergeCell ref="CN90:CN91"/>
    <mergeCell ref="BU90:BU91"/>
    <mergeCell ref="BV90:BV91"/>
    <mergeCell ref="BM90:BM91"/>
    <mergeCell ref="BN90:BN91"/>
    <mergeCell ref="BO90:BO91"/>
    <mergeCell ref="BP90:BP91"/>
    <mergeCell ref="BQ90:BQ91"/>
    <mergeCell ref="BH90:BH91"/>
    <mergeCell ref="BI90:BI91"/>
    <mergeCell ref="BJ90:BJ91"/>
    <mergeCell ref="BK90:BK91"/>
    <mergeCell ref="BL90:BL91"/>
    <mergeCell ref="BZ90:BZ91"/>
    <mergeCell ref="CA90:CA91"/>
    <mergeCell ref="BR90:BR91"/>
    <mergeCell ref="BS90:BS91"/>
    <mergeCell ref="BT90:BT91"/>
    <mergeCell ref="BC90:BC91"/>
    <mergeCell ref="BD90:BD91"/>
    <mergeCell ref="BE90:BE91"/>
    <mergeCell ref="BF90:BF91"/>
    <mergeCell ref="BG90:BG91"/>
    <mergeCell ref="AX90:AX91"/>
    <mergeCell ref="AY90:AY91"/>
    <mergeCell ref="AZ90:AZ91"/>
    <mergeCell ref="BA90:BA91"/>
    <mergeCell ref="BB90:BB91"/>
    <mergeCell ref="AS90:AS91"/>
    <mergeCell ref="AT90:AT91"/>
    <mergeCell ref="AU90:AU91"/>
    <mergeCell ref="AV90:AV91"/>
    <mergeCell ref="AW90:AW91"/>
    <mergeCell ref="AN90:AN91"/>
    <mergeCell ref="AO90:AO91"/>
    <mergeCell ref="AP90:AP91"/>
    <mergeCell ref="AQ90:AQ91"/>
    <mergeCell ref="AR90:AR91"/>
    <mergeCell ref="AI90:AI91"/>
    <mergeCell ref="AJ90:AJ91"/>
    <mergeCell ref="AK90:AK91"/>
    <mergeCell ref="AL90:AL91"/>
    <mergeCell ref="AM90:AM91"/>
    <mergeCell ref="AD90:AD91"/>
    <mergeCell ref="AE90:AE91"/>
    <mergeCell ref="AF90:AF91"/>
    <mergeCell ref="AG90:AG91"/>
    <mergeCell ref="AH90:AH91"/>
    <mergeCell ref="Y90:Y91"/>
    <mergeCell ref="Z90:Z91"/>
    <mergeCell ref="AA90:AA91"/>
    <mergeCell ref="AB90:AB91"/>
    <mergeCell ref="AC90:AC91"/>
    <mergeCell ref="T90:T91"/>
    <mergeCell ref="U90:U91"/>
    <mergeCell ref="V90:V91"/>
    <mergeCell ref="W90:W91"/>
    <mergeCell ref="X90:X91"/>
    <mergeCell ref="O90:O91"/>
    <mergeCell ref="P90:P91"/>
    <mergeCell ref="Q90:Q91"/>
    <mergeCell ref="R90:R91"/>
    <mergeCell ref="S90:S91"/>
    <mergeCell ref="DG88:DG89"/>
    <mergeCell ref="DH88:DH89"/>
    <mergeCell ref="DI88:DI89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DB88:DB89"/>
    <mergeCell ref="DC88:DC89"/>
    <mergeCell ref="DD88:DD89"/>
    <mergeCell ref="DE88:DE89"/>
    <mergeCell ref="DF88:DF89"/>
    <mergeCell ref="CW88:CW89"/>
    <mergeCell ref="CX88:CX89"/>
    <mergeCell ref="CY88:CY89"/>
    <mergeCell ref="CZ88:CZ89"/>
    <mergeCell ref="DA88:DA89"/>
    <mergeCell ref="CR88:CR89"/>
    <mergeCell ref="CS88:CS89"/>
    <mergeCell ref="CT88:CT89"/>
    <mergeCell ref="CU88:CU89"/>
    <mergeCell ref="CV88:CV89"/>
    <mergeCell ref="CM88:CM89"/>
    <mergeCell ref="CN88:CN89"/>
    <mergeCell ref="CO88:CO89"/>
    <mergeCell ref="CP88:CP89"/>
    <mergeCell ref="CQ88:CQ89"/>
    <mergeCell ref="CH88:CH89"/>
    <mergeCell ref="CI88:CI89"/>
    <mergeCell ref="CJ88:CJ89"/>
    <mergeCell ref="CK88:CK89"/>
    <mergeCell ref="CL88:CL89"/>
    <mergeCell ref="CC88:CC89"/>
    <mergeCell ref="CD88:CD89"/>
    <mergeCell ref="CE88:CE89"/>
    <mergeCell ref="CF88:CF89"/>
    <mergeCell ref="CG88:CG89"/>
    <mergeCell ref="BX88:BX89"/>
    <mergeCell ref="BY88:BY89"/>
    <mergeCell ref="BZ88:BZ89"/>
    <mergeCell ref="CA88:CA89"/>
    <mergeCell ref="CB88:CB89"/>
    <mergeCell ref="BS88:BS89"/>
    <mergeCell ref="BT88:BT89"/>
    <mergeCell ref="BU88:BU89"/>
    <mergeCell ref="BV88:BV89"/>
    <mergeCell ref="BW88:BW89"/>
    <mergeCell ref="BN88:BN89"/>
    <mergeCell ref="BO88:BO89"/>
    <mergeCell ref="BP88:BP89"/>
    <mergeCell ref="BQ88:BQ89"/>
    <mergeCell ref="BR88:BR89"/>
    <mergeCell ref="BI88:BI89"/>
    <mergeCell ref="BJ88:BJ89"/>
    <mergeCell ref="BK88:BK89"/>
    <mergeCell ref="BL88:BL89"/>
    <mergeCell ref="BM88:BM89"/>
    <mergeCell ref="BD88:BD89"/>
    <mergeCell ref="BE88:BE89"/>
    <mergeCell ref="BF88:BF89"/>
    <mergeCell ref="BG88:BG89"/>
    <mergeCell ref="BH88:BH89"/>
    <mergeCell ref="AY88:AY89"/>
    <mergeCell ref="AZ88:AZ89"/>
    <mergeCell ref="BA88:BA89"/>
    <mergeCell ref="BB88:BB89"/>
    <mergeCell ref="BC88:BC89"/>
    <mergeCell ref="AT88:AT89"/>
    <mergeCell ref="AU88:AU89"/>
    <mergeCell ref="AV88:AV89"/>
    <mergeCell ref="AW88:AW89"/>
    <mergeCell ref="AX88:AX89"/>
    <mergeCell ref="AO88:AO89"/>
    <mergeCell ref="AP88:AP89"/>
    <mergeCell ref="AQ88:AQ89"/>
    <mergeCell ref="AR88:AR89"/>
    <mergeCell ref="AS88:AS89"/>
    <mergeCell ref="AJ88:AJ89"/>
    <mergeCell ref="AK88:AK89"/>
    <mergeCell ref="AL88:AL89"/>
    <mergeCell ref="AM88:AM89"/>
    <mergeCell ref="AN88:AN89"/>
    <mergeCell ref="AE88:AE89"/>
    <mergeCell ref="AF88:AF89"/>
    <mergeCell ref="AG88:AG89"/>
    <mergeCell ref="AH88:AH89"/>
    <mergeCell ref="AI88:AI89"/>
    <mergeCell ref="Z88:Z89"/>
    <mergeCell ref="AA88:AA89"/>
    <mergeCell ref="AB88:AB89"/>
    <mergeCell ref="AC88:AC89"/>
    <mergeCell ref="AD88:AD89"/>
    <mergeCell ref="U88:U89"/>
    <mergeCell ref="V88:V89"/>
    <mergeCell ref="W88:W89"/>
    <mergeCell ref="X88:X89"/>
    <mergeCell ref="Y88:Y89"/>
    <mergeCell ref="P88:P89"/>
    <mergeCell ref="Q88:Q89"/>
    <mergeCell ref="R88:R89"/>
    <mergeCell ref="S88:S89"/>
    <mergeCell ref="T88:T89"/>
    <mergeCell ref="DH86:DH87"/>
    <mergeCell ref="DI86:DI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DC86:DC87"/>
    <mergeCell ref="DD86:DD87"/>
    <mergeCell ref="DE86:DE87"/>
    <mergeCell ref="DF86:DF87"/>
    <mergeCell ref="DG86:DG87"/>
    <mergeCell ref="CX86:CX87"/>
    <mergeCell ref="CY86:CY87"/>
    <mergeCell ref="CZ86:CZ87"/>
    <mergeCell ref="DA86:DA87"/>
    <mergeCell ref="DB86:DB87"/>
    <mergeCell ref="CS86:CS87"/>
    <mergeCell ref="CT86:CT87"/>
    <mergeCell ref="CU86:CU87"/>
    <mergeCell ref="CV86:CV87"/>
    <mergeCell ref="CW86:CW87"/>
    <mergeCell ref="CN86:CN87"/>
    <mergeCell ref="CO86:CO87"/>
    <mergeCell ref="CP86:CP87"/>
    <mergeCell ref="CQ86:CQ87"/>
    <mergeCell ref="CR86:CR87"/>
    <mergeCell ref="CI86:CI87"/>
    <mergeCell ref="CJ86:CJ87"/>
    <mergeCell ref="CK86:CK87"/>
    <mergeCell ref="CL86:CL87"/>
    <mergeCell ref="CM86:CM87"/>
    <mergeCell ref="CD86:CD87"/>
    <mergeCell ref="CE86:CE87"/>
    <mergeCell ref="CF86:CF87"/>
    <mergeCell ref="CG86:CG87"/>
    <mergeCell ref="CH86:CH87"/>
    <mergeCell ref="BD86:BD87"/>
    <mergeCell ref="AU86:AU87"/>
    <mergeCell ref="AV86:AV87"/>
    <mergeCell ref="AW86:AW87"/>
    <mergeCell ref="AX86:AX87"/>
    <mergeCell ref="AY86:AY87"/>
    <mergeCell ref="AP86:AP87"/>
    <mergeCell ref="AQ86:AQ87"/>
    <mergeCell ref="AR86:AR87"/>
    <mergeCell ref="AS86:AS87"/>
    <mergeCell ref="AT86:AT87"/>
    <mergeCell ref="BY86:BY87"/>
    <mergeCell ref="BZ86:BZ87"/>
    <mergeCell ref="CA86:CA87"/>
    <mergeCell ref="CB86:CB87"/>
    <mergeCell ref="CC86:CC87"/>
    <mergeCell ref="BT86:BT87"/>
    <mergeCell ref="BU86:BU87"/>
    <mergeCell ref="BV86:BV87"/>
    <mergeCell ref="BW86:BW87"/>
    <mergeCell ref="BX86:BX87"/>
    <mergeCell ref="BO86:BO87"/>
    <mergeCell ref="BP86:BP87"/>
    <mergeCell ref="BQ86:BQ87"/>
    <mergeCell ref="BR86:BR87"/>
    <mergeCell ref="BS86:BS87"/>
    <mergeCell ref="BJ86:BJ87"/>
    <mergeCell ref="BK86:BK87"/>
    <mergeCell ref="BL86:BL87"/>
    <mergeCell ref="BM86:BM87"/>
    <mergeCell ref="BN86:BN87"/>
    <mergeCell ref="L86:L87"/>
    <mergeCell ref="M86:M87"/>
    <mergeCell ref="N86:N87"/>
    <mergeCell ref="O86:O87"/>
    <mergeCell ref="P86:P87"/>
    <mergeCell ref="G86:G87"/>
    <mergeCell ref="H86:H87"/>
    <mergeCell ref="I86:I87"/>
    <mergeCell ref="J86:J87"/>
    <mergeCell ref="K86:K87"/>
    <mergeCell ref="B86:B87"/>
    <mergeCell ref="C86:C87"/>
    <mergeCell ref="D86:D87"/>
    <mergeCell ref="E86:E87"/>
    <mergeCell ref="F86:F87"/>
    <mergeCell ref="AK86:AK87"/>
    <mergeCell ref="AL86:AL87"/>
    <mergeCell ref="AF86:AF87"/>
    <mergeCell ref="AG86:AG87"/>
    <mergeCell ref="AH86:AH87"/>
    <mergeCell ref="AI86:AI87"/>
    <mergeCell ref="AJ86:AJ87"/>
    <mergeCell ref="AA86:AA87"/>
    <mergeCell ref="AB86:AB87"/>
    <mergeCell ref="AC86:AC87"/>
    <mergeCell ref="AD86:AD87"/>
    <mergeCell ref="AE86:AE87"/>
    <mergeCell ref="V86:V87"/>
    <mergeCell ref="W86:W87"/>
    <mergeCell ref="X86:X87"/>
    <mergeCell ref="Y86:Y87"/>
    <mergeCell ref="Z86:Z87"/>
    <mergeCell ref="CK84:CK85"/>
    <mergeCell ref="CL84:CL85"/>
    <mergeCell ref="CM84:CM85"/>
    <mergeCell ref="CN84:CN85"/>
    <mergeCell ref="CO84:CO85"/>
    <mergeCell ref="CF84:CF85"/>
    <mergeCell ref="CG84:CG85"/>
    <mergeCell ref="CH84:CH85"/>
    <mergeCell ref="CI84:CI85"/>
    <mergeCell ref="CJ84:CJ85"/>
    <mergeCell ref="CA84:CA85"/>
    <mergeCell ref="CB84:CB85"/>
    <mergeCell ref="CC84:CC85"/>
    <mergeCell ref="CD84:CD85"/>
    <mergeCell ref="CE84:CE85"/>
    <mergeCell ref="Q86:Q87"/>
    <mergeCell ref="R86:R87"/>
    <mergeCell ref="S86:S87"/>
    <mergeCell ref="T86:T87"/>
    <mergeCell ref="U86:U87"/>
    <mergeCell ref="AM86:AM87"/>
    <mergeCell ref="AN86:AN87"/>
    <mergeCell ref="AO86:AO87"/>
    <mergeCell ref="BE86:BE87"/>
    <mergeCell ref="BF86:BF87"/>
    <mergeCell ref="BG86:BG87"/>
    <mergeCell ref="BH86:BH87"/>
    <mergeCell ref="BI86:BI87"/>
    <mergeCell ref="AZ86:AZ87"/>
    <mergeCell ref="BA86:BA87"/>
    <mergeCell ref="BB86:BB87"/>
    <mergeCell ref="BC86:BC87"/>
    <mergeCell ref="DG84:DG85"/>
    <mergeCell ref="DH84:DH85"/>
    <mergeCell ref="DI84:DI85"/>
    <mergeCell ref="CZ84:CZ85"/>
    <mergeCell ref="DA84:DA85"/>
    <mergeCell ref="DB84:DB85"/>
    <mergeCell ref="DC84:DC85"/>
    <mergeCell ref="DD84:DD85"/>
    <mergeCell ref="CU84:CU85"/>
    <mergeCell ref="CV84:CV85"/>
    <mergeCell ref="CW84:CW85"/>
    <mergeCell ref="CX84:CX85"/>
    <mergeCell ref="CY84:CY85"/>
    <mergeCell ref="CP84:CP85"/>
    <mergeCell ref="CQ84:CQ85"/>
    <mergeCell ref="CR84:CR85"/>
    <mergeCell ref="CS84:CS85"/>
    <mergeCell ref="CT84:CT85"/>
    <mergeCell ref="DE84:DE85"/>
    <mergeCell ref="DF84:DF85"/>
    <mergeCell ref="BV84:BV85"/>
    <mergeCell ref="BW84:BW85"/>
    <mergeCell ref="BX84:BX85"/>
    <mergeCell ref="BY84:BY85"/>
    <mergeCell ref="BZ84:BZ85"/>
    <mergeCell ref="BQ84:BQ85"/>
    <mergeCell ref="BR84:BR85"/>
    <mergeCell ref="BS84:BS85"/>
    <mergeCell ref="BT84:BT85"/>
    <mergeCell ref="BU84:BU85"/>
    <mergeCell ref="BL84:BL85"/>
    <mergeCell ref="BM84:BM85"/>
    <mergeCell ref="BN84:BN85"/>
    <mergeCell ref="BO84:BO85"/>
    <mergeCell ref="BP84:BP85"/>
    <mergeCell ref="BG84:BG85"/>
    <mergeCell ref="BH84:BH85"/>
    <mergeCell ref="BI84:BI85"/>
    <mergeCell ref="BJ84:BJ85"/>
    <mergeCell ref="BK84:BK85"/>
    <mergeCell ref="BB84:BB85"/>
    <mergeCell ref="BC84:BC85"/>
    <mergeCell ref="BD84:BD85"/>
    <mergeCell ref="BE84:BE85"/>
    <mergeCell ref="BF84:BF85"/>
    <mergeCell ref="AW84:AW85"/>
    <mergeCell ref="AX84:AX85"/>
    <mergeCell ref="AY84:AY85"/>
    <mergeCell ref="AZ84:AZ85"/>
    <mergeCell ref="BA84:BA85"/>
    <mergeCell ref="AR84:AR85"/>
    <mergeCell ref="AS84:AS85"/>
    <mergeCell ref="AT84:AT85"/>
    <mergeCell ref="AU84:AU85"/>
    <mergeCell ref="AV84:AV85"/>
    <mergeCell ref="AM84:AM85"/>
    <mergeCell ref="AN84:AN85"/>
    <mergeCell ref="AO84:AO85"/>
    <mergeCell ref="AP84:AP85"/>
    <mergeCell ref="AQ84:AQ85"/>
    <mergeCell ref="AH84:AH85"/>
    <mergeCell ref="AI84:AI85"/>
    <mergeCell ref="AJ84:AJ85"/>
    <mergeCell ref="AK84:AK85"/>
    <mergeCell ref="AL84:AL85"/>
    <mergeCell ref="AC84:AC85"/>
    <mergeCell ref="AD84:AD85"/>
    <mergeCell ref="AE84:AE85"/>
    <mergeCell ref="AF84:AF85"/>
    <mergeCell ref="AG84:AG85"/>
    <mergeCell ref="X84:X85"/>
    <mergeCell ref="Y84:Y85"/>
    <mergeCell ref="Z84:Z85"/>
    <mergeCell ref="AA84:AA85"/>
    <mergeCell ref="AB84:AB85"/>
    <mergeCell ref="S84:S85"/>
    <mergeCell ref="T84:T85"/>
    <mergeCell ref="U84:U85"/>
    <mergeCell ref="V84:V85"/>
    <mergeCell ref="W84:W85"/>
    <mergeCell ref="N84:N85"/>
    <mergeCell ref="O84:O85"/>
    <mergeCell ref="P84:P85"/>
    <mergeCell ref="Q84:Q85"/>
    <mergeCell ref="R84:R85"/>
    <mergeCell ref="DF82:DF83"/>
    <mergeCell ref="DG82:DG83"/>
    <mergeCell ref="DH82:DH83"/>
    <mergeCell ref="DI82:DI8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DA82:DA83"/>
    <mergeCell ref="DB82:DB83"/>
    <mergeCell ref="DC82:DC83"/>
    <mergeCell ref="DD82:DD83"/>
    <mergeCell ref="DE82:DE83"/>
    <mergeCell ref="CV82:CV83"/>
    <mergeCell ref="CW82:CW83"/>
    <mergeCell ref="CX82:CX83"/>
    <mergeCell ref="CY82:CY83"/>
    <mergeCell ref="CZ82:CZ83"/>
    <mergeCell ref="CQ82:CQ83"/>
    <mergeCell ref="CR82:CR83"/>
    <mergeCell ref="CS82:CS83"/>
    <mergeCell ref="CT82:CT83"/>
    <mergeCell ref="CU82:CU83"/>
    <mergeCell ref="CL82:CL83"/>
    <mergeCell ref="CM82:CM83"/>
    <mergeCell ref="CN82:CN83"/>
    <mergeCell ref="CO82:CO83"/>
    <mergeCell ref="CP82:CP83"/>
    <mergeCell ref="CG82:CG83"/>
    <mergeCell ref="CH82:CH83"/>
    <mergeCell ref="CI82:CI83"/>
    <mergeCell ref="CJ82:CJ83"/>
    <mergeCell ref="CK82:CK83"/>
    <mergeCell ref="CB82:CB83"/>
    <mergeCell ref="CC82:CC83"/>
    <mergeCell ref="CD82:CD83"/>
    <mergeCell ref="CE82:CE83"/>
    <mergeCell ref="CF82:CF83"/>
    <mergeCell ref="BW82:BW83"/>
    <mergeCell ref="BX82:BX83"/>
    <mergeCell ref="BY82:BY83"/>
    <mergeCell ref="BZ82:BZ83"/>
    <mergeCell ref="CA82:CA83"/>
    <mergeCell ref="BR82:BR83"/>
    <mergeCell ref="BS82:BS83"/>
    <mergeCell ref="BT82:BT83"/>
    <mergeCell ref="BU82:BU83"/>
    <mergeCell ref="BV82:BV83"/>
    <mergeCell ref="BM82:BM83"/>
    <mergeCell ref="BN82:BN83"/>
    <mergeCell ref="BO82:BO83"/>
    <mergeCell ref="BP82:BP83"/>
    <mergeCell ref="BQ82:BQ83"/>
    <mergeCell ref="BH82:BH83"/>
    <mergeCell ref="BI82:BI83"/>
    <mergeCell ref="BJ82:BJ83"/>
    <mergeCell ref="BK82:BK83"/>
    <mergeCell ref="BL82:BL83"/>
    <mergeCell ref="BC82:BC83"/>
    <mergeCell ref="BD82:BD83"/>
    <mergeCell ref="BE82:BE83"/>
    <mergeCell ref="BF82:BF83"/>
    <mergeCell ref="BG82:BG83"/>
    <mergeCell ref="AX82:AX83"/>
    <mergeCell ref="AY82:AY83"/>
    <mergeCell ref="AZ82:AZ83"/>
    <mergeCell ref="BA82:BA83"/>
    <mergeCell ref="BB82:BB83"/>
    <mergeCell ref="AS82:AS83"/>
    <mergeCell ref="AT82:AT83"/>
    <mergeCell ref="AU82:AU83"/>
    <mergeCell ref="AV82:AV83"/>
    <mergeCell ref="AW82:AW83"/>
    <mergeCell ref="AN82:AN83"/>
    <mergeCell ref="AO82:AO83"/>
    <mergeCell ref="AP82:AP83"/>
    <mergeCell ref="AQ82:AQ83"/>
    <mergeCell ref="AR82:AR83"/>
    <mergeCell ref="AI82:AI83"/>
    <mergeCell ref="AJ82:AJ83"/>
    <mergeCell ref="AK82:AK83"/>
    <mergeCell ref="AL82:AL83"/>
    <mergeCell ref="AM82:AM83"/>
    <mergeCell ref="AD82:AD83"/>
    <mergeCell ref="AE82:AE83"/>
    <mergeCell ref="AF82:AF83"/>
    <mergeCell ref="AG82:AG83"/>
    <mergeCell ref="AH82:AH83"/>
    <mergeCell ref="Y82:Y83"/>
    <mergeCell ref="Z82:Z83"/>
    <mergeCell ref="AA82:AA83"/>
    <mergeCell ref="AB82:AB83"/>
    <mergeCell ref="AC82:AC83"/>
    <mergeCell ref="T82:T83"/>
    <mergeCell ref="U82:U83"/>
    <mergeCell ref="V82:V83"/>
    <mergeCell ref="W82:W83"/>
    <mergeCell ref="X82:X83"/>
    <mergeCell ref="O82:O83"/>
    <mergeCell ref="P82:P83"/>
    <mergeCell ref="Q82:Q83"/>
    <mergeCell ref="R82:R83"/>
    <mergeCell ref="S82:S83"/>
    <mergeCell ref="DG80:DG81"/>
    <mergeCell ref="DH80:DH81"/>
    <mergeCell ref="DI80:DI81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DB80:DB81"/>
    <mergeCell ref="DC80:DC81"/>
    <mergeCell ref="DD80:DD81"/>
    <mergeCell ref="DE80:DE81"/>
    <mergeCell ref="DF80:DF81"/>
    <mergeCell ref="CW80:CW81"/>
    <mergeCell ref="CX80:CX81"/>
    <mergeCell ref="CY80:CY81"/>
    <mergeCell ref="CZ80:CZ81"/>
    <mergeCell ref="DA80:DA81"/>
    <mergeCell ref="CR80:CR81"/>
    <mergeCell ref="CS80:CS81"/>
    <mergeCell ref="CT80:CT81"/>
    <mergeCell ref="CU80:CU81"/>
    <mergeCell ref="CV80:CV81"/>
    <mergeCell ref="CM80:CM81"/>
    <mergeCell ref="CN80:CN81"/>
    <mergeCell ref="CO80:CO81"/>
    <mergeCell ref="CP80:CP81"/>
    <mergeCell ref="CQ80:CQ81"/>
    <mergeCell ref="CH80:CH81"/>
    <mergeCell ref="CI80:CI81"/>
    <mergeCell ref="CJ80:CJ81"/>
    <mergeCell ref="CK80:CK81"/>
    <mergeCell ref="CL80:CL81"/>
    <mergeCell ref="CC80:CC81"/>
    <mergeCell ref="CD80:CD81"/>
    <mergeCell ref="CE80:CE81"/>
    <mergeCell ref="CF80:CF81"/>
    <mergeCell ref="CG80:CG81"/>
    <mergeCell ref="BX80:BX81"/>
    <mergeCell ref="BY80:BY81"/>
    <mergeCell ref="BZ80:BZ81"/>
    <mergeCell ref="CA80:CA81"/>
    <mergeCell ref="CB80:CB81"/>
    <mergeCell ref="BS80:BS81"/>
    <mergeCell ref="BT80:BT81"/>
    <mergeCell ref="BU80:BU81"/>
    <mergeCell ref="BV80:BV81"/>
    <mergeCell ref="BW80:BW81"/>
    <mergeCell ref="BN80:BN81"/>
    <mergeCell ref="BO80:BO81"/>
    <mergeCell ref="BP80:BP81"/>
    <mergeCell ref="BQ80:BQ81"/>
    <mergeCell ref="BR80:BR81"/>
    <mergeCell ref="BI80:BI81"/>
    <mergeCell ref="BJ80:BJ81"/>
    <mergeCell ref="BK80:BK81"/>
    <mergeCell ref="BL80:BL81"/>
    <mergeCell ref="BM80:BM81"/>
    <mergeCell ref="BD80:BD81"/>
    <mergeCell ref="BE80:BE81"/>
    <mergeCell ref="BF80:BF81"/>
    <mergeCell ref="BG80:BG81"/>
    <mergeCell ref="BH80:BH81"/>
    <mergeCell ref="AY80:AY81"/>
    <mergeCell ref="AZ80:AZ81"/>
    <mergeCell ref="BA80:BA81"/>
    <mergeCell ref="BB80:BB81"/>
    <mergeCell ref="BC80:BC81"/>
    <mergeCell ref="AT80:AT81"/>
    <mergeCell ref="AU80:AU81"/>
    <mergeCell ref="AV80:AV81"/>
    <mergeCell ref="AW80:AW81"/>
    <mergeCell ref="AX80:AX81"/>
    <mergeCell ref="AO80:AO81"/>
    <mergeCell ref="AP80:AP81"/>
    <mergeCell ref="AQ80:AQ81"/>
    <mergeCell ref="AR80:AR81"/>
    <mergeCell ref="AS80:AS81"/>
    <mergeCell ref="AJ80:AJ81"/>
    <mergeCell ref="AK80:AK81"/>
    <mergeCell ref="AL80:AL81"/>
    <mergeCell ref="AM80:AM81"/>
    <mergeCell ref="AN80:AN81"/>
    <mergeCell ref="AE80:AE81"/>
    <mergeCell ref="AF80:AF81"/>
    <mergeCell ref="AG80:AG81"/>
    <mergeCell ref="AH80:AH81"/>
    <mergeCell ref="AI80:AI81"/>
    <mergeCell ref="Z80:Z81"/>
    <mergeCell ref="AA80:AA81"/>
    <mergeCell ref="AB80:AB81"/>
    <mergeCell ref="AC80:AC81"/>
    <mergeCell ref="AD80:AD81"/>
    <mergeCell ref="U80:U81"/>
    <mergeCell ref="V80:V81"/>
    <mergeCell ref="W80:W81"/>
    <mergeCell ref="X80:X81"/>
    <mergeCell ref="Y80:Y81"/>
    <mergeCell ref="P80:P81"/>
    <mergeCell ref="Q80:Q81"/>
    <mergeCell ref="R80:R81"/>
    <mergeCell ref="S80:S81"/>
    <mergeCell ref="T80:T81"/>
    <mergeCell ref="DH71:DH72"/>
    <mergeCell ref="DI71:DI72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DC71:DC72"/>
    <mergeCell ref="DD71:DD72"/>
    <mergeCell ref="DE71:DE72"/>
    <mergeCell ref="DF71:DF72"/>
    <mergeCell ref="DG71:DG72"/>
    <mergeCell ref="CX71:CX72"/>
    <mergeCell ref="CY71:CY72"/>
    <mergeCell ref="CZ71:CZ72"/>
    <mergeCell ref="DA71:DA72"/>
    <mergeCell ref="DB71:DB72"/>
    <mergeCell ref="CS71:CS72"/>
    <mergeCell ref="CT71:CT72"/>
    <mergeCell ref="CU71:CU72"/>
    <mergeCell ref="CV71:CV72"/>
    <mergeCell ref="CW71:CW72"/>
    <mergeCell ref="CN71:CN72"/>
    <mergeCell ref="CO71:CO72"/>
    <mergeCell ref="CP71:CP72"/>
    <mergeCell ref="CQ71:CQ72"/>
    <mergeCell ref="CR71:CR72"/>
    <mergeCell ref="CI71:CI72"/>
    <mergeCell ref="CJ71:CJ72"/>
    <mergeCell ref="CK71:CK72"/>
    <mergeCell ref="CL71:CL72"/>
    <mergeCell ref="CM71:CM72"/>
    <mergeCell ref="CD71:CD72"/>
    <mergeCell ref="CE71:CE72"/>
    <mergeCell ref="CF71:CF72"/>
    <mergeCell ref="CG71:CG72"/>
    <mergeCell ref="CH71:CH72"/>
    <mergeCell ref="BY71:BY72"/>
    <mergeCell ref="BZ71:BZ72"/>
    <mergeCell ref="CA71:CA72"/>
    <mergeCell ref="CB71:CB72"/>
    <mergeCell ref="CC71:CC72"/>
    <mergeCell ref="BT71:BT72"/>
    <mergeCell ref="BU71:BU72"/>
    <mergeCell ref="BV71:BV72"/>
    <mergeCell ref="BW71:BW72"/>
    <mergeCell ref="BX71:BX72"/>
    <mergeCell ref="BO71:BO72"/>
    <mergeCell ref="BP71:BP72"/>
    <mergeCell ref="BQ71:BQ72"/>
    <mergeCell ref="BR71:BR72"/>
    <mergeCell ref="BS71:BS72"/>
    <mergeCell ref="BJ71:BJ72"/>
    <mergeCell ref="BK71:BK72"/>
    <mergeCell ref="BL71:BL72"/>
    <mergeCell ref="BM71:BM72"/>
    <mergeCell ref="BN71:BN72"/>
    <mergeCell ref="BE71:BE72"/>
    <mergeCell ref="BF71:BF72"/>
    <mergeCell ref="BG71:BG72"/>
    <mergeCell ref="BH71:BH72"/>
    <mergeCell ref="BI71:BI72"/>
    <mergeCell ref="AZ71:AZ72"/>
    <mergeCell ref="BA71:BA72"/>
    <mergeCell ref="BB71:BB72"/>
    <mergeCell ref="BC71:BC72"/>
    <mergeCell ref="BD71:BD72"/>
    <mergeCell ref="AU71:AU72"/>
    <mergeCell ref="AV71:AV72"/>
    <mergeCell ref="AW71:AW72"/>
    <mergeCell ref="AX71:AX72"/>
    <mergeCell ref="AY71:AY72"/>
    <mergeCell ref="AP71:AP72"/>
    <mergeCell ref="AQ71:AQ72"/>
    <mergeCell ref="AR71:AR72"/>
    <mergeCell ref="AS71:AS72"/>
    <mergeCell ref="AT71:AT72"/>
    <mergeCell ref="AK71:AK72"/>
    <mergeCell ref="AL71:AL72"/>
    <mergeCell ref="AM71:AM72"/>
    <mergeCell ref="AN71:AN72"/>
    <mergeCell ref="AO71:AO72"/>
    <mergeCell ref="AF71:AF72"/>
    <mergeCell ref="AG71:AG72"/>
    <mergeCell ref="AH71:AH72"/>
    <mergeCell ref="AI71:AI72"/>
    <mergeCell ref="AJ71:AJ72"/>
    <mergeCell ref="AA71:AA72"/>
    <mergeCell ref="AB71:AB72"/>
    <mergeCell ref="AC71:AC72"/>
    <mergeCell ref="AD71:AD72"/>
    <mergeCell ref="AE71:AE72"/>
    <mergeCell ref="V71:V72"/>
    <mergeCell ref="W71:W72"/>
    <mergeCell ref="X71:X72"/>
    <mergeCell ref="Y71:Y72"/>
    <mergeCell ref="Z71:Z72"/>
    <mergeCell ref="Q71:Q72"/>
    <mergeCell ref="R71:R72"/>
    <mergeCell ref="S71:S72"/>
    <mergeCell ref="T71:T72"/>
    <mergeCell ref="U71:U72"/>
    <mergeCell ref="L71:L72"/>
    <mergeCell ref="M71:M72"/>
    <mergeCell ref="N71:N72"/>
    <mergeCell ref="O71:O72"/>
    <mergeCell ref="P71:P72"/>
    <mergeCell ref="G71:G72"/>
    <mergeCell ref="H71:H72"/>
    <mergeCell ref="I71:I72"/>
    <mergeCell ref="J71:J72"/>
    <mergeCell ref="K71:K72"/>
    <mergeCell ref="B71:B72"/>
    <mergeCell ref="C71:C72"/>
    <mergeCell ref="D71:D72"/>
    <mergeCell ref="E71:E72"/>
    <mergeCell ref="F71:F72"/>
    <mergeCell ref="DE69:DE70"/>
    <mergeCell ref="DF69:DF70"/>
    <mergeCell ref="DG69:DG70"/>
    <mergeCell ref="DH69:DH70"/>
    <mergeCell ref="DI69:DI70"/>
    <mergeCell ref="CZ69:CZ70"/>
    <mergeCell ref="DA69:DA70"/>
    <mergeCell ref="DB69:DB70"/>
    <mergeCell ref="DC69:DC70"/>
    <mergeCell ref="DD69:DD70"/>
    <mergeCell ref="CU69:CU70"/>
    <mergeCell ref="CV69:CV70"/>
    <mergeCell ref="CW69:CW70"/>
    <mergeCell ref="CX69:CX70"/>
    <mergeCell ref="CY69:CY70"/>
    <mergeCell ref="CP69:CP70"/>
    <mergeCell ref="CQ69:CQ70"/>
    <mergeCell ref="CR69:CR70"/>
    <mergeCell ref="CS69:CS70"/>
    <mergeCell ref="CT69:CT70"/>
    <mergeCell ref="CK69:CK70"/>
    <mergeCell ref="CL69:CL70"/>
    <mergeCell ref="CM69:CM70"/>
    <mergeCell ref="CN69:CN70"/>
    <mergeCell ref="CO69:CO70"/>
    <mergeCell ref="CF69:CF70"/>
    <mergeCell ref="CG69:CG70"/>
    <mergeCell ref="CH69:CH70"/>
    <mergeCell ref="CI69:CI70"/>
    <mergeCell ref="CJ69:CJ70"/>
    <mergeCell ref="CA69:CA70"/>
    <mergeCell ref="CB69:CB70"/>
    <mergeCell ref="CC69:CC70"/>
    <mergeCell ref="CD69:CD70"/>
    <mergeCell ref="CE69:CE70"/>
    <mergeCell ref="BV69:BV70"/>
    <mergeCell ref="BW69:BW70"/>
    <mergeCell ref="BX69:BX70"/>
    <mergeCell ref="BY69:BY70"/>
    <mergeCell ref="BZ69:BZ70"/>
    <mergeCell ref="BQ69:BQ70"/>
    <mergeCell ref="BR69:BR70"/>
    <mergeCell ref="BS69:BS70"/>
    <mergeCell ref="BT69:BT70"/>
    <mergeCell ref="BU69:BU70"/>
    <mergeCell ref="BL69:BL70"/>
    <mergeCell ref="BM69:BM70"/>
    <mergeCell ref="BN69:BN70"/>
    <mergeCell ref="BO69:BO70"/>
    <mergeCell ref="BP69:BP70"/>
    <mergeCell ref="BG69:BG70"/>
    <mergeCell ref="BH69:BH70"/>
    <mergeCell ref="BI69:BI70"/>
    <mergeCell ref="BJ69:BJ70"/>
    <mergeCell ref="BK69:BK70"/>
    <mergeCell ref="BB69:BB70"/>
    <mergeCell ref="BC69:BC70"/>
    <mergeCell ref="BD69:BD70"/>
    <mergeCell ref="BE69:BE70"/>
    <mergeCell ref="BF69:BF70"/>
    <mergeCell ref="AW69:AW70"/>
    <mergeCell ref="AX69:AX70"/>
    <mergeCell ref="AY69:AY70"/>
    <mergeCell ref="AZ69:AZ70"/>
    <mergeCell ref="BA69:BA70"/>
    <mergeCell ref="AR69:AR70"/>
    <mergeCell ref="AS69:AS70"/>
    <mergeCell ref="AT69:AT70"/>
    <mergeCell ref="AU69:AU70"/>
    <mergeCell ref="AV69:AV70"/>
    <mergeCell ref="AM69:AM70"/>
    <mergeCell ref="AN69:AN70"/>
    <mergeCell ref="AO69:AO70"/>
    <mergeCell ref="AP69:AP70"/>
    <mergeCell ref="AQ69:AQ70"/>
    <mergeCell ref="AH69:AH70"/>
    <mergeCell ref="AI69:AI70"/>
    <mergeCell ref="AJ69:AJ70"/>
    <mergeCell ref="AK69:AK70"/>
    <mergeCell ref="AL69:AL70"/>
    <mergeCell ref="AC69:AC70"/>
    <mergeCell ref="AD69:AD70"/>
    <mergeCell ref="AE69:AE70"/>
    <mergeCell ref="AF69:AF70"/>
    <mergeCell ref="AG69:AG70"/>
    <mergeCell ref="X69:X70"/>
    <mergeCell ref="Y69:Y70"/>
    <mergeCell ref="Z69:Z70"/>
    <mergeCell ref="AA69:AA70"/>
    <mergeCell ref="AB69:AB70"/>
    <mergeCell ref="S69:S70"/>
    <mergeCell ref="T69:T70"/>
    <mergeCell ref="U69:U70"/>
    <mergeCell ref="V69:V70"/>
    <mergeCell ref="W69:W70"/>
    <mergeCell ref="N69:N70"/>
    <mergeCell ref="O69:O70"/>
    <mergeCell ref="P69:P70"/>
    <mergeCell ref="Q69:Q70"/>
    <mergeCell ref="R69:R70"/>
    <mergeCell ref="DF67:DF68"/>
    <mergeCell ref="DG67:DG68"/>
    <mergeCell ref="DH67:DH68"/>
    <mergeCell ref="DI67:DI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DA67:DA68"/>
    <mergeCell ref="DB67:DB68"/>
    <mergeCell ref="DC67:DC68"/>
    <mergeCell ref="DD67:DD68"/>
    <mergeCell ref="DE67:DE68"/>
    <mergeCell ref="CV67:CV68"/>
    <mergeCell ref="CW67:CW68"/>
    <mergeCell ref="CX67:CX68"/>
    <mergeCell ref="CY67:CY68"/>
    <mergeCell ref="CZ67:CZ68"/>
    <mergeCell ref="CQ67:CQ68"/>
    <mergeCell ref="CR67:CR68"/>
    <mergeCell ref="CS67:CS68"/>
    <mergeCell ref="CT67:CT68"/>
    <mergeCell ref="CU67:CU68"/>
    <mergeCell ref="CL67:CL68"/>
    <mergeCell ref="CM67:CM68"/>
    <mergeCell ref="CN67:CN68"/>
    <mergeCell ref="CO67:CO68"/>
    <mergeCell ref="CP67:CP68"/>
    <mergeCell ref="CG67:CG68"/>
    <mergeCell ref="CH67:CH68"/>
    <mergeCell ref="CI67:CI68"/>
    <mergeCell ref="CJ67:CJ68"/>
    <mergeCell ref="CK67:CK68"/>
    <mergeCell ref="CB67:CB68"/>
    <mergeCell ref="CC67:CC68"/>
    <mergeCell ref="CD67:CD68"/>
    <mergeCell ref="CE67:CE68"/>
    <mergeCell ref="CF67:CF68"/>
    <mergeCell ref="BW67:BW68"/>
    <mergeCell ref="BX67:BX68"/>
    <mergeCell ref="BY67:BY68"/>
    <mergeCell ref="BZ67:BZ68"/>
    <mergeCell ref="BR67:BR68"/>
    <mergeCell ref="BS67:BS68"/>
    <mergeCell ref="BT67:BT68"/>
    <mergeCell ref="BU67:BU68"/>
    <mergeCell ref="BV67:BV68"/>
    <mergeCell ref="BM67:BM68"/>
    <mergeCell ref="BN67:BN68"/>
    <mergeCell ref="BO67:BO68"/>
    <mergeCell ref="BP67:BP68"/>
    <mergeCell ref="BQ67:BQ68"/>
    <mergeCell ref="BH67:BH68"/>
    <mergeCell ref="BI67:BI68"/>
    <mergeCell ref="BJ67:BJ68"/>
    <mergeCell ref="BK67:BK68"/>
    <mergeCell ref="BL67:BL68"/>
    <mergeCell ref="BC67:BC68"/>
    <mergeCell ref="BD67:BD68"/>
    <mergeCell ref="BE67:BE68"/>
    <mergeCell ref="BF67:BF68"/>
    <mergeCell ref="BG67:BG68"/>
    <mergeCell ref="AX67:AX68"/>
    <mergeCell ref="AY67:AY68"/>
    <mergeCell ref="AZ67:AZ68"/>
    <mergeCell ref="BA67:BA68"/>
    <mergeCell ref="BB67:BB68"/>
    <mergeCell ref="AS67:AS68"/>
    <mergeCell ref="AT67:AT68"/>
    <mergeCell ref="AU67:AU68"/>
    <mergeCell ref="AV67:AV68"/>
    <mergeCell ref="AW67:AW68"/>
    <mergeCell ref="AN67:AN68"/>
    <mergeCell ref="AO67:AO68"/>
    <mergeCell ref="AP67:AP68"/>
    <mergeCell ref="AQ67:AQ68"/>
    <mergeCell ref="AR67:AR68"/>
    <mergeCell ref="AI67:AI68"/>
    <mergeCell ref="AJ67:AJ68"/>
    <mergeCell ref="AK67:AK68"/>
    <mergeCell ref="AL67:AL68"/>
    <mergeCell ref="AM67:AM68"/>
    <mergeCell ref="AD67:AD68"/>
    <mergeCell ref="AE67:AE68"/>
    <mergeCell ref="AF67:AF68"/>
    <mergeCell ref="AG67:AG68"/>
    <mergeCell ref="AH67:AH68"/>
    <mergeCell ref="Y67:Y68"/>
    <mergeCell ref="Z67:Z68"/>
    <mergeCell ref="AA67:AA68"/>
    <mergeCell ref="AB67:AB68"/>
    <mergeCell ref="AC67:AC68"/>
    <mergeCell ref="T67:T68"/>
    <mergeCell ref="U67:U68"/>
    <mergeCell ref="V67:V68"/>
    <mergeCell ref="W67:W68"/>
    <mergeCell ref="X67:X68"/>
    <mergeCell ref="O67:O68"/>
    <mergeCell ref="P67:P68"/>
    <mergeCell ref="Q67:Q68"/>
    <mergeCell ref="R67:R68"/>
    <mergeCell ref="S67:S68"/>
    <mergeCell ref="DG65:DG66"/>
    <mergeCell ref="DH65:DH66"/>
    <mergeCell ref="DI65:DI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DB65:DB66"/>
    <mergeCell ref="DC65:DC66"/>
    <mergeCell ref="DD65:DD66"/>
    <mergeCell ref="DE65:DE66"/>
    <mergeCell ref="DF65:DF66"/>
    <mergeCell ref="CW65:CW66"/>
    <mergeCell ref="CX65:CX66"/>
    <mergeCell ref="CY65:CY66"/>
    <mergeCell ref="CZ65:CZ66"/>
    <mergeCell ref="DA65:DA66"/>
    <mergeCell ref="CR65:CR66"/>
    <mergeCell ref="CS65:CS66"/>
    <mergeCell ref="CT65:CT66"/>
    <mergeCell ref="CU65:CU66"/>
    <mergeCell ref="CV65:CV66"/>
    <mergeCell ref="CM65:CM66"/>
    <mergeCell ref="CN65:CN66"/>
    <mergeCell ref="CO65:CO66"/>
    <mergeCell ref="CP65:CP66"/>
    <mergeCell ref="CQ65:CQ66"/>
    <mergeCell ref="CH65:CH66"/>
    <mergeCell ref="CI65:CI66"/>
    <mergeCell ref="CJ65:CJ66"/>
    <mergeCell ref="CK65:CK66"/>
    <mergeCell ref="CL65:CL66"/>
    <mergeCell ref="CC65:CC66"/>
    <mergeCell ref="CD65:CD66"/>
    <mergeCell ref="CE65:CE66"/>
    <mergeCell ref="CF65:CF66"/>
    <mergeCell ref="CG65:CG66"/>
    <mergeCell ref="BX65:BX66"/>
    <mergeCell ref="BY65:BY66"/>
    <mergeCell ref="BZ65:BZ66"/>
    <mergeCell ref="BS65:BS66"/>
    <mergeCell ref="BT65:BT66"/>
    <mergeCell ref="BU65:BU66"/>
    <mergeCell ref="BV65:BV66"/>
    <mergeCell ref="BW65:BW66"/>
    <mergeCell ref="BN65:BN66"/>
    <mergeCell ref="BO65:BO66"/>
    <mergeCell ref="BP65:BP66"/>
    <mergeCell ref="BQ65:BQ66"/>
    <mergeCell ref="BR65:BR66"/>
    <mergeCell ref="BI65:BI66"/>
    <mergeCell ref="BJ65:BJ66"/>
    <mergeCell ref="BK65:BK66"/>
    <mergeCell ref="BL65:BL66"/>
    <mergeCell ref="BM65:BM66"/>
    <mergeCell ref="BD65:BD66"/>
    <mergeCell ref="BE65:BE66"/>
    <mergeCell ref="BF65:BF66"/>
    <mergeCell ref="BG65:BG66"/>
    <mergeCell ref="AY65:AY66"/>
    <mergeCell ref="AZ65:AZ66"/>
    <mergeCell ref="BA65:BA66"/>
    <mergeCell ref="BB65:BB66"/>
    <mergeCell ref="BC65:BC66"/>
    <mergeCell ref="AT65:AT66"/>
    <mergeCell ref="AU65:AU66"/>
    <mergeCell ref="AV65:AV66"/>
    <mergeCell ref="AW65:AW66"/>
    <mergeCell ref="AX65:AX66"/>
    <mergeCell ref="AO65:AO66"/>
    <mergeCell ref="AP65:AP66"/>
    <mergeCell ref="AQ65:AQ66"/>
    <mergeCell ref="AR65:AR66"/>
    <mergeCell ref="AS65:AS66"/>
    <mergeCell ref="AJ65:AJ66"/>
    <mergeCell ref="AK65:AK66"/>
    <mergeCell ref="AL65:AL66"/>
    <mergeCell ref="AM65:AM66"/>
    <mergeCell ref="AN65:AN66"/>
    <mergeCell ref="AE65:AE66"/>
    <mergeCell ref="AF65:AF66"/>
    <mergeCell ref="AG65:AG66"/>
    <mergeCell ref="AH65:AH66"/>
    <mergeCell ref="AI65:AI66"/>
    <mergeCell ref="Z65:Z66"/>
    <mergeCell ref="AA65:AA66"/>
    <mergeCell ref="AB65:AB66"/>
    <mergeCell ref="AC65:AC66"/>
    <mergeCell ref="AD65:AD66"/>
    <mergeCell ref="U65:U66"/>
    <mergeCell ref="V65:V66"/>
    <mergeCell ref="W65:W66"/>
    <mergeCell ref="X65:X66"/>
    <mergeCell ref="Y65:Y66"/>
    <mergeCell ref="P65:P66"/>
    <mergeCell ref="Q65:Q66"/>
    <mergeCell ref="R65:R66"/>
    <mergeCell ref="S65:S66"/>
    <mergeCell ref="T65:T66"/>
    <mergeCell ref="DH63:DH64"/>
    <mergeCell ref="DI63:DI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DC63:DC64"/>
    <mergeCell ref="DD63:DD64"/>
    <mergeCell ref="DE63:DE64"/>
    <mergeCell ref="DF63:DF64"/>
    <mergeCell ref="DG63:DG64"/>
    <mergeCell ref="CX63:CX64"/>
    <mergeCell ref="CY63:CY64"/>
    <mergeCell ref="CZ63:CZ64"/>
    <mergeCell ref="DA63:DA64"/>
    <mergeCell ref="DB63:DB64"/>
    <mergeCell ref="CS63:CS64"/>
    <mergeCell ref="CT63:CT64"/>
    <mergeCell ref="CU63:CU64"/>
    <mergeCell ref="CV63:CV64"/>
    <mergeCell ref="CW63:CW64"/>
    <mergeCell ref="CN63:CN64"/>
    <mergeCell ref="CO63:CO64"/>
    <mergeCell ref="CP63:CP64"/>
    <mergeCell ref="CQ63:CQ64"/>
    <mergeCell ref="CR63:CR64"/>
    <mergeCell ref="CI63:CI64"/>
    <mergeCell ref="CJ63:CJ64"/>
    <mergeCell ref="CK63:CK64"/>
    <mergeCell ref="CL63:CL64"/>
    <mergeCell ref="CM63:CM64"/>
    <mergeCell ref="CD63:CD64"/>
    <mergeCell ref="CE63:CE64"/>
    <mergeCell ref="CF63:CF64"/>
    <mergeCell ref="CG63:CG64"/>
    <mergeCell ref="CH63:CH64"/>
    <mergeCell ref="BY63:BY64"/>
    <mergeCell ref="BZ63:BZ64"/>
    <mergeCell ref="CA63:CA64"/>
    <mergeCell ref="CB63:CB64"/>
    <mergeCell ref="CC63:CC64"/>
    <mergeCell ref="BT63:BT64"/>
    <mergeCell ref="BU63:BU64"/>
    <mergeCell ref="BV63:BV64"/>
    <mergeCell ref="BW63:BW64"/>
    <mergeCell ref="BX63:BX64"/>
    <mergeCell ref="BO63:BO64"/>
    <mergeCell ref="BP63:BP64"/>
    <mergeCell ref="BQ63:BQ64"/>
    <mergeCell ref="BR63:BR64"/>
    <mergeCell ref="BS63:BS64"/>
    <mergeCell ref="BJ63:BJ64"/>
    <mergeCell ref="BK63:BK64"/>
    <mergeCell ref="BL63:BL64"/>
    <mergeCell ref="BM63:BM64"/>
    <mergeCell ref="BN63:BN64"/>
    <mergeCell ref="BE63:BE64"/>
    <mergeCell ref="BF63:BF64"/>
    <mergeCell ref="BG63:BG64"/>
    <mergeCell ref="BH63:BH64"/>
    <mergeCell ref="BI63:BI64"/>
    <mergeCell ref="AZ63:AZ64"/>
    <mergeCell ref="BA63:BA64"/>
    <mergeCell ref="BB63:BB64"/>
    <mergeCell ref="BC63:BC64"/>
    <mergeCell ref="BD63:BD64"/>
    <mergeCell ref="AU63:AU64"/>
    <mergeCell ref="AV63:AV64"/>
    <mergeCell ref="AW63:AW64"/>
    <mergeCell ref="AX63:AX64"/>
    <mergeCell ref="AY63:AY64"/>
    <mergeCell ref="AP63:AP64"/>
    <mergeCell ref="AQ63:AQ64"/>
    <mergeCell ref="AR63:AR64"/>
    <mergeCell ref="AS63:AS64"/>
    <mergeCell ref="AT63:AT64"/>
    <mergeCell ref="AK63:AK64"/>
    <mergeCell ref="AL63:AL64"/>
    <mergeCell ref="AM63:AM64"/>
    <mergeCell ref="AN63:AN64"/>
    <mergeCell ref="AO63:AO64"/>
    <mergeCell ref="AF63:AF64"/>
    <mergeCell ref="AG63:AG64"/>
    <mergeCell ref="AH63:AH64"/>
    <mergeCell ref="AI63:AI64"/>
    <mergeCell ref="AJ63:AJ64"/>
    <mergeCell ref="AA63:AA64"/>
    <mergeCell ref="AB63:AB64"/>
    <mergeCell ref="AC63:AC64"/>
    <mergeCell ref="AD63:AD64"/>
    <mergeCell ref="AE63:AE64"/>
    <mergeCell ref="V63:V64"/>
    <mergeCell ref="W63:W64"/>
    <mergeCell ref="X63:X64"/>
    <mergeCell ref="Y63:Y64"/>
    <mergeCell ref="Z63:Z64"/>
    <mergeCell ref="Q63:Q64"/>
    <mergeCell ref="R63:R64"/>
    <mergeCell ref="S63:S64"/>
    <mergeCell ref="T63:T64"/>
    <mergeCell ref="U63:U64"/>
    <mergeCell ref="L63:L64"/>
    <mergeCell ref="M63:M64"/>
    <mergeCell ref="N63:N64"/>
    <mergeCell ref="O63:O64"/>
    <mergeCell ref="P63:P64"/>
    <mergeCell ref="G63:G64"/>
    <mergeCell ref="H63:H64"/>
    <mergeCell ref="I63:I64"/>
    <mergeCell ref="J63:J64"/>
    <mergeCell ref="K63:K64"/>
    <mergeCell ref="B63:B64"/>
    <mergeCell ref="C63:C64"/>
    <mergeCell ref="D63:D64"/>
    <mergeCell ref="E63:E64"/>
    <mergeCell ref="F63:F64"/>
    <mergeCell ref="DE61:DE62"/>
    <mergeCell ref="DF61:DF62"/>
    <mergeCell ref="CK61:CK62"/>
    <mergeCell ref="CL61:CL62"/>
    <mergeCell ref="CM61:CM62"/>
    <mergeCell ref="CN61:CN62"/>
    <mergeCell ref="CO61:CO62"/>
    <mergeCell ref="CF61:CF62"/>
    <mergeCell ref="CG61:CG62"/>
    <mergeCell ref="CH61:CH62"/>
    <mergeCell ref="CI61:CI62"/>
    <mergeCell ref="CJ61:CJ62"/>
    <mergeCell ref="CA61:CA62"/>
    <mergeCell ref="CB61:CB62"/>
    <mergeCell ref="CC61:CC62"/>
    <mergeCell ref="CD61:CD62"/>
    <mergeCell ref="CE61:CE62"/>
    <mergeCell ref="DG61:DG62"/>
    <mergeCell ref="DH61:DH62"/>
    <mergeCell ref="DI61:DI62"/>
    <mergeCell ref="CZ61:CZ62"/>
    <mergeCell ref="DA61:DA62"/>
    <mergeCell ref="DB61:DB62"/>
    <mergeCell ref="DC61:DC62"/>
    <mergeCell ref="DD61:DD62"/>
    <mergeCell ref="CU61:CU62"/>
    <mergeCell ref="CV61:CV62"/>
    <mergeCell ref="CW61:CW62"/>
    <mergeCell ref="CX61:CX62"/>
    <mergeCell ref="CY61:CY62"/>
    <mergeCell ref="CP61:CP62"/>
    <mergeCell ref="CQ61:CQ62"/>
    <mergeCell ref="CR61:CR62"/>
    <mergeCell ref="CS61:CS62"/>
    <mergeCell ref="CT61:CT62"/>
    <mergeCell ref="BV61:BV62"/>
    <mergeCell ref="BW61:BW62"/>
    <mergeCell ref="BX61:BX62"/>
    <mergeCell ref="BY61:BY62"/>
    <mergeCell ref="BZ61:BZ62"/>
    <mergeCell ref="BQ61:BQ62"/>
    <mergeCell ref="BR61:BR62"/>
    <mergeCell ref="BS61:BS62"/>
    <mergeCell ref="BT61:BT62"/>
    <mergeCell ref="BU61:BU62"/>
    <mergeCell ref="BL61:BL62"/>
    <mergeCell ref="BM61:BM62"/>
    <mergeCell ref="BN61:BN62"/>
    <mergeCell ref="BO61:BO62"/>
    <mergeCell ref="BP61:BP62"/>
    <mergeCell ref="BG61:BG62"/>
    <mergeCell ref="BH61:BH62"/>
    <mergeCell ref="BI61:BI62"/>
    <mergeCell ref="BJ61:BJ62"/>
    <mergeCell ref="BK61:BK62"/>
    <mergeCell ref="BB61:BB62"/>
    <mergeCell ref="BC61:BC62"/>
    <mergeCell ref="BD61:BD62"/>
    <mergeCell ref="BE61:BE62"/>
    <mergeCell ref="BF61:BF62"/>
    <mergeCell ref="AW61:AW62"/>
    <mergeCell ref="AX61:AX62"/>
    <mergeCell ref="AY61:AY62"/>
    <mergeCell ref="AZ61:AZ62"/>
    <mergeCell ref="BA61:BA62"/>
    <mergeCell ref="AR61:AR62"/>
    <mergeCell ref="AS61:AS62"/>
    <mergeCell ref="AT61:AT62"/>
    <mergeCell ref="AU61:AU62"/>
    <mergeCell ref="AV61:AV62"/>
    <mergeCell ref="AM61:AM62"/>
    <mergeCell ref="AN61:AN62"/>
    <mergeCell ref="AO61:AO62"/>
    <mergeCell ref="AP61:AP62"/>
    <mergeCell ref="AQ61:AQ62"/>
    <mergeCell ref="AH61:AH62"/>
    <mergeCell ref="AI61:AI62"/>
    <mergeCell ref="AJ61:AJ62"/>
    <mergeCell ref="AK61:AK62"/>
    <mergeCell ref="AL61:AL62"/>
    <mergeCell ref="AC61:AC62"/>
    <mergeCell ref="AD61:AD62"/>
    <mergeCell ref="AE61:AE62"/>
    <mergeCell ref="AF61:AF62"/>
    <mergeCell ref="AG61:AG62"/>
    <mergeCell ref="X61:X62"/>
    <mergeCell ref="Y61:Y62"/>
    <mergeCell ref="Z61:Z62"/>
    <mergeCell ref="AA61:AA62"/>
    <mergeCell ref="AB61:AB62"/>
    <mergeCell ref="S61:S62"/>
    <mergeCell ref="T61:T62"/>
    <mergeCell ref="U61:U62"/>
    <mergeCell ref="V61:V62"/>
    <mergeCell ref="W61:W62"/>
    <mergeCell ref="N61:N62"/>
    <mergeCell ref="O61:O62"/>
    <mergeCell ref="P61:P62"/>
    <mergeCell ref="Q61:Q62"/>
    <mergeCell ref="R61:R62"/>
    <mergeCell ref="DF59:DF60"/>
    <mergeCell ref="DG59:DG60"/>
    <mergeCell ref="DH59:DH60"/>
    <mergeCell ref="DI59:DI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DA59:DA60"/>
    <mergeCell ref="DB59:DB60"/>
    <mergeCell ref="DC59:DC60"/>
    <mergeCell ref="DD59:DD60"/>
    <mergeCell ref="DE59:DE60"/>
    <mergeCell ref="CV59:CV60"/>
    <mergeCell ref="CW59:CW60"/>
    <mergeCell ref="CX59:CX60"/>
    <mergeCell ref="CY59:CY60"/>
    <mergeCell ref="CZ59:CZ60"/>
    <mergeCell ref="CQ59:CQ60"/>
    <mergeCell ref="CR59:CR60"/>
    <mergeCell ref="CS59:CS60"/>
    <mergeCell ref="CT59:CT60"/>
    <mergeCell ref="CU59:CU60"/>
    <mergeCell ref="CL59:CL60"/>
    <mergeCell ref="CM59:CM60"/>
    <mergeCell ref="CN59:CN60"/>
    <mergeCell ref="CO59:CO60"/>
    <mergeCell ref="CP59:CP60"/>
    <mergeCell ref="CG59:CG60"/>
    <mergeCell ref="CH59:CH60"/>
    <mergeCell ref="CI59:CI60"/>
    <mergeCell ref="CJ59:CJ60"/>
    <mergeCell ref="CK59:CK60"/>
    <mergeCell ref="CB59:CB60"/>
    <mergeCell ref="CC59:CC60"/>
    <mergeCell ref="CD59:CD60"/>
    <mergeCell ref="CE59:CE60"/>
    <mergeCell ref="CF59:CF60"/>
    <mergeCell ref="BW59:BW60"/>
    <mergeCell ref="BX59:BX60"/>
    <mergeCell ref="BY59:BY60"/>
    <mergeCell ref="BZ59:BZ60"/>
    <mergeCell ref="BR59:BR60"/>
    <mergeCell ref="BS59:BS60"/>
    <mergeCell ref="BT59:BT60"/>
    <mergeCell ref="BU59:BU60"/>
    <mergeCell ref="BV59:BV60"/>
    <mergeCell ref="BM59:BM60"/>
    <mergeCell ref="BN59:BN60"/>
    <mergeCell ref="BO59:BO60"/>
    <mergeCell ref="BP59:BP60"/>
    <mergeCell ref="BQ59:BQ60"/>
    <mergeCell ref="BH59:BH60"/>
    <mergeCell ref="BI59:BI60"/>
    <mergeCell ref="BJ59:BJ60"/>
    <mergeCell ref="BK59:BK60"/>
    <mergeCell ref="BL59:BL60"/>
    <mergeCell ref="BC59:BC60"/>
    <mergeCell ref="BD59:BD60"/>
    <mergeCell ref="BE59:BE60"/>
    <mergeCell ref="BF59:BF60"/>
    <mergeCell ref="BG59:BG60"/>
    <mergeCell ref="AX59:AX60"/>
    <mergeCell ref="AY59:AY60"/>
    <mergeCell ref="AZ59:AZ60"/>
    <mergeCell ref="BA59:BA60"/>
    <mergeCell ref="BB59:BB60"/>
    <mergeCell ref="AS59:AS60"/>
    <mergeCell ref="AT59:AT60"/>
    <mergeCell ref="AU59:AU60"/>
    <mergeCell ref="AV59:AV60"/>
    <mergeCell ref="AW59:AW60"/>
    <mergeCell ref="AN59:AN60"/>
    <mergeCell ref="AO59:AO60"/>
    <mergeCell ref="AP59:AP60"/>
    <mergeCell ref="AQ59:AQ60"/>
    <mergeCell ref="AR59:AR60"/>
    <mergeCell ref="AI59:AI60"/>
    <mergeCell ref="AJ59:AJ60"/>
    <mergeCell ref="AK59:AK60"/>
    <mergeCell ref="AL59:AL60"/>
    <mergeCell ref="AM59:AM60"/>
    <mergeCell ref="AD59:AD60"/>
    <mergeCell ref="AE59:AE60"/>
    <mergeCell ref="AF59:AF60"/>
    <mergeCell ref="AG59:AG60"/>
    <mergeCell ref="AH59:AH60"/>
    <mergeCell ref="Y59:Y60"/>
    <mergeCell ref="Z59:Z60"/>
    <mergeCell ref="AA59:AA60"/>
    <mergeCell ref="AB59:AB60"/>
    <mergeCell ref="AC59:AC60"/>
    <mergeCell ref="T59:T60"/>
    <mergeCell ref="U59:U60"/>
    <mergeCell ref="V59:V60"/>
    <mergeCell ref="W59:W60"/>
    <mergeCell ref="X59:X60"/>
    <mergeCell ref="O59:O60"/>
    <mergeCell ref="P59:P60"/>
    <mergeCell ref="Q59:Q60"/>
    <mergeCell ref="R59:R60"/>
    <mergeCell ref="S59:S60"/>
    <mergeCell ref="DG57:DG58"/>
    <mergeCell ref="DH57:DH58"/>
    <mergeCell ref="DI57:DI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DB57:DB58"/>
    <mergeCell ref="DC57:DC58"/>
    <mergeCell ref="DD57:DD58"/>
    <mergeCell ref="DE57:DE58"/>
    <mergeCell ref="DF57:DF58"/>
    <mergeCell ref="CW57:CW58"/>
    <mergeCell ref="CX57:CX58"/>
    <mergeCell ref="CY57:CY58"/>
    <mergeCell ref="CZ57:CZ58"/>
    <mergeCell ref="DA57:DA58"/>
    <mergeCell ref="CR57:CR58"/>
    <mergeCell ref="CS57:CS58"/>
    <mergeCell ref="CT57:CT58"/>
    <mergeCell ref="CU57:CU58"/>
    <mergeCell ref="CV57:CV58"/>
    <mergeCell ref="CM57:CM58"/>
    <mergeCell ref="CN57:CN58"/>
    <mergeCell ref="CO57:CO58"/>
    <mergeCell ref="CP57:CP58"/>
    <mergeCell ref="CQ57:CQ58"/>
    <mergeCell ref="CH57:CH58"/>
    <mergeCell ref="CI57:CI58"/>
    <mergeCell ref="CJ57:CJ58"/>
    <mergeCell ref="CK57:CK58"/>
    <mergeCell ref="CL57:CL58"/>
    <mergeCell ref="CC57:CC58"/>
    <mergeCell ref="CD57:CD58"/>
    <mergeCell ref="CE57:CE58"/>
    <mergeCell ref="CF57:CF58"/>
    <mergeCell ref="CG57:CG58"/>
    <mergeCell ref="BX57:BX58"/>
    <mergeCell ref="BY57:BY58"/>
    <mergeCell ref="BZ57:BZ58"/>
    <mergeCell ref="BS57:BS58"/>
    <mergeCell ref="BT57:BT58"/>
    <mergeCell ref="BU57:BU58"/>
    <mergeCell ref="BV57:BV58"/>
    <mergeCell ref="BW57:BW58"/>
    <mergeCell ref="BN57:BN58"/>
    <mergeCell ref="BO57:BO58"/>
    <mergeCell ref="BP57:BP58"/>
    <mergeCell ref="BQ57:BQ58"/>
    <mergeCell ref="BR57:BR58"/>
    <mergeCell ref="BI57:BI58"/>
    <mergeCell ref="BJ57:BJ58"/>
    <mergeCell ref="BK57:BK58"/>
    <mergeCell ref="BL57:BL58"/>
    <mergeCell ref="BM57:BM58"/>
    <mergeCell ref="BD57:BD58"/>
    <mergeCell ref="BE57:BE58"/>
    <mergeCell ref="BF57:BF58"/>
    <mergeCell ref="BG57:BG58"/>
    <mergeCell ref="AY57:AY58"/>
    <mergeCell ref="AZ57:AZ58"/>
    <mergeCell ref="BA57:BA58"/>
    <mergeCell ref="BB57:BB58"/>
    <mergeCell ref="BC57:BC58"/>
    <mergeCell ref="AT57:AT58"/>
    <mergeCell ref="AU57:AU58"/>
    <mergeCell ref="AV57:AV58"/>
    <mergeCell ref="AW57:AW58"/>
    <mergeCell ref="AX57:AX58"/>
    <mergeCell ref="AO57:AO58"/>
    <mergeCell ref="AP57:AP58"/>
    <mergeCell ref="AQ57:AQ58"/>
    <mergeCell ref="AR57:AR58"/>
    <mergeCell ref="AS57:AS58"/>
    <mergeCell ref="AJ57:AJ58"/>
    <mergeCell ref="AK57:AK58"/>
    <mergeCell ref="AL57:AL58"/>
    <mergeCell ref="AM57:AM58"/>
    <mergeCell ref="AN57:AN58"/>
    <mergeCell ref="AE57:AE58"/>
    <mergeCell ref="AF57:AF58"/>
    <mergeCell ref="AG57:AG58"/>
    <mergeCell ref="AH57:AH58"/>
    <mergeCell ref="AI57:AI58"/>
    <mergeCell ref="Z57:Z58"/>
    <mergeCell ref="AA57:AA58"/>
    <mergeCell ref="AB57:AB58"/>
    <mergeCell ref="AC57:AC58"/>
    <mergeCell ref="AD57:AD58"/>
    <mergeCell ref="U57:U58"/>
    <mergeCell ref="V57:V58"/>
    <mergeCell ref="W57:W58"/>
    <mergeCell ref="X57:X58"/>
    <mergeCell ref="Y57:Y58"/>
    <mergeCell ref="P57:P58"/>
    <mergeCell ref="Q57:Q58"/>
    <mergeCell ref="R57:R58"/>
    <mergeCell ref="S57:S58"/>
    <mergeCell ref="T57:T58"/>
    <mergeCell ref="DH55:DH56"/>
    <mergeCell ref="DI55:DI56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DC55:DC56"/>
    <mergeCell ref="DD55:DD56"/>
    <mergeCell ref="DE55:DE56"/>
    <mergeCell ref="DF55:DF56"/>
    <mergeCell ref="DG55:DG56"/>
    <mergeCell ref="CX55:CX56"/>
    <mergeCell ref="CY55:CY56"/>
    <mergeCell ref="CZ55:CZ56"/>
    <mergeCell ref="DA55:DA56"/>
    <mergeCell ref="DB55:DB56"/>
    <mergeCell ref="CS55:CS56"/>
    <mergeCell ref="CT55:CT56"/>
    <mergeCell ref="CU55:CU56"/>
    <mergeCell ref="CV55:CV56"/>
    <mergeCell ref="CW55:CW56"/>
    <mergeCell ref="CN55:CN56"/>
    <mergeCell ref="CO55:CO56"/>
    <mergeCell ref="CP55:CP56"/>
    <mergeCell ref="CQ55:CQ56"/>
    <mergeCell ref="CR55:CR56"/>
    <mergeCell ref="CI55:CI56"/>
    <mergeCell ref="CJ55:CJ56"/>
    <mergeCell ref="CK55:CK56"/>
    <mergeCell ref="CL55:CL56"/>
    <mergeCell ref="CM55:CM56"/>
    <mergeCell ref="CD55:CD56"/>
    <mergeCell ref="CE55:CE56"/>
    <mergeCell ref="CF55:CF56"/>
    <mergeCell ref="CG55:CG56"/>
    <mergeCell ref="CH55:CH56"/>
    <mergeCell ref="BY55:BY56"/>
    <mergeCell ref="BZ55:BZ56"/>
    <mergeCell ref="CA55:CA56"/>
    <mergeCell ref="CB55:CB56"/>
    <mergeCell ref="CC55:CC56"/>
    <mergeCell ref="BT55:BT56"/>
    <mergeCell ref="BU55:BU56"/>
    <mergeCell ref="BV55:BV56"/>
    <mergeCell ref="BW55:BW56"/>
    <mergeCell ref="BX55:BX56"/>
    <mergeCell ref="BO55:BO56"/>
    <mergeCell ref="BP55:BP56"/>
    <mergeCell ref="BQ55:BQ56"/>
    <mergeCell ref="BR55:BR56"/>
    <mergeCell ref="BS55:BS56"/>
    <mergeCell ref="BJ55:BJ56"/>
    <mergeCell ref="BK55:BK56"/>
    <mergeCell ref="BL55:BL56"/>
    <mergeCell ref="BM55:BM56"/>
    <mergeCell ref="BN55:BN56"/>
    <mergeCell ref="BE55:BE56"/>
    <mergeCell ref="BF55:BF56"/>
    <mergeCell ref="BG55:BG56"/>
    <mergeCell ref="BH55:BH56"/>
    <mergeCell ref="BI55:BI56"/>
    <mergeCell ref="AZ55:AZ56"/>
    <mergeCell ref="BA55:BA56"/>
    <mergeCell ref="BB55:BB56"/>
    <mergeCell ref="BC55:BC56"/>
    <mergeCell ref="BD55:BD56"/>
    <mergeCell ref="AU55:AU56"/>
    <mergeCell ref="AV55:AV56"/>
    <mergeCell ref="AW55:AW56"/>
    <mergeCell ref="AX55:AX56"/>
    <mergeCell ref="AY55:AY56"/>
    <mergeCell ref="AP55:AP56"/>
    <mergeCell ref="AQ55:AQ56"/>
    <mergeCell ref="AR55:AR56"/>
    <mergeCell ref="AS55:AS56"/>
    <mergeCell ref="AT55:AT56"/>
    <mergeCell ref="AK55:AK56"/>
    <mergeCell ref="AL55:AL56"/>
    <mergeCell ref="AM55:AM56"/>
    <mergeCell ref="AN55:AN56"/>
    <mergeCell ref="AO55:AO56"/>
    <mergeCell ref="AF55:AF56"/>
    <mergeCell ref="AG55:AG56"/>
    <mergeCell ref="AH55:AH56"/>
    <mergeCell ref="AI55:AI56"/>
    <mergeCell ref="AJ55:AJ56"/>
    <mergeCell ref="AA55:AA56"/>
    <mergeCell ref="AB55:AB56"/>
    <mergeCell ref="AC55:AC56"/>
    <mergeCell ref="AD55:AD56"/>
    <mergeCell ref="AE55:AE56"/>
    <mergeCell ref="V55:V56"/>
    <mergeCell ref="W55:W56"/>
    <mergeCell ref="X55:X56"/>
    <mergeCell ref="Y55:Y56"/>
    <mergeCell ref="Z55:Z56"/>
    <mergeCell ref="Q55:Q56"/>
    <mergeCell ref="R55:R56"/>
    <mergeCell ref="S55:S56"/>
    <mergeCell ref="T55:T56"/>
    <mergeCell ref="U55:U56"/>
    <mergeCell ref="L55:L56"/>
    <mergeCell ref="M55:M56"/>
    <mergeCell ref="N55:N56"/>
    <mergeCell ref="O55:O56"/>
    <mergeCell ref="P55:P56"/>
    <mergeCell ref="G55:G56"/>
    <mergeCell ref="H55:H56"/>
    <mergeCell ref="I55:I56"/>
    <mergeCell ref="J55:J56"/>
    <mergeCell ref="K55:K56"/>
    <mergeCell ref="B55:B56"/>
    <mergeCell ref="C55:C56"/>
    <mergeCell ref="D55:D56"/>
    <mergeCell ref="E55:E56"/>
    <mergeCell ref="F55:F56"/>
    <mergeCell ref="DH53:DH54"/>
    <mergeCell ref="DI53:DI54"/>
    <mergeCell ref="DC53:DC54"/>
    <mergeCell ref="DD53:DD54"/>
    <mergeCell ref="DE53:DE54"/>
    <mergeCell ref="DF53:DF54"/>
    <mergeCell ref="DG53:DG54"/>
    <mergeCell ref="CX53:CX54"/>
    <mergeCell ref="CY53:CY54"/>
    <mergeCell ref="CZ53:CZ54"/>
    <mergeCell ref="DA53:DA54"/>
    <mergeCell ref="DB53:DB54"/>
    <mergeCell ref="CS53:CS54"/>
    <mergeCell ref="CT53:CT54"/>
    <mergeCell ref="CU53:CU54"/>
    <mergeCell ref="CV53:CV54"/>
    <mergeCell ref="CW53:CW54"/>
    <mergeCell ref="CN53:CN54"/>
    <mergeCell ref="CO53:CO54"/>
    <mergeCell ref="CP53:CP54"/>
    <mergeCell ref="CQ53:CQ54"/>
    <mergeCell ref="CR53:CR54"/>
    <mergeCell ref="CI53:CI54"/>
    <mergeCell ref="CJ53:CJ54"/>
    <mergeCell ref="CK53:CK54"/>
    <mergeCell ref="CL53:CL54"/>
    <mergeCell ref="CM53:CM54"/>
    <mergeCell ref="CD53:CD54"/>
    <mergeCell ref="CE53:CE54"/>
    <mergeCell ref="CF53:CF54"/>
    <mergeCell ref="CG53:CG54"/>
    <mergeCell ref="CH53:CH54"/>
    <mergeCell ref="BY53:BY54"/>
    <mergeCell ref="BZ53:BZ54"/>
    <mergeCell ref="CA53:CA54"/>
    <mergeCell ref="CB53:CB54"/>
    <mergeCell ref="CC53:CC54"/>
    <mergeCell ref="DH51:DH52"/>
    <mergeCell ref="DI51:DI52"/>
    <mergeCell ref="DC51:DC52"/>
    <mergeCell ref="DD51:DD52"/>
    <mergeCell ref="DE51:DE52"/>
    <mergeCell ref="DF51:DF52"/>
    <mergeCell ref="DG51:DG52"/>
    <mergeCell ref="CX51:CX52"/>
    <mergeCell ref="CY51:CY52"/>
    <mergeCell ref="CZ51:CZ52"/>
    <mergeCell ref="DA51:DA52"/>
    <mergeCell ref="DB51:DB52"/>
    <mergeCell ref="CS51:CS52"/>
    <mergeCell ref="CT51:CT52"/>
    <mergeCell ref="CU51:CU52"/>
    <mergeCell ref="CV51:CV52"/>
    <mergeCell ref="CW51:CW52"/>
    <mergeCell ref="CN51:CN52"/>
    <mergeCell ref="CO51:CO52"/>
    <mergeCell ref="CP51:CP52"/>
    <mergeCell ref="CQ51:CQ52"/>
    <mergeCell ref="CR51:CR52"/>
    <mergeCell ref="CI51:CI52"/>
    <mergeCell ref="CJ51:CJ52"/>
    <mergeCell ref="CK51:CK52"/>
    <mergeCell ref="CL51:CL52"/>
    <mergeCell ref="CM51:CM52"/>
    <mergeCell ref="CD51:CD52"/>
    <mergeCell ref="CE51:CE52"/>
    <mergeCell ref="CF51:CF52"/>
    <mergeCell ref="CG51:CG52"/>
    <mergeCell ref="CH51:CH52"/>
    <mergeCell ref="BY51:BY52"/>
    <mergeCell ref="BZ51:BZ52"/>
    <mergeCell ref="CA51:CA52"/>
    <mergeCell ref="CB51:CB52"/>
    <mergeCell ref="CC51:CC52"/>
    <mergeCell ref="BE53:BE54"/>
    <mergeCell ref="BF53:BF54"/>
    <mergeCell ref="BG53:BG54"/>
    <mergeCell ref="BH53:BH54"/>
    <mergeCell ref="BI53:BI54"/>
    <mergeCell ref="BG51:BG52"/>
    <mergeCell ref="BH51:BH52"/>
    <mergeCell ref="BI51:BI52"/>
    <mergeCell ref="BT53:BT54"/>
    <mergeCell ref="BU53:BU54"/>
    <mergeCell ref="BV53:BV54"/>
    <mergeCell ref="BW53:BW54"/>
    <mergeCell ref="BX53:BX54"/>
    <mergeCell ref="BO53:BO54"/>
    <mergeCell ref="BP53:BP54"/>
    <mergeCell ref="BQ53:BQ54"/>
    <mergeCell ref="BR53:BR54"/>
    <mergeCell ref="BS53:BS54"/>
    <mergeCell ref="BJ53:BJ54"/>
    <mergeCell ref="BK53:BK54"/>
    <mergeCell ref="BL53:BL54"/>
    <mergeCell ref="BM53:BM54"/>
    <mergeCell ref="BN53:BN54"/>
    <mergeCell ref="BT51:BT52"/>
    <mergeCell ref="BU51:BU52"/>
    <mergeCell ref="BV51:BV52"/>
    <mergeCell ref="BW51:BW52"/>
    <mergeCell ref="BX51:BX52"/>
    <mergeCell ref="BO51:BO52"/>
    <mergeCell ref="BP51:BP52"/>
    <mergeCell ref="BQ51:BQ52"/>
    <mergeCell ref="BR51:BR52"/>
    <mergeCell ref="AZ53:AZ54"/>
    <mergeCell ref="BA53:BA54"/>
    <mergeCell ref="BB53:BB54"/>
    <mergeCell ref="BC53:BC54"/>
    <mergeCell ref="BD53:BD54"/>
    <mergeCell ref="AU53:AU54"/>
    <mergeCell ref="AV53:AV54"/>
    <mergeCell ref="AW53:AW54"/>
    <mergeCell ref="AX53:AX54"/>
    <mergeCell ref="AY53:AY54"/>
    <mergeCell ref="AP53:AP54"/>
    <mergeCell ref="AQ53:AQ54"/>
    <mergeCell ref="AR53:AR54"/>
    <mergeCell ref="AS53:AS54"/>
    <mergeCell ref="AT53:AT54"/>
    <mergeCell ref="BE51:BE52"/>
    <mergeCell ref="BF51:BF52"/>
    <mergeCell ref="AZ51:AZ52"/>
    <mergeCell ref="BA51:BA52"/>
    <mergeCell ref="BB51:BB52"/>
    <mergeCell ref="BC51:BC52"/>
    <mergeCell ref="BD51:BD52"/>
    <mergeCell ref="AU51:AU52"/>
    <mergeCell ref="AV51:AV52"/>
    <mergeCell ref="AW51:AW52"/>
    <mergeCell ref="AX51:AX52"/>
    <mergeCell ref="AY51:AY52"/>
    <mergeCell ref="AP51:AP52"/>
    <mergeCell ref="AQ51:AQ52"/>
    <mergeCell ref="AR51:AR52"/>
    <mergeCell ref="AS51:AS52"/>
    <mergeCell ref="AT51:AT52"/>
    <mergeCell ref="AK53:AK54"/>
    <mergeCell ref="AL53:AL54"/>
    <mergeCell ref="AM53:AM54"/>
    <mergeCell ref="AN53:AN54"/>
    <mergeCell ref="AO53:AO54"/>
    <mergeCell ref="AF53:AF54"/>
    <mergeCell ref="AG53:AG54"/>
    <mergeCell ref="AH53:AH54"/>
    <mergeCell ref="AI53:AI54"/>
    <mergeCell ref="AJ53:AJ54"/>
    <mergeCell ref="AA53:AA54"/>
    <mergeCell ref="AB53:AB54"/>
    <mergeCell ref="AC53:AC54"/>
    <mergeCell ref="AD53:AD54"/>
    <mergeCell ref="AE53:AE54"/>
    <mergeCell ref="V53:V54"/>
    <mergeCell ref="W53:W54"/>
    <mergeCell ref="X53:X54"/>
    <mergeCell ref="Y53:Y54"/>
    <mergeCell ref="Z53:Z54"/>
    <mergeCell ref="J37:J38"/>
    <mergeCell ref="AK51:AK52"/>
    <mergeCell ref="AL51:AL52"/>
    <mergeCell ref="AM51:AM52"/>
    <mergeCell ref="AN51:AN52"/>
    <mergeCell ref="AO51:AO52"/>
    <mergeCell ref="AF51:AF52"/>
    <mergeCell ref="AG51:AG52"/>
    <mergeCell ref="AH51:AH52"/>
    <mergeCell ref="AI51:AI52"/>
    <mergeCell ref="AJ51:AJ52"/>
    <mergeCell ref="AA51:AA52"/>
    <mergeCell ref="AB51:AB52"/>
    <mergeCell ref="AC51:AC52"/>
    <mergeCell ref="AD51:AD52"/>
    <mergeCell ref="AE51:AE52"/>
    <mergeCell ref="V51:V52"/>
    <mergeCell ref="W51:W52"/>
    <mergeCell ref="X51:X52"/>
    <mergeCell ref="Y51:Y52"/>
    <mergeCell ref="Z51:Z52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D3:G3"/>
    <mergeCell ref="D4:D5"/>
    <mergeCell ref="E4:E5"/>
    <mergeCell ref="F4:F5"/>
    <mergeCell ref="G4:G5"/>
    <mergeCell ref="F51:F52"/>
    <mergeCell ref="G51:G52"/>
    <mergeCell ref="H51:H52"/>
    <mergeCell ref="I51:I52"/>
    <mergeCell ref="F53:F54"/>
    <mergeCell ref="G53:G54"/>
    <mergeCell ref="H53:H54"/>
    <mergeCell ref="I53:I54"/>
    <mergeCell ref="D37:D38"/>
    <mergeCell ref="E37:E38"/>
    <mergeCell ref="F37:F38"/>
    <mergeCell ref="G37:G38"/>
    <mergeCell ref="H37:H38"/>
    <mergeCell ref="I37:I38"/>
    <mergeCell ref="G45:I47"/>
    <mergeCell ref="AY74:BA76"/>
    <mergeCell ref="BI74:BK76"/>
    <mergeCell ref="BV74:BX76"/>
    <mergeCell ref="D6:D7"/>
    <mergeCell ref="E6:E7"/>
    <mergeCell ref="F6:F7"/>
    <mergeCell ref="G6:G7"/>
    <mergeCell ref="AZ13:AZ14"/>
    <mergeCell ref="BA13:BA14"/>
    <mergeCell ref="BB13:BB14"/>
    <mergeCell ref="BC13:BC14"/>
    <mergeCell ref="BD13:BD14"/>
    <mergeCell ref="BE13:BE14"/>
    <mergeCell ref="BF13:BF14"/>
    <mergeCell ref="BG13:BG14"/>
    <mergeCell ref="BH13:BH14"/>
    <mergeCell ref="BI13:BI14"/>
    <mergeCell ref="BJ13:BJ14"/>
    <mergeCell ref="BK13:BK14"/>
    <mergeCell ref="BL13:BL14"/>
    <mergeCell ref="BM13:BM14"/>
    <mergeCell ref="O53:O54"/>
    <mergeCell ref="P53:P54"/>
    <mergeCell ref="Q53:Q54"/>
    <mergeCell ref="J51:J52"/>
    <mergeCell ref="K51:K52"/>
    <mergeCell ref="L51:L52"/>
    <mergeCell ref="M51:M52"/>
    <mergeCell ref="J53:J54"/>
    <mergeCell ref="K53:K54"/>
    <mergeCell ref="L53:L54"/>
    <mergeCell ref="E53:E54"/>
    <mergeCell ref="R51:R52"/>
    <mergeCell ref="S51:S52"/>
    <mergeCell ref="T51:T52"/>
    <mergeCell ref="U51:U52"/>
    <mergeCell ref="R53:R54"/>
    <mergeCell ref="S53:S54"/>
    <mergeCell ref="T53:T54"/>
    <mergeCell ref="U53:U54"/>
    <mergeCell ref="N51:N52"/>
    <mergeCell ref="O51:O52"/>
    <mergeCell ref="P51:P52"/>
    <mergeCell ref="Q51:Q52"/>
    <mergeCell ref="N53:N54"/>
    <mergeCell ref="B51:B52"/>
    <mergeCell ref="C51:C52"/>
    <mergeCell ref="D51:D52"/>
    <mergeCell ref="E51:E52"/>
    <mergeCell ref="B53:B54"/>
    <mergeCell ref="C53:C54"/>
    <mergeCell ref="D53:D54"/>
    <mergeCell ref="M53:M54"/>
    <mergeCell ref="BN13:BN14"/>
    <mergeCell ref="BO13:BO14"/>
    <mergeCell ref="BP13:BP14"/>
    <mergeCell ref="BQ13:BQ14"/>
    <mergeCell ref="BR13:BR14"/>
    <mergeCell ref="BS13:BS14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BM15:BM16"/>
    <mergeCell ref="BN15:BN16"/>
    <mergeCell ref="BO15:BO16"/>
    <mergeCell ref="BP15:BP16"/>
    <mergeCell ref="BQ15:BQ16"/>
    <mergeCell ref="BR15:BR16"/>
    <mergeCell ref="BS15:BS16"/>
    <mergeCell ref="BT15:BT16"/>
    <mergeCell ref="BU15:BU16"/>
    <mergeCell ref="BV15:BV16"/>
    <mergeCell ref="BW15:BW16"/>
    <mergeCell ref="BX15:BX16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J18"/>
    <mergeCell ref="BK17:BK18"/>
    <mergeCell ref="BL17:BL18"/>
    <mergeCell ref="BM17:BM18"/>
    <mergeCell ref="BN17:BN18"/>
    <mergeCell ref="BO17:BO18"/>
    <mergeCell ref="BP17:BP18"/>
    <mergeCell ref="BQ17:BQ18"/>
    <mergeCell ref="BR17:BR18"/>
    <mergeCell ref="BS17:BS18"/>
    <mergeCell ref="BT17:BT18"/>
    <mergeCell ref="BU17:BU18"/>
    <mergeCell ref="BV17:BV18"/>
    <mergeCell ref="BW17:BW18"/>
    <mergeCell ref="BX17:BX18"/>
    <mergeCell ref="BY17:BY18"/>
    <mergeCell ref="BZ17:BZ18"/>
    <mergeCell ref="CA17:CA18"/>
    <mergeCell ref="A18:A20"/>
    <mergeCell ref="AX19:AX20"/>
    <mergeCell ref="AY19:AY20"/>
    <mergeCell ref="AZ19:AZ20"/>
    <mergeCell ref="BA19:BA20"/>
    <mergeCell ref="BB19:BB20"/>
    <mergeCell ref="BC19:BC20"/>
    <mergeCell ref="BD19:BD20"/>
    <mergeCell ref="BE19:BE20"/>
    <mergeCell ref="BF19:BF20"/>
    <mergeCell ref="BG19:BG20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Q19:BQ20"/>
    <mergeCell ref="BR19:BR20"/>
    <mergeCell ref="BS19:BS20"/>
    <mergeCell ref="BT19:BT20"/>
    <mergeCell ref="BU19:BU20"/>
    <mergeCell ref="BV19:BV20"/>
    <mergeCell ref="BW19:BW20"/>
    <mergeCell ref="BX19:BX20"/>
    <mergeCell ref="BY19:BY20"/>
    <mergeCell ref="BZ19:BZ20"/>
    <mergeCell ref="CA19:CA20"/>
    <mergeCell ref="A21:A23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CA21:CA22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P23:BP24"/>
    <mergeCell ref="BQ23:BQ24"/>
    <mergeCell ref="BR23:BR24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A24:A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BB25:BB26"/>
    <mergeCell ref="BC25:BC26"/>
    <mergeCell ref="BD25:BD26"/>
    <mergeCell ref="BE25:BE26"/>
    <mergeCell ref="BF25:BF26"/>
    <mergeCell ref="BG25:BG26"/>
    <mergeCell ref="BH25:BH26"/>
    <mergeCell ref="BI25:BI26"/>
    <mergeCell ref="BJ25:BJ26"/>
    <mergeCell ref="BK25:BK26"/>
    <mergeCell ref="BL25:BL26"/>
    <mergeCell ref="BM25:BM26"/>
    <mergeCell ref="BN25:BN26"/>
    <mergeCell ref="BO25:BO26"/>
    <mergeCell ref="BP25:BP26"/>
    <mergeCell ref="BQ25:BQ26"/>
    <mergeCell ref="BR25:BR26"/>
    <mergeCell ref="BS25:BS26"/>
    <mergeCell ref="BT25:BT26"/>
    <mergeCell ref="BU25:BU26"/>
    <mergeCell ref="BV25:BV26"/>
    <mergeCell ref="BW25:BW26"/>
    <mergeCell ref="BX25:BX26"/>
    <mergeCell ref="BY25:BY26"/>
    <mergeCell ref="BZ25:BZ26"/>
    <mergeCell ref="CA25:CA26"/>
    <mergeCell ref="CB25:CB26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J27:BJ28"/>
    <mergeCell ref="BK27:BK28"/>
    <mergeCell ref="BL27:BL28"/>
    <mergeCell ref="BM27:BM28"/>
    <mergeCell ref="BN27:BN28"/>
    <mergeCell ref="BO27:BO28"/>
    <mergeCell ref="BP27:BP28"/>
    <mergeCell ref="BQ27:BQ28"/>
    <mergeCell ref="BR27:BR28"/>
    <mergeCell ref="BS27:BS28"/>
    <mergeCell ref="BT27:BT28"/>
    <mergeCell ref="BU27:BU28"/>
    <mergeCell ref="BV27:BV28"/>
    <mergeCell ref="BW27:BW28"/>
    <mergeCell ref="BX27:BX28"/>
    <mergeCell ref="BY27:BY28"/>
    <mergeCell ref="BZ27:BZ28"/>
    <mergeCell ref="CA27:CA28"/>
    <mergeCell ref="CB27:CB28"/>
    <mergeCell ref="A28:A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H29:BH30"/>
    <mergeCell ref="BI29:BI30"/>
    <mergeCell ref="BJ29:BJ30"/>
    <mergeCell ref="BK29:BK30"/>
    <mergeCell ref="BL29:BL30"/>
    <mergeCell ref="BM29:BM30"/>
    <mergeCell ref="BN29:BN30"/>
    <mergeCell ref="BO29:BO30"/>
    <mergeCell ref="BP29:BP30"/>
    <mergeCell ref="BQ29:BQ30"/>
    <mergeCell ref="BR29:BR30"/>
    <mergeCell ref="BS29:BS30"/>
    <mergeCell ref="BT29:BT30"/>
    <mergeCell ref="BU29:BU30"/>
    <mergeCell ref="BV29:BV30"/>
    <mergeCell ref="BW29:BW30"/>
    <mergeCell ref="BX29:BX30"/>
    <mergeCell ref="BY29:BY30"/>
    <mergeCell ref="BZ29:BZ30"/>
    <mergeCell ref="CA29:CA30"/>
    <mergeCell ref="CB29:CB30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BH31:BH32"/>
    <mergeCell ref="BI31:BI32"/>
    <mergeCell ref="BJ31:BJ32"/>
    <mergeCell ref="BK31:BK32"/>
    <mergeCell ref="BL31:BL32"/>
    <mergeCell ref="BM31:BM32"/>
    <mergeCell ref="BN31:BN32"/>
    <mergeCell ref="BO31:BO32"/>
    <mergeCell ref="BP31:BP32"/>
    <mergeCell ref="BQ31:BQ32"/>
    <mergeCell ref="BR31:BR32"/>
    <mergeCell ref="BS31:BS32"/>
    <mergeCell ref="BT31:BT32"/>
    <mergeCell ref="BU31:BU32"/>
    <mergeCell ref="BV31:BV32"/>
    <mergeCell ref="BW31:BW32"/>
    <mergeCell ref="BX31:BX32"/>
    <mergeCell ref="BY31:BY32"/>
    <mergeCell ref="BZ31:BZ32"/>
    <mergeCell ref="CA31:CA32"/>
    <mergeCell ref="CB31:CB32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BC33:BC34"/>
    <mergeCell ref="BD33:BD34"/>
    <mergeCell ref="BE33:BE34"/>
    <mergeCell ref="BF33:BF34"/>
    <mergeCell ref="BG33:BG34"/>
    <mergeCell ref="BH33:BH34"/>
    <mergeCell ref="BI33:BI34"/>
    <mergeCell ref="BJ33:BJ34"/>
    <mergeCell ref="BK33:BK34"/>
    <mergeCell ref="BL33:BL34"/>
    <mergeCell ref="BM33:BM34"/>
    <mergeCell ref="BN33:BN34"/>
    <mergeCell ref="BO33:BO34"/>
    <mergeCell ref="BP33:BP34"/>
    <mergeCell ref="BQ33:BQ34"/>
    <mergeCell ref="BR33:BR34"/>
    <mergeCell ref="BS33:BS34"/>
    <mergeCell ref="BT33:BT34"/>
    <mergeCell ref="BU33:BU34"/>
    <mergeCell ref="BV33:BV34"/>
    <mergeCell ref="BW33:BW34"/>
    <mergeCell ref="BX33:BX34"/>
    <mergeCell ref="BY33:BY34"/>
    <mergeCell ref="BZ33:BZ34"/>
    <mergeCell ref="CA33:CA34"/>
    <mergeCell ref="CB33:CB34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M35:AM36"/>
    <mergeCell ref="AN35:AN36"/>
    <mergeCell ref="AO35:AO36"/>
    <mergeCell ref="AP35:AP36"/>
    <mergeCell ref="AQ35:AQ36"/>
    <mergeCell ref="AR35:AR36"/>
    <mergeCell ref="AS35:AS36"/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BC35:BC36"/>
    <mergeCell ref="BD35:BD36"/>
    <mergeCell ref="BE35:BE36"/>
    <mergeCell ref="BF35:BF36"/>
    <mergeCell ref="BG35:BG36"/>
    <mergeCell ref="BH35:BH36"/>
    <mergeCell ref="BI35:BI36"/>
    <mergeCell ref="BJ35:BJ36"/>
    <mergeCell ref="BK35:BK36"/>
    <mergeCell ref="BL35:BL36"/>
    <mergeCell ref="BM35:BM36"/>
    <mergeCell ref="BN35:BN36"/>
    <mergeCell ref="BO35:BO36"/>
    <mergeCell ref="BP35:BP36"/>
    <mergeCell ref="BQ35:BQ36"/>
    <mergeCell ref="BR35:BR36"/>
    <mergeCell ref="BS35:BS36"/>
    <mergeCell ref="BT35:BT36"/>
    <mergeCell ref="BU35:BU36"/>
    <mergeCell ref="BV35:BV36"/>
    <mergeCell ref="BW35:BW36"/>
    <mergeCell ref="BX35:BX36"/>
    <mergeCell ref="BY35:BY36"/>
    <mergeCell ref="BZ35:BZ36"/>
    <mergeCell ref="CA35:CA36"/>
    <mergeCell ref="CB35:CB36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V37:AV38"/>
    <mergeCell ref="AW37:AW38"/>
    <mergeCell ref="AX37:AX38"/>
    <mergeCell ref="AY37:AY38"/>
    <mergeCell ref="AZ37:AZ38"/>
    <mergeCell ref="BA37:BA38"/>
    <mergeCell ref="BB37:BB38"/>
    <mergeCell ref="BC37:BC38"/>
    <mergeCell ref="BD37:BD38"/>
    <mergeCell ref="BE37:BE38"/>
    <mergeCell ref="BF37:BF38"/>
    <mergeCell ref="BG37:BG38"/>
    <mergeCell ref="BH37:BH38"/>
    <mergeCell ref="BI37:BI38"/>
    <mergeCell ref="BJ37:BJ38"/>
    <mergeCell ref="BK37:BK38"/>
    <mergeCell ref="BL37:BL38"/>
    <mergeCell ref="BM37:BM38"/>
    <mergeCell ref="BN37:BN38"/>
    <mergeCell ref="BO37:BO38"/>
    <mergeCell ref="BP37:BP38"/>
    <mergeCell ref="BQ37:BQ38"/>
    <mergeCell ref="BR37:BR38"/>
    <mergeCell ref="BS37:BS38"/>
    <mergeCell ref="BT37:BT38"/>
    <mergeCell ref="BU37:BU38"/>
    <mergeCell ref="BV37:BV38"/>
    <mergeCell ref="BW37:BW38"/>
    <mergeCell ref="BX37:BX38"/>
    <mergeCell ref="BY37:BY38"/>
    <mergeCell ref="BZ37:BZ38"/>
    <mergeCell ref="CA37:CA38"/>
    <mergeCell ref="CB37:CB38"/>
    <mergeCell ref="CC37:CC38"/>
    <mergeCell ref="CD37:C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S39:AS40"/>
    <mergeCell ref="AT39:AT40"/>
    <mergeCell ref="AU39:AU40"/>
    <mergeCell ref="AV39:AV40"/>
    <mergeCell ref="AW39:AW40"/>
    <mergeCell ref="AX39:AX40"/>
    <mergeCell ref="AY39:AY40"/>
    <mergeCell ref="AZ39:AZ40"/>
    <mergeCell ref="BA39:BA40"/>
    <mergeCell ref="BB39:BB40"/>
    <mergeCell ref="BC39:BC40"/>
    <mergeCell ref="BD39:BD40"/>
    <mergeCell ref="BE39:BE40"/>
    <mergeCell ref="BY39:BY40"/>
    <mergeCell ref="BZ39:BZ40"/>
    <mergeCell ref="CA39:CA40"/>
    <mergeCell ref="CB39:CB40"/>
    <mergeCell ref="CC39:CC40"/>
    <mergeCell ref="CD39:C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BF39:BF40"/>
    <mergeCell ref="BG39:BG40"/>
    <mergeCell ref="AR41:AR42"/>
    <mergeCell ref="AS41:AS42"/>
    <mergeCell ref="AT41:AT42"/>
    <mergeCell ref="AU41:AU42"/>
    <mergeCell ref="BW39:BW40"/>
    <mergeCell ref="BX39:BX40"/>
    <mergeCell ref="BH39:BH40"/>
    <mergeCell ref="BI39:BI40"/>
    <mergeCell ref="BJ39:BJ40"/>
    <mergeCell ref="BK39:BK40"/>
    <mergeCell ref="BL39:BL40"/>
    <mergeCell ref="BM39:BM40"/>
    <mergeCell ref="BN39:BN40"/>
    <mergeCell ref="BO39:BO40"/>
    <mergeCell ref="BP39:BP40"/>
    <mergeCell ref="BQ39:BQ40"/>
    <mergeCell ref="BR39:BR40"/>
    <mergeCell ref="BS39:BS40"/>
    <mergeCell ref="BT39:BT40"/>
    <mergeCell ref="BU39:BU40"/>
    <mergeCell ref="BV39:BV40"/>
    <mergeCell ref="BU41:BU42"/>
    <mergeCell ref="BV41:BV42"/>
    <mergeCell ref="BW41:BW42"/>
    <mergeCell ref="BX41:BX42"/>
    <mergeCell ref="AZ41:AZ42"/>
    <mergeCell ref="BP41:BP42"/>
    <mergeCell ref="BQ41:BQ42"/>
    <mergeCell ref="BR41:BR42"/>
    <mergeCell ref="BS41:BS42"/>
    <mergeCell ref="BT41:BT42"/>
    <mergeCell ref="Z41:Z42"/>
    <mergeCell ref="AA41:AA42"/>
    <mergeCell ref="AB41:AB42"/>
    <mergeCell ref="AC41:AC42"/>
    <mergeCell ref="BA41:BA42"/>
    <mergeCell ref="BB41:BB42"/>
    <mergeCell ref="BD41:BD42"/>
    <mergeCell ref="BE41:BE42"/>
    <mergeCell ref="BF41:BF42"/>
    <mergeCell ref="BG41:BG42"/>
    <mergeCell ref="BH41:BH42"/>
    <mergeCell ref="BI41:BI42"/>
    <mergeCell ref="BJ41:BJ42"/>
    <mergeCell ref="BK41:BK42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V41:AV42"/>
    <mergeCell ref="AW41:AW42"/>
    <mergeCell ref="AX41:AX42"/>
    <mergeCell ref="AY41:AY42"/>
    <mergeCell ref="BW130:BW131"/>
    <mergeCell ref="A127:A129"/>
    <mergeCell ref="A130:A132"/>
    <mergeCell ref="A133:A135"/>
    <mergeCell ref="A136:A138"/>
    <mergeCell ref="A141:A143"/>
    <mergeCell ref="A144:A146"/>
    <mergeCell ref="A147:A149"/>
    <mergeCell ref="A150:A152"/>
    <mergeCell ref="A153:A155"/>
    <mergeCell ref="CD130:CD131"/>
    <mergeCell ref="BZ126:BZ127"/>
    <mergeCell ref="CA126:CA127"/>
    <mergeCell ref="CB126:CB127"/>
    <mergeCell ref="BY134:BY135"/>
    <mergeCell ref="BU134:BU135"/>
    <mergeCell ref="BV134:BV135"/>
    <mergeCell ref="BW134:BW135"/>
    <mergeCell ref="BX134:BX135"/>
    <mergeCell ref="CC126:CC127"/>
    <mergeCell ref="CD126:CD127"/>
    <mergeCell ref="AQ134:AQ135"/>
    <mergeCell ref="AR134:AX135"/>
    <mergeCell ref="AY132:BB135"/>
    <mergeCell ref="BU136:BU137"/>
    <mergeCell ref="BV136:BV137"/>
    <mergeCell ref="BW136:BW137"/>
    <mergeCell ref="BX136:BX137"/>
    <mergeCell ref="BY136:BY137"/>
    <mergeCell ref="BZ136:BZ137"/>
    <mergeCell ref="CA136:CA137"/>
    <mergeCell ref="M128:R129"/>
    <mergeCell ref="CC41:CC42"/>
    <mergeCell ref="CD41:CD42"/>
    <mergeCell ref="BL41:BL42"/>
    <mergeCell ref="BM41:BM42"/>
    <mergeCell ref="BN41:BN42"/>
    <mergeCell ref="BO41:BO42"/>
    <mergeCell ref="BY41:BY42"/>
    <mergeCell ref="BZ41:BZ42"/>
    <mergeCell ref="CA41:CA42"/>
    <mergeCell ref="CB41:CB42"/>
    <mergeCell ref="BC41:BC42"/>
    <mergeCell ref="BZ130:BZ131"/>
    <mergeCell ref="CA130:CA131"/>
    <mergeCell ref="CB130:CB131"/>
    <mergeCell ref="BV128:BV129"/>
    <mergeCell ref="BW128:BW129"/>
    <mergeCell ref="BX128:BX129"/>
    <mergeCell ref="BY128:BY129"/>
    <mergeCell ref="BZ128:BZ129"/>
    <mergeCell ref="CA128:CA129"/>
    <mergeCell ref="CB128:CB129"/>
    <mergeCell ref="CC130:CC131"/>
    <mergeCell ref="BK130:BK131"/>
    <mergeCell ref="BN130:BN131"/>
    <mergeCell ref="BO130:BO131"/>
    <mergeCell ref="BU130:BU131"/>
    <mergeCell ref="BS51:BS52"/>
    <mergeCell ref="BJ51:BJ52"/>
    <mergeCell ref="BK51:BK52"/>
    <mergeCell ref="BL51:BL52"/>
    <mergeCell ref="BM51:BM52"/>
    <mergeCell ref="BN51:BN52"/>
    <mergeCell ref="A162:A164"/>
    <mergeCell ref="A165:A167"/>
    <mergeCell ref="A168:A170"/>
    <mergeCell ref="V130:V131"/>
    <mergeCell ref="BX130:BX131"/>
    <mergeCell ref="BY130:BY131"/>
    <mergeCell ref="C126:F127"/>
    <mergeCell ref="AX126:AX127"/>
    <mergeCell ref="U126:U127"/>
    <mergeCell ref="AG126:AG127"/>
    <mergeCell ref="BU126:BU127"/>
    <mergeCell ref="BV126:BV127"/>
    <mergeCell ref="BW126:BW127"/>
    <mergeCell ref="BX126:BX127"/>
    <mergeCell ref="BY126:BY127"/>
    <mergeCell ref="BX132:BX133"/>
    <mergeCell ref="BY132:BY133"/>
    <mergeCell ref="W138:W139"/>
    <mergeCell ref="X138:X139"/>
    <mergeCell ref="AR130:AX133"/>
    <mergeCell ref="AY130:BB131"/>
    <mergeCell ref="W132:W133"/>
    <mergeCell ref="G126:M127"/>
    <mergeCell ref="N126:R127"/>
    <mergeCell ref="AN136:AN137"/>
    <mergeCell ref="AR136:AR137"/>
    <mergeCell ref="AS136:BB137"/>
    <mergeCell ref="BU132:BU133"/>
    <mergeCell ref="BV132:BV133"/>
    <mergeCell ref="BW132:BW133"/>
    <mergeCell ref="BH134:BJ135"/>
    <mergeCell ref="S126:T127"/>
    <mergeCell ref="U128:U129"/>
    <mergeCell ref="AY128:BB129"/>
    <mergeCell ref="CC128:CC129"/>
    <mergeCell ref="CD128:CD129"/>
    <mergeCell ref="CE128:CE129"/>
    <mergeCell ref="BU128:BU129"/>
    <mergeCell ref="W134:W135"/>
    <mergeCell ref="X134:X135"/>
    <mergeCell ref="A71:A72"/>
    <mergeCell ref="A159:A161"/>
    <mergeCell ref="CE132:CE133"/>
    <mergeCell ref="CE136:CE137"/>
    <mergeCell ref="CE130:CE131"/>
    <mergeCell ref="B78:E79"/>
    <mergeCell ref="F78:G79"/>
    <mergeCell ref="H78:O79"/>
    <mergeCell ref="P78:Q79"/>
    <mergeCell ref="Z78:AA79"/>
    <mergeCell ref="R78:Y79"/>
    <mergeCell ref="AB78:AI79"/>
    <mergeCell ref="AJ78:AK79"/>
    <mergeCell ref="H74:J76"/>
    <mergeCell ref="U74:W76"/>
    <mergeCell ref="AE74:AG76"/>
    <mergeCell ref="AO74:AQ76"/>
    <mergeCell ref="A156:A158"/>
    <mergeCell ref="BZ132:BZ133"/>
    <mergeCell ref="CA132:CA133"/>
    <mergeCell ref="CB132:CB133"/>
    <mergeCell ref="CC132:CC133"/>
    <mergeCell ref="CD132:CD133"/>
    <mergeCell ref="BV130:BV131"/>
  </mergeCells>
  <pageMargins left="0.25" right="0.25" top="0.4" bottom="0.4" header="0.3" footer="0.3"/>
  <pageSetup scale="1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Unknown</vt:lpstr>
      <vt:lpstr>Blk 00</vt:lpstr>
      <vt:lpstr>HA</vt:lpstr>
      <vt:lpstr>Blk 0</vt:lpstr>
      <vt:lpstr>Blk 1</vt:lpstr>
      <vt:lpstr>Baby Section</vt:lpstr>
      <vt:lpstr>Blk A</vt:lpstr>
      <vt:lpstr>Columbarium</vt:lpstr>
      <vt:lpstr>Grave Placement</vt:lpstr>
      <vt:lpstr>Sheet1</vt:lpstr>
    </vt:vector>
  </TitlesOfParts>
  <Manager/>
  <Company>St. Martin of Tours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</dc:creator>
  <cp:keywords/>
  <dc:description/>
  <cp:lastModifiedBy>Pilar Azmani</cp:lastModifiedBy>
  <cp:revision/>
  <cp:lastPrinted>2025-09-08T14:02:47Z</cp:lastPrinted>
  <dcterms:created xsi:type="dcterms:W3CDTF">2005-05-05T14:17:47Z</dcterms:created>
  <dcterms:modified xsi:type="dcterms:W3CDTF">2025-09-09T14:23:15Z</dcterms:modified>
  <cp:category/>
  <cp:contentStatus/>
</cp:coreProperties>
</file>