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hchatt-my.sharepoint.com/personal/mike_brown_rmhchattanooga_com/Documents/Desktop/Budget/2026 Budget Docs/Nov Docs/MB Finals/"/>
    </mc:Choice>
  </mc:AlternateContent>
  <xr:revisionPtr revIDLastSave="0" documentId="8_{19FC6661-F3B6-4A6A-AAE5-23EB70130A5F}" xr6:coauthVersionLast="47" xr6:coauthVersionMax="47" xr10:uidLastSave="{00000000-0000-0000-0000-000000000000}"/>
  <bookViews>
    <workbookView xWindow="-23148" yWindow="8472" windowWidth="23256" windowHeight="12456" xr2:uid="{072EC75B-D4AB-47D9-BB5A-04C843DF44AC}"/>
  </bookViews>
  <sheets>
    <sheet name="MB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1" l="1"/>
  <c r="B133" i="1"/>
  <c r="D127" i="1"/>
  <c r="B127" i="1"/>
  <c r="D122" i="1"/>
  <c r="B122" i="1"/>
  <c r="D115" i="1"/>
  <c r="B115" i="1"/>
  <c r="D103" i="1"/>
  <c r="D93" i="1"/>
  <c r="D80" i="1"/>
  <c r="D72" i="1"/>
  <c r="D67" i="1"/>
  <c r="D62" i="1"/>
  <c r="D36" i="1"/>
  <c r="D29" i="1"/>
  <c r="D14" i="1"/>
  <c r="D38" i="1" s="1"/>
  <c r="B137" i="1" l="1"/>
  <c r="B139" i="1" s="1"/>
  <c r="D137" i="1"/>
  <c r="D139" i="1" l="1"/>
</calcChain>
</file>

<file path=xl/sharedStrings.xml><?xml version="1.0" encoding="utf-8"?>
<sst xmlns="http://schemas.openxmlformats.org/spreadsheetml/2006/main" count="118" uniqueCount="115">
  <si>
    <t>RMHC 2026 Annual Budget</t>
  </si>
  <si>
    <t>2026 Proposed          Budget</t>
  </si>
  <si>
    <t>Revenue</t>
  </si>
  <si>
    <t xml:space="preserve">   Grant Revenue</t>
  </si>
  <si>
    <t xml:space="preserve">      General Grant Rev</t>
  </si>
  <si>
    <t xml:space="preserve">      House to Home Grant Rev</t>
  </si>
  <si>
    <t xml:space="preserve">   Total Grant Revenue</t>
  </si>
  <si>
    <t xml:space="preserve">   Other Income</t>
  </si>
  <si>
    <t xml:space="preserve">      Vendor Credits/Rebates</t>
  </si>
  <si>
    <t xml:space="preserve">   Total Other Income</t>
  </si>
  <si>
    <t xml:space="preserve">   Program Services Revenue</t>
  </si>
  <si>
    <t xml:space="preserve">   Public Support</t>
  </si>
  <si>
    <t xml:space="preserve">      Combined Federal Campaign</t>
  </si>
  <si>
    <t xml:space="preserve">      Food</t>
  </si>
  <si>
    <t xml:space="preserve">      Fundraising Revenue</t>
  </si>
  <si>
    <t xml:space="preserve">      General Gifts</t>
  </si>
  <si>
    <t xml:space="preserve">      Hope Campaign</t>
  </si>
  <si>
    <t xml:space="preserve">      In-Kind Donations</t>
  </si>
  <si>
    <t xml:space="preserve">      McD Operators - Local</t>
  </si>
  <si>
    <t xml:space="preserve">      McD Operators - RMHC Grants</t>
  </si>
  <si>
    <t xml:space="preserve">      Memorials &amp; Tributes</t>
  </si>
  <si>
    <t xml:space="preserve">      Merchandise Sales</t>
  </si>
  <si>
    <t xml:space="preserve">      Program Services Revenue</t>
  </si>
  <si>
    <t>Total Public Support- Unrestrcited</t>
  </si>
  <si>
    <t xml:space="preserve">      Restricted Income</t>
  </si>
  <si>
    <t xml:space="preserve">         Hospitality a la Carte</t>
  </si>
  <si>
    <t xml:space="preserve">         Mary's Pantry</t>
  </si>
  <si>
    <t xml:space="preserve">         Amanda Holekamp</t>
  </si>
  <si>
    <t xml:space="preserve">         Scholarships</t>
  </si>
  <si>
    <t xml:space="preserve">      Total Restricted Income</t>
  </si>
  <si>
    <t xml:space="preserve">   Total Public Support (Restrcited and Unrestrcited) </t>
  </si>
  <si>
    <t xml:space="preserve">Total Revenue </t>
  </si>
  <si>
    <t>Cost of Goods Sold</t>
  </si>
  <si>
    <t xml:space="preserve">   Cost of Merchandise for Resale</t>
  </si>
  <si>
    <t>Total Cost of Goods Sold</t>
  </si>
  <si>
    <t>Gross Profit</t>
  </si>
  <si>
    <t>Expenses</t>
  </si>
  <si>
    <t xml:space="preserve">   Auto Expense</t>
  </si>
  <si>
    <t xml:space="preserve">   Bank Charges</t>
  </si>
  <si>
    <t xml:space="preserve">   CFC</t>
  </si>
  <si>
    <t xml:space="preserve">   Credit Card Fees</t>
  </si>
  <si>
    <t xml:space="preserve">   Dues &amp; Subscriptions</t>
  </si>
  <si>
    <t xml:space="preserve">   Equipment Exp &lt; $2,500</t>
  </si>
  <si>
    <t xml:space="preserve">   Equipment Rental &amp; Maintenance</t>
  </si>
  <si>
    <t xml:space="preserve">   Food</t>
  </si>
  <si>
    <t xml:space="preserve">   Fundraising Supplies/Materials</t>
  </si>
  <si>
    <t xml:space="preserve">   In-Kind Usage</t>
  </si>
  <si>
    <t xml:space="preserve">      Asset</t>
  </si>
  <si>
    <t xml:space="preserve">      Supplies</t>
  </si>
  <si>
    <t xml:space="preserve">      Telephone</t>
  </si>
  <si>
    <t xml:space="preserve">   Total In-Kind Usage</t>
  </si>
  <si>
    <t xml:space="preserve">   Insurance</t>
  </si>
  <si>
    <t xml:space="preserve">      General Insurance</t>
  </si>
  <si>
    <t xml:space="preserve">      Worker's Compensation</t>
  </si>
  <si>
    <t xml:space="preserve">   Total Insurance</t>
  </si>
  <si>
    <t xml:space="preserve">   Licenses &amp; Fees</t>
  </si>
  <si>
    <t xml:space="preserve">      Annual Registration Expense</t>
  </si>
  <si>
    <t xml:space="preserve">      Taxes &amp; Licenses</t>
  </si>
  <si>
    <t xml:space="preserve">   Total Licenses &amp; Fees</t>
  </si>
  <si>
    <t xml:space="preserve">   Marketing &amp; Advertising</t>
  </si>
  <si>
    <t xml:space="preserve">      Donor Cultivation</t>
  </si>
  <si>
    <t xml:space="preserve">      General Printing</t>
  </si>
  <si>
    <t xml:space="preserve">      Marketing &amp; Advertising - Other</t>
  </si>
  <si>
    <t xml:space="preserve">      Radio, TV, &amp; Print  Advertising</t>
  </si>
  <si>
    <t xml:space="preserve">      True Sense-Direct Mail</t>
  </si>
  <si>
    <t xml:space="preserve">   Total Marketing &amp; Advertising</t>
  </si>
  <si>
    <t xml:space="preserve">   Office Expense</t>
  </si>
  <si>
    <t xml:space="preserve">   Outside Services</t>
  </si>
  <si>
    <t xml:space="preserve">      Accounting Fees</t>
  </si>
  <si>
    <t xml:space="preserve">      Audit Fees</t>
  </si>
  <si>
    <t xml:space="preserve">      Canister Expense/Eddy</t>
  </si>
  <si>
    <t xml:space="preserve">      Cleaning</t>
  </si>
  <si>
    <t xml:space="preserve">      Consultant Fees</t>
  </si>
  <si>
    <t xml:space="preserve">      Legal Fees</t>
  </si>
  <si>
    <t xml:space="preserve">      McDonald's Operators Expense</t>
  </si>
  <si>
    <t xml:space="preserve">      Security</t>
  </si>
  <si>
    <t xml:space="preserve">   Total Outside Services</t>
  </si>
  <si>
    <t xml:space="preserve">   Payroll Costs</t>
  </si>
  <si>
    <t xml:space="preserve">      Contract Labor</t>
  </si>
  <si>
    <t xml:space="preserve">      Health Insurance</t>
  </si>
  <si>
    <t xml:space="preserve">      Salaries</t>
  </si>
  <si>
    <t xml:space="preserve">      Payroll Taxes</t>
  </si>
  <si>
    <t xml:space="preserve">      Pension Expense</t>
  </si>
  <si>
    <t xml:space="preserve">      Performance Bonus</t>
  </si>
  <si>
    <t xml:space="preserve">      PTO expenses (from accrued PTO)</t>
  </si>
  <si>
    <t xml:space="preserve">   Total Payroll Costs</t>
  </si>
  <si>
    <t xml:space="preserve">   Payroll Processing Expenses</t>
  </si>
  <si>
    <t xml:space="preserve">   Postage &amp; Shipping</t>
  </si>
  <si>
    <t xml:space="preserve">   Rent Expense - Land</t>
  </si>
  <si>
    <t xml:space="preserve">   Repairs and Maintenance</t>
  </si>
  <si>
    <t xml:space="preserve">   Scholarship Administration</t>
  </si>
  <si>
    <t xml:space="preserve">   Scholarships</t>
  </si>
  <si>
    <t xml:space="preserve">   Supplies</t>
  </si>
  <si>
    <t xml:space="preserve">   Technology</t>
  </si>
  <si>
    <t xml:space="preserve">      Technology Expense</t>
  </si>
  <si>
    <t xml:space="preserve">      WEB Management</t>
  </si>
  <si>
    <t xml:space="preserve">   Total Technology</t>
  </si>
  <si>
    <t xml:space="preserve">   Training &amp; Meetings</t>
  </si>
  <si>
    <t xml:space="preserve">      Board Members</t>
  </si>
  <si>
    <t xml:space="preserve">      Conferences &amp; Meetings - Staff</t>
  </si>
  <si>
    <t xml:space="preserve">      Staff Training</t>
  </si>
  <si>
    <t xml:space="preserve">   Total Training &amp; Meetings</t>
  </si>
  <si>
    <t xml:space="preserve">   Travel &amp; Lodging</t>
  </si>
  <si>
    <t xml:space="preserve">      Local</t>
  </si>
  <si>
    <t xml:space="preserve">      Out-of-town</t>
  </si>
  <si>
    <t xml:space="preserve">   Total Travel &amp; Lodging</t>
  </si>
  <si>
    <t xml:space="preserve">   Utility Expense</t>
  </si>
  <si>
    <t xml:space="preserve">       Linens</t>
  </si>
  <si>
    <t xml:space="preserve">      Utilities</t>
  </si>
  <si>
    <t xml:space="preserve">   Total Utility Expense</t>
  </si>
  <si>
    <t xml:space="preserve">   Volunteer Support/Training</t>
  </si>
  <si>
    <t>Total Expenses</t>
  </si>
  <si>
    <t>Net Operating Income</t>
  </si>
  <si>
    <t>Fiscal 2025 YTD</t>
  </si>
  <si>
    <t>2025 YE FC      Nov 24-Oct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</si>
</sst>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  <numFmt numFmtId="165" formatCode="\$#,##0.00"/>
    <numFmt numFmtId="166" formatCode="_(* #,##0_);_(* \(#,##0\);_(* &quot;-&quot;??_);_(@_)"/>
    <numFmt numFmtId="167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323232"/>
      <name val="Arial"/>
      <family val="2"/>
    </font>
    <font>
      <sz val="11"/>
      <color theme="1"/>
      <name val="Aptos"/>
      <family val="2"/>
    </font>
    <font>
      <b/>
      <sz val="11"/>
      <color rgb="FF000000"/>
      <name val="Arial"/>
      <family val="2"/>
    </font>
    <font>
      <b/>
      <sz val="11"/>
      <color indexed="8"/>
      <name val="Aptos"/>
      <family val="2"/>
    </font>
    <font>
      <sz val="11"/>
      <color indexed="8"/>
      <name val="Aptos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/>
    <xf numFmtId="44" fontId="4" fillId="0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0" fillId="0" borderId="0" xfId="0" applyNumberFormat="1"/>
    <xf numFmtId="44" fontId="0" fillId="0" borderId="0" xfId="0" applyNumberFormat="1"/>
    <xf numFmtId="0" fontId="6" fillId="0" borderId="0" xfId="0" applyFont="1" applyAlignment="1">
      <alignment horizontal="left" wrapText="1"/>
    </xf>
    <xf numFmtId="44" fontId="0" fillId="0" borderId="0" xfId="2" applyFont="1" applyFill="1"/>
    <xf numFmtId="4" fontId="7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3" fontId="9" fillId="0" borderId="0" xfId="1" applyFont="1" applyFill="1" applyBorder="1"/>
    <xf numFmtId="0" fontId="0" fillId="0" borderId="0" xfId="0" applyAlignment="1">
      <alignment wrapText="1"/>
    </xf>
    <xf numFmtId="0" fontId="3" fillId="0" borderId="0" xfId="0" applyFont="1"/>
    <xf numFmtId="166" fontId="0" fillId="0" borderId="0" xfId="1" applyNumberFormat="1" applyFont="1" applyAlignment="1"/>
    <xf numFmtId="44" fontId="13" fillId="0" borderId="0" xfId="2" applyFont="1" applyAlignment="1">
      <alignment wrapText="1"/>
    </xf>
    <xf numFmtId="44" fontId="13" fillId="0" borderId="0" xfId="2" applyFont="1" applyAlignment="1"/>
    <xf numFmtId="44" fontId="13" fillId="0" borderId="6" xfId="2" applyFont="1" applyBorder="1" applyAlignment="1">
      <alignment wrapText="1"/>
    </xf>
    <xf numFmtId="44" fontId="13" fillId="0" borderId="6" xfId="2" applyFont="1" applyBorder="1" applyAlignment="1"/>
    <xf numFmtId="166" fontId="11" fillId="0" borderId="0" xfId="1" applyNumberFormat="1" applyFont="1" applyAlignment="1">
      <alignment wrapText="1"/>
    </xf>
    <xf numFmtId="166" fontId="11" fillId="0" borderId="0" xfId="1" applyNumberFormat="1" applyFont="1" applyAlignment="1"/>
    <xf numFmtId="166" fontId="13" fillId="0" borderId="0" xfId="1" applyNumberFormat="1" applyFont="1" applyAlignment="1">
      <alignment wrapText="1"/>
    </xf>
    <xf numFmtId="166" fontId="13" fillId="0" borderId="0" xfId="1" applyNumberFormat="1" applyFont="1" applyAlignment="1"/>
    <xf numFmtId="44" fontId="0" fillId="0" borderId="0" xfId="2" applyFont="1"/>
    <xf numFmtId="167" fontId="11" fillId="0" borderId="7" xfId="2" applyNumberFormat="1" applyFont="1" applyBorder="1" applyAlignment="1">
      <alignment wrapText="1"/>
    </xf>
    <xf numFmtId="167" fontId="11" fillId="0" borderId="7" xfId="2" applyNumberFormat="1" applyFont="1" applyBorder="1" applyAlignment="1"/>
    <xf numFmtId="166" fontId="11" fillId="0" borderId="2" xfId="1" applyNumberFormat="1" applyFont="1" applyBorder="1" applyAlignment="1">
      <alignment wrapText="1"/>
    </xf>
    <xf numFmtId="166" fontId="11" fillId="0" borderId="2" xfId="1" applyNumberFormat="1" applyFont="1" applyBorder="1" applyAlignment="1"/>
    <xf numFmtId="167" fontId="13" fillId="0" borderId="5" xfId="2" applyNumberFormat="1" applyFont="1" applyBorder="1" applyAlignment="1">
      <alignment wrapText="1"/>
    </xf>
    <xf numFmtId="167" fontId="13" fillId="0" borderId="5" xfId="2" applyNumberFormat="1" applyFont="1" applyBorder="1" applyAlignment="1"/>
    <xf numFmtId="0" fontId="12" fillId="0" borderId="0" xfId="0" applyFont="1"/>
    <xf numFmtId="167" fontId="13" fillId="0" borderId="3" xfId="2" applyNumberFormat="1" applyFont="1" applyBorder="1" applyAlignment="1">
      <alignment wrapText="1"/>
    </xf>
    <xf numFmtId="167" fontId="13" fillId="0" borderId="3" xfId="2" applyNumberFormat="1" applyFont="1" applyBorder="1" applyAlignment="1"/>
    <xf numFmtId="166" fontId="11" fillId="0" borderId="7" xfId="1" applyNumberFormat="1" applyFont="1" applyBorder="1" applyAlignment="1">
      <alignment wrapText="1"/>
    </xf>
    <xf numFmtId="166" fontId="11" fillId="0" borderId="7" xfId="1" applyNumberFormat="1" applyFont="1" applyBorder="1" applyAlignment="1"/>
    <xf numFmtId="166" fontId="13" fillId="0" borderId="8" xfId="1" applyNumberFormat="1" applyFont="1" applyBorder="1" applyAlignment="1">
      <alignment wrapText="1"/>
    </xf>
    <xf numFmtId="166" fontId="13" fillId="0" borderId="8" xfId="1" applyNumberFormat="1" applyFont="1" applyBorder="1" applyAlignment="1"/>
    <xf numFmtId="166" fontId="11" fillId="0" borderId="0" xfId="1" applyNumberFormat="1" applyFont="1" applyBorder="1" applyAlignment="1">
      <alignment wrapText="1"/>
    </xf>
    <xf numFmtId="166" fontId="11" fillId="0" borderId="0" xfId="1" applyNumberFormat="1" applyFont="1" applyBorder="1" applyAlignment="1"/>
    <xf numFmtId="167" fontId="13" fillId="0" borderId="0" xfId="2" applyNumberFormat="1" applyFont="1" applyBorder="1" applyAlignment="1">
      <alignment wrapText="1"/>
    </xf>
    <xf numFmtId="167" fontId="13" fillId="0" borderId="0" xfId="2" applyNumberFormat="1" applyFont="1" applyBorder="1" applyAlignment="1"/>
    <xf numFmtId="167" fontId="11" fillId="0" borderId="0" xfId="2" applyNumberFormat="1" applyFont="1" applyBorder="1" applyAlignment="1">
      <alignment wrapText="1"/>
    </xf>
    <xf numFmtId="167" fontId="11" fillId="0" borderId="0" xfId="2" applyNumberFormat="1" applyFont="1" applyBorder="1" applyAlignment="1"/>
    <xf numFmtId="44" fontId="13" fillId="0" borderId="0" xfId="2" applyFont="1" applyBorder="1" applyAlignment="1">
      <alignment wrapText="1"/>
    </xf>
    <xf numFmtId="44" fontId="13" fillId="0" borderId="0" xfId="2" applyFont="1" applyBorder="1" applyAlignment="1"/>
    <xf numFmtId="44" fontId="11" fillId="0" borderId="0" xfId="0" applyNumberFormat="1" applyFont="1"/>
    <xf numFmtId="43" fontId="11" fillId="0" borderId="2" xfId="1" applyFont="1" applyFill="1" applyBorder="1"/>
    <xf numFmtId="43" fontId="11" fillId="0" borderId="0" xfId="1" applyFont="1" applyFill="1"/>
    <xf numFmtId="0" fontId="11" fillId="0" borderId="0" xfId="0" applyFont="1"/>
    <xf numFmtId="43" fontId="11" fillId="0" borderId="3" xfId="1" applyFont="1" applyFill="1" applyBorder="1"/>
    <xf numFmtId="43" fontId="11" fillId="0" borderId="0" xfId="1" applyFont="1" applyFill="1" applyBorder="1"/>
    <xf numFmtId="44" fontId="13" fillId="0" borderId="6" xfId="2" applyFont="1" applyFill="1" applyBorder="1"/>
    <xf numFmtId="43" fontId="11" fillId="0" borderId="7" xfId="1" applyFont="1" applyFill="1" applyBorder="1"/>
    <xf numFmtId="43" fontId="11" fillId="0" borderId="8" xfId="1" applyFont="1" applyFill="1" applyBorder="1"/>
    <xf numFmtId="44" fontId="13" fillId="0" borderId="0" xfId="2" applyFont="1" applyFill="1" applyBorder="1"/>
    <xf numFmtId="43" fontId="13" fillId="0" borderId="0" xfId="1" applyFont="1" applyFill="1"/>
    <xf numFmtId="166" fontId="11" fillId="0" borderId="0" xfId="1" applyNumberFormat="1" applyFont="1"/>
    <xf numFmtId="4" fontId="11" fillId="0" borderId="0" xfId="1" applyNumberFormat="1" applyFont="1" applyFill="1"/>
    <xf numFmtId="4" fontId="11" fillId="0" borderId="7" xfId="1" applyNumberFormat="1" applyFont="1" applyFill="1" applyBorder="1"/>
    <xf numFmtId="44" fontId="13" fillId="0" borderId="4" xfId="2" applyFont="1" applyFill="1" applyBorder="1"/>
    <xf numFmtId="43" fontId="13" fillId="0" borderId="3" xfId="1" applyFont="1" applyFill="1" applyBorder="1"/>
    <xf numFmtId="44" fontId="13" fillId="0" borderId="3" xfId="2" applyFont="1" applyFill="1" applyBorder="1"/>
    <xf numFmtId="0" fontId="10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 wrapText="1"/>
    </xf>
    <xf numFmtId="167" fontId="11" fillId="0" borderId="3" xfId="2" applyNumberFormat="1" applyFont="1" applyFill="1" applyBorder="1" applyAlignment="1">
      <alignment wrapText="1"/>
    </xf>
    <xf numFmtId="167" fontId="11" fillId="0" borderId="3" xfId="2" applyNumberFormat="1" applyFont="1" applyFill="1" applyBorder="1" applyAlignment="1"/>
    <xf numFmtId="0" fontId="0" fillId="0" borderId="0" xfId="0" applyFill="1"/>
    <xf numFmtId="165" fontId="8" fillId="0" borderId="0" xfId="0" applyNumberFormat="1" applyFont="1" applyFill="1" applyAlignment="1">
      <alignment wrapText="1"/>
    </xf>
    <xf numFmtId="0" fontId="0" fillId="0" borderId="0" xfId="0" applyFill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40BC-B092-4C0B-9FA1-294DD8258C88}">
  <dimension ref="A2:Q148"/>
  <sheetViews>
    <sheetView tabSelected="1" topLeftCell="A88" workbookViewId="0">
      <selection activeCell="L100" sqref="L100"/>
    </sheetView>
  </sheetViews>
  <sheetFormatPr defaultRowHeight="15" x14ac:dyDescent="0.25"/>
  <cols>
    <col min="1" max="1" width="37.7109375" style="13" customWidth="1"/>
    <col min="2" max="3" width="18.5703125" customWidth="1"/>
    <col min="4" max="4" width="15" customWidth="1"/>
    <col min="6" max="6" width="11" customWidth="1"/>
    <col min="8" max="8" width="18.28515625" customWidth="1"/>
    <col min="10" max="10" width="13.85546875" bestFit="1" customWidth="1"/>
  </cols>
  <sheetData>
    <row r="2" spans="1:17" ht="18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4" spans="1:17" ht="45" x14ac:dyDescent="0.25">
      <c r="A4" s="1"/>
      <c r="B4" s="2" t="s">
        <v>114</v>
      </c>
      <c r="C4" s="62" t="s">
        <v>113</v>
      </c>
      <c r="D4" s="2" t="s">
        <v>1</v>
      </c>
    </row>
    <row r="5" spans="1:17" x14ac:dyDescent="0.25">
      <c r="A5" s="3" t="s">
        <v>2</v>
      </c>
      <c r="B5" s="4"/>
    </row>
    <row r="6" spans="1:17" x14ac:dyDescent="0.25">
      <c r="A6" s="3"/>
      <c r="B6" s="4"/>
    </row>
    <row r="7" spans="1:17" x14ac:dyDescent="0.25">
      <c r="A7" s="3" t="s">
        <v>3</v>
      </c>
      <c r="B7" s="4"/>
      <c r="C7" s="14"/>
      <c r="D7" s="5"/>
    </row>
    <row r="8" spans="1:17" x14ac:dyDescent="0.25">
      <c r="A8" s="6" t="s">
        <v>4</v>
      </c>
      <c r="B8" s="19">
        <v>40399.22</v>
      </c>
      <c r="C8" s="20">
        <v>40399.22</v>
      </c>
      <c r="D8" s="45">
        <v>0</v>
      </c>
      <c r="F8" s="8"/>
    </row>
    <row r="9" spans="1:17" x14ac:dyDescent="0.25">
      <c r="A9" s="6" t="s">
        <v>5</v>
      </c>
      <c r="B9" s="26">
        <v>12969.4</v>
      </c>
      <c r="C9" s="27">
        <v>5000</v>
      </c>
      <c r="D9" s="46">
        <v>35000</v>
      </c>
      <c r="F9" s="8"/>
    </row>
    <row r="10" spans="1:17" x14ac:dyDescent="0.25">
      <c r="A10" s="6" t="s">
        <v>6</v>
      </c>
      <c r="B10" s="28">
        <v>54240.55</v>
      </c>
      <c r="C10" s="29">
        <v>46271.15</v>
      </c>
      <c r="D10" s="55">
        <v>35000</v>
      </c>
      <c r="F10" s="8"/>
    </row>
    <row r="11" spans="1:17" x14ac:dyDescent="0.25">
      <c r="A11" s="3"/>
      <c r="B11" s="48"/>
      <c r="C11" s="48"/>
      <c r="D11" s="47"/>
      <c r="F11" s="9"/>
    </row>
    <row r="12" spans="1:17" x14ac:dyDescent="0.25">
      <c r="A12" s="6" t="s">
        <v>7</v>
      </c>
      <c r="B12" s="19">
        <v>31473.780000000002</v>
      </c>
      <c r="C12" s="20">
        <v>31473.780000000002</v>
      </c>
      <c r="D12" s="47">
        <v>35200</v>
      </c>
      <c r="F12" s="8"/>
    </row>
    <row r="13" spans="1:17" x14ac:dyDescent="0.25">
      <c r="A13" s="6" t="s">
        <v>8</v>
      </c>
      <c r="B13" s="19"/>
      <c r="C13" s="20"/>
      <c r="D13" s="50">
        <v>0</v>
      </c>
      <c r="F13" s="10"/>
    </row>
    <row r="14" spans="1:17" x14ac:dyDescent="0.25">
      <c r="A14" s="6" t="s">
        <v>9</v>
      </c>
      <c r="B14" s="19">
        <v>31473.780000000002</v>
      </c>
      <c r="C14" s="20">
        <v>31473.780000000002</v>
      </c>
      <c r="D14" s="47">
        <f>D12+D13</f>
        <v>35200</v>
      </c>
    </row>
    <row r="15" spans="1:17" x14ac:dyDescent="0.25">
      <c r="A15" s="3"/>
      <c r="B15" s="19"/>
      <c r="C15" s="20"/>
      <c r="D15" s="47"/>
    </row>
    <row r="16" spans="1:17" x14ac:dyDescent="0.25">
      <c r="A16" s="3" t="s">
        <v>10</v>
      </c>
      <c r="B16" s="48"/>
      <c r="C16" s="48"/>
      <c r="D16" s="47"/>
    </row>
    <row r="17" spans="1:8" x14ac:dyDescent="0.25">
      <c r="A17" s="3" t="s">
        <v>11</v>
      </c>
      <c r="B17" s="48"/>
      <c r="C17" s="48"/>
      <c r="D17" s="47"/>
    </row>
    <row r="18" spans="1:8" x14ac:dyDescent="0.25">
      <c r="A18" s="6" t="s">
        <v>12</v>
      </c>
      <c r="B18" s="48">
        <v>5896</v>
      </c>
      <c r="C18" s="48">
        <v>4438</v>
      </c>
      <c r="D18" s="47">
        <v>10000</v>
      </c>
    </row>
    <row r="19" spans="1:8" x14ac:dyDescent="0.25">
      <c r="A19" s="6" t="s">
        <v>13</v>
      </c>
      <c r="B19" s="48">
        <v>12395</v>
      </c>
      <c r="C19" s="48">
        <v>2404</v>
      </c>
      <c r="D19" s="47">
        <v>19200</v>
      </c>
      <c r="F19" s="8"/>
    </row>
    <row r="20" spans="1:8" x14ac:dyDescent="0.25">
      <c r="A20" s="6" t="s">
        <v>14</v>
      </c>
      <c r="B20" s="19">
        <v>1162574.02</v>
      </c>
      <c r="C20" s="20">
        <v>850873.52</v>
      </c>
      <c r="D20" s="47">
        <v>1350648</v>
      </c>
      <c r="F20" s="8"/>
    </row>
    <row r="21" spans="1:8" x14ac:dyDescent="0.25">
      <c r="A21" s="6" t="s">
        <v>15</v>
      </c>
      <c r="B21" s="19">
        <v>699174.28999999992</v>
      </c>
      <c r="C21" s="20">
        <v>610310.31999999995</v>
      </c>
      <c r="D21" s="47">
        <v>353647</v>
      </c>
      <c r="F21" s="8"/>
    </row>
    <row r="22" spans="1:8" x14ac:dyDescent="0.25">
      <c r="A22" s="6" t="s">
        <v>16</v>
      </c>
      <c r="B22" s="19">
        <v>335119.75000000006</v>
      </c>
      <c r="C22" s="20">
        <v>173232.02000000002</v>
      </c>
      <c r="D22" s="47">
        <v>210000</v>
      </c>
      <c r="F22" s="8"/>
    </row>
    <row r="23" spans="1:8" x14ac:dyDescent="0.25">
      <c r="A23" s="6" t="s">
        <v>17</v>
      </c>
      <c r="B23" s="19">
        <v>239955.17</v>
      </c>
      <c r="C23" s="20">
        <v>214695.77000000002</v>
      </c>
      <c r="D23" s="47">
        <v>100000</v>
      </c>
      <c r="F23" s="8"/>
    </row>
    <row r="24" spans="1:8" x14ac:dyDescent="0.25">
      <c r="A24" s="6" t="s">
        <v>18</v>
      </c>
      <c r="B24" s="19">
        <v>102928.88999999998</v>
      </c>
      <c r="C24" s="20">
        <v>98232.47</v>
      </c>
      <c r="D24" s="47">
        <v>165000</v>
      </c>
      <c r="F24" s="8"/>
    </row>
    <row r="25" spans="1:8" x14ac:dyDescent="0.25">
      <c r="A25" s="6" t="s">
        <v>19</v>
      </c>
      <c r="B25" s="19">
        <v>669910.54999999993</v>
      </c>
      <c r="C25" s="20">
        <v>560362.52</v>
      </c>
      <c r="D25" s="47">
        <v>785463</v>
      </c>
      <c r="F25" s="10"/>
    </row>
    <row r="26" spans="1:8" x14ac:dyDescent="0.25">
      <c r="A26" s="6" t="s">
        <v>20</v>
      </c>
      <c r="B26" s="19">
        <v>57138.96</v>
      </c>
      <c r="C26" s="20">
        <v>48302.86</v>
      </c>
      <c r="D26" s="47">
        <v>55000</v>
      </c>
      <c r="F26" s="8"/>
    </row>
    <row r="27" spans="1:8" x14ac:dyDescent="0.25">
      <c r="A27" s="6" t="s">
        <v>21</v>
      </c>
      <c r="B27" s="19">
        <v>1085</v>
      </c>
      <c r="C27" s="20">
        <v>1060</v>
      </c>
      <c r="D27" s="47">
        <v>500</v>
      </c>
      <c r="F27" s="8"/>
    </row>
    <row r="28" spans="1:8" x14ac:dyDescent="0.25">
      <c r="A28" s="6" t="s">
        <v>22</v>
      </c>
      <c r="B28" s="19">
        <v>120</v>
      </c>
      <c r="C28" s="20">
        <v>120</v>
      </c>
      <c r="D28" s="46">
        <v>0</v>
      </c>
      <c r="F28" s="8"/>
    </row>
    <row r="29" spans="1:8" x14ac:dyDescent="0.25">
      <c r="A29" s="6" t="s">
        <v>23</v>
      </c>
      <c r="B29" s="31">
        <v>3289234.1</v>
      </c>
      <c r="C29" s="32">
        <v>2566530.7400000002</v>
      </c>
      <c r="D29" s="60">
        <f>SUM(D18:D28)</f>
        <v>3049458</v>
      </c>
      <c r="F29" s="9"/>
    </row>
    <row r="30" spans="1:8" x14ac:dyDescent="0.25">
      <c r="A30" s="3"/>
      <c r="B30" s="48"/>
      <c r="C30" s="48"/>
      <c r="D30" s="47"/>
      <c r="F30" s="9"/>
    </row>
    <row r="31" spans="1:8" x14ac:dyDescent="0.25">
      <c r="A31" s="3" t="s">
        <v>24</v>
      </c>
      <c r="B31" s="48"/>
      <c r="C31" s="48"/>
      <c r="D31" s="50"/>
      <c r="F31" s="9"/>
      <c r="H31" s="7"/>
    </row>
    <row r="32" spans="1:8" x14ac:dyDescent="0.25">
      <c r="A32" s="6" t="s">
        <v>25</v>
      </c>
      <c r="B32" s="48"/>
      <c r="C32" s="48"/>
      <c r="D32" s="11">
        <v>2000</v>
      </c>
      <c r="F32" s="12"/>
      <c r="H32" s="7"/>
    </row>
    <row r="33" spans="1:8" x14ac:dyDescent="0.25">
      <c r="A33" s="6" t="s">
        <v>26</v>
      </c>
      <c r="B33" s="19">
        <v>120</v>
      </c>
      <c r="C33" s="20"/>
      <c r="D33" s="11">
        <v>1200</v>
      </c>
      <c r="F33" s="8"/>
      <c r="H33" s="7"/>
    </row>
    <row r="34" spans="1:8" x14ac:dyDescent="0.25">
      <c r="A34" s="6" t="s">
        <v>27</v>
      </c>
      <c r="B34" s="26">
        <v>500</v>
      </c>
      <c r="C34" s="27">
        <v>184.89</v>
      </c>
      <c r="D34" s="46">
        <v>500</v>
      </c>
      <c r="F34" s="9"/>
      <c r="H34" s="7"/>
    </row>
    <row r="35" spans="1:8" s="67" customFormat="1" x14ac:dyDescent="0.25">
      <c r="A35" s="64" t="s">
        <v>28</v>
      </c>
      <c r="B35" s="65">
        <v>2000</v>
      </c>
      <c r="C35" s="66">
        <v>2000</v>
      </c>
      <c r="D35" s="46">
        <v>51820</v>
      </c>
      <c r="F35" s="68"/>
      <c r="H35" s="7"/>
    </row>
    <row r="36" spans="1:8" x14ac:dyDescent="0.25">
      <c r="A36" s="6" t="s">
        <v>29</v>
      </c>
      <c r="B36" s="31">
        <v>2620</v>
      </c>
      <c r="C36" s="32">
        <v>2620</v>
      </c>
      <c r="D36" s="60">
        <f>SUM(D32:D35)</f>
        <v>55520</v>
      </c>
      <c r="F36" s="12"/>
    </row>
    <row r="37" spans="1:8" x14ac:dyDescent="0.25">
      <c r="A37" s="3"/>
      <c r="B37" s="19"/>
      <c r="C37" s="20"/>
      <c r="D37" s="49"/>
      <c r="F37" s="8"/>
    </row>
    <row r="38" spans="1:8" ht="30.75" thickBot="1" x14ac:dyDescent="0.3">
      <c r="A38" s="6" t="s">
        <v>30</v>
      </c>
      <c r="B38" s="17">
        <v>3374948.43</v>
      </c>
      <c r="C38" s="18">
        <v>2644275.6700000004</v>
      </c>
      <c r="D38" s="51">
        <f>D10+D14+D29+D36</f>
        <v>3175178</v>
      </c>
      <c r="F38" s="8"/>
    </row>
    <row r="39" spans="1:8" x14ac:dyDescent="0.25">
      <c r="A39" s="3" t="s">
        <v>31</v>
      </c>
      <c r="B39" s="19"/>
      <c r="C39" s="20"/>
      <c r="D39" s="47"/>
      <c r="F39" s="8"/>
    </row>
    <row r="40" spans="1:8" x14ac:dyDescent="0.25">
      <c r="A40" s="3"/>
      <c r="B40" s="19"/>
      <c r="C40" s="20"/>
      <c r="D40" s="47"/>
      <c r="F40" s="8"/>
    </row>
    <row r="41" spans="1:8" x14ac:dyDescent="0.25">
      <c r="A41" s="3" t="s">
        <v>32</v>
      </c>
      <c r="B41" s="19"/>
      <c r="C41" s="20"/>
      <c r="D41" s="48"/>
      <c r="F41" s="8"/>
    </row>
    <row r="42" spans="1:8" ht="15.75" thickBot="1" x14ac:dyDescent="0.3">
      <c r="A42" s="6" t="s">
        <v>33</v>
      </c>
      <c r="B42" s="33">
        <v>2433</v>
      </c>
      <c r="C42" s="34">
        <v>185</v>
      </c>
      <c r="D42" s="52">
        <v>0</v>
      </c>
      <c r="F42" s="8"/>
    </row>
    <row r="43" spans="1:8" ht="15.75" thickBot="1" x14ac:dyDescent="0.3">
      <c r="A43" s="6" t="s">
        <v>34</v>
      </c>
      <c r="B43" s="35">
        <v>2433</v>
      </c>
      <c r="C43" s="36">
        <v>185</v>
      </c>
      <c r="D43" s="53">
        <v>0</v>
      </c>
      <c r="F43" s="8"/>
    </row>
    <row r="44" spans="1:8" x14ac:dyDescent="0.25">
      <c r="A44" s="3" t="s">
        <v>35</v>
      </c>
      <c r="B44" s="15">
        <v>3372516</v>
      </c>
      <c r="C44" s="16">
        <v>2644091</v>
      </c>
      <c r="D44" s="54">
        <v>3175178</v>
      </c>
      <c r="F44" s="10"/>
    </row>
    <row r="45" spans="1:8" x14ac:dyDescent="0.25">
      <c r="A45" s="3"/>
      <c r="B45" s="19">
        <v>0</v>
      </c>
      <c r="C45" s="20"/>
      <c r="D45" s="55"/>
      <c r="F45" s="8"/>
    </row>
    <row r="46" spans="1:8" x14ac:dyDescent="0.25">
      <c r="A46" s="3" t="s">
        <v>36</v>
      </c>
      <c r="B46" s="19"/>
      <c r="C46" s="20"/>
      <c r="D46" s="47"/>
      <c r="F46" s="8"/>
    </row>
    <row r="47" spans="1:8" x14ac:dyDescent="0.25">
      <c r="A47" s="6" t="s">
        <v>37</v>
      </c>
      <c r="B47" s="19">
        <v>1300</v>
      </c>
      <c r="C47" s="20">
        <v>1110</v>
      </c>
      <c r="D47" s="47">
        <v>1586.52</v>
      </c>
      <c r="F47" s="8"/>
    </row>
    <row r="48" spans="1:8" x14ac:dyDescent="0.25">
      <c r="A48" s="6" t="s">
        <v>38</v>
      </c>
      <c r="B48" s="19">
        <v>1858</v>
      </c>
      <c r="C48" s="20">
        <v>1662</v>
      </c>
      <c r="D48" s="47">
        <v>3664.01</v>
      </c>
      <c r="F48" s="8"/>
    </row>
    <row r="49" spans="1:6" x14ac:dyDescent="0.25">
      <c r="A49" s="6" t="s">
        <v>39</v>
      </c>
      <c r="B49" s="37">
        <v>653</v>
      </c>
      <c r="C49" s="38">
        <v>653</v>
      </c>
      <c r="D49" s="47">
        <v>702</v>
      </c>
      <c r="F49" s="9"/>
    </row>
    <row r="50" spans="1:6" x14ac:dyDescent="0.25">
      <c r="A50" s="6" t="s">
        <v>40</v>
      </c>
      <c r="B50" s="41">
        <v>10281</v>
      </c>
      <c r="C50" s="42">
        <v>6857</v>
      </c>
      <c r="D50" s="47">
        <v>10094.630000000001</v>
      </c>
      <c r="F50" s="10"/>
    </row>
    <row r="51" spans="1:6" x14ac:dyDescent="0.25">
      <c r="A51" s="6" t="s">
        <v>41</v>
      </c>
      <c r="B51" s="19">
        <v>43754</v>
      </c>
      <c r="C51" s="20">
        <v>35576</v>
      </c>
      <c r="D51" s="47">
        <v>44475.659999999989</v>
      </c>
      <c r="F51" s="8"/>
    </row>
    <row r="52" spans="1:6" x14ac:dyDescent="0.25">
      <c r="A52" s="6" t="s">
        <v>42</v>
      </c>
      <c r="B52" s="19">
        <v>862</v>
      </c>
      <c r="C52" s="20">
        <v>862</v>
      </c>
      <c r="D52" s="47">
        <v>861.98</v>
      </c>
      <c r="F52" s="8"/>
    </row>
    <row r="53" spans="1:6" x14ac:dyDescent="0.25">
      <c r="A53" s="6" t="s">
        <v>43</v>
      </c>
      <c r="B53" s="37">
        <v>1876</v>
      </c>
      <c r="C53" s="38">
        <v>1275</v>
      </c>
      <c r="D53" s="47">
        <v>2477.2199999999998</v>
      </c>
      <c r="F53" s="9"/>
    </row>
    <row r="54" spans="1:6" x14ac:dyDescent="0.25">
      <c r="A54" s="6" t="s">
        <v>44</v>
      </c>
      <c r="B54" s="41">
        <v>31045</v>
      </c>
      <c r="C54" s="42">
        <v>25774</v>
      </c>
      <c r="D54" s="47">
        <v>35160.840000000004</v>
      </c>
      <c r="F54" s="8"/>
    </row>
    <row r="55" spans="1:6" x14ac:dyDescent="0.25">
      <c r="A55" s="6" t="s">
        <v>45</v>
      </c>
      <c r="B55" s="19">
        <v>344634</v>
      </c>
      <c r="C55" s="20">
        <v>297978</v>
      </c>
      <c r="D55" s="47">
        <v>388424.02</v>
      </c>
      <c r="F55" s="8"/>
    </row>
    <row r="56" spans="1:6" x14ac:dyDescent="0.25">
      <c r="A56" s="6"/>
      <c r="B56" s="19"/>
      <c r="C56" s="20"/>
      <c r="D56" s="47"/>
      <c r="F56" s="8"/>
    </row>
    <row r="57" spans="1:6" x14ac:dyDescent="0.25">
      <c r="A57" s="6" t="s">
        <v>46</v>
      </c>
      <c r="B57" s="37"/>
      <c r="C57" s="38"/>
      <c r="D57" s="47"/>
      <c r="F57" s="9"/>
    </row>
    <row r="58" spans="1:6" x14ac:dyDescent="0.25">
      <c r="A58" s="6" t="s">
        <v>47</v>
      </c>
      <c r="B58" s="41">
        <v>10308</v>
      </c>
      <c r="C58" s="42">
        <v>10308</v>
      </c>
      <c r="D58" s="47">
        <v>10000</v>
      </c>
      <c r="F58" s="8"/>
    </row>
    <row r="59" spans="1:6" x14ac:dyDescent="0.25">
      <c r="A59" s="6" t="s">
        <v>13</v>
      </c>
      <c r="B59" s="19">
        <v>14472</v>
      </c>
      <c r="C59" s="56">
        <v>12384</v>
      </c>
      <c r="D59" s="47">
        <v>21100</v>
      </c>
      <c r="F59" s="8"/>
    </row>
    <row r="60" spans="1:6" x14ac:dyDescent="0.25">
      <c r="A60" s="6" t="s">
        <v>48</v>
      </c>
      <c r="B60" s="19">
        <v>46029</v>
      </c>
      <c r="C60" s="20">
        <v>27657</v>
      </c>
      <c r="D60" s="47">
        <v>44900</v>
      </c>
      <c r="F60" s="8"/>
    </row>
    <row r="61" spans="1:6" ht="15.75" thickBot="1" x14ac:dyDescent="0.3">
      <c r="A61" s="6" t="s">
        <v>49</v>
      </c>
      <c r="B61" s="33">
        <v>16800</v>
      </c>
      <c r="C61" s="34">
        <v>12000</v>
      </c>
      <c r="D61" s="52">
        <v>24000</v>
      </c>
      <c r="F61" s="8"/>
    </row>
    <row r="62" spans="1:6" x14ac:dyDescent="0.25">
      <c r="A62" s="3" t="s">
        <v>50</v>
      </c>
      <c r="B62" s="21">
        <v>87609</v>
      </c>
      <c r="C62" s="22">
        <v>62349</v>
      </c>
      <c r="D62" s="55">
        <f>SUM(D58:D61)</f>
        <v>100000</v>
      </c>
      <c r="F62" s="8"/>
    </row>
    <row r="63" spans="1:6" x14ac:dyDescent="0.25">
      <c r="A63" s="3"/>
      <c r="B63" s="19"/>
      <c r="C63" s="20"/>
      <c r="D63" s="47"/>
      <c r="F63" s="8"/>
    </row>
    <row r="64" spans="1:6" x14ac:dyDescent="0.25">
      <c r="A64" s="6" t="s">
        <v>51</v>
      </c>
      <c r="B64" s="37"/>
      <c r="C64" s="38"/>
      <c r="D64" s="47"/>
      <c r="F64" s="9"/>
    </row>
    <row r="65" spans="1:6" x14ac:dyDescent="0.25">
      <c r="A65" s="6" t="s">
        <v>52</v>
      </c>
      <c r="B65" s="39">
        <v>40055</v>
      </c>
      <c r="C65" s="40">
        <v>32001</v>
      </c>
      <c r="D65" s="47">
        <v>38175.82</v>
      </c>
      <c r="F65" s="8"/>
    </row>
    <row r="66" spans="1:6" ht="15.75" thickBot="1" x14ac:dyDescent="0.3">
      <c r="A66" s="6" t="s">
        <v>53</v>
      </c>
      <c r="B66" s="33">
        <v>11758</v>
      </c>
      <c r="C66" s="34">
        <v>11758</v>
      </c>
      <c r="D66" s="52">
        <v>8567</v>
      </c>
      <c r="F66" s="10"/>
    </row>
    <row r="67" spans="1:6" x14ac:dyDescent="0.25">
      <c r="A67" s="3" t="s">
        <v>54</v>
      </c>
      <c r="B67" s="21">
        <v>51813</v>
      </c>
      <c r="C67" s="22">
        <v>43759</v>
      </c>
      <c r="D67" s="55">
        <f>SUM(D65:D66)</f>
        <v>46742.82</v>
      </c>
      <c r="F67" s="8"/>
    </row>
    <row r="68" spans="1:6" x14ac:dyDescent="0.25">
      <c r="A68" s="3"/>
      <c r="B68" s="19"/>
      <c r="C68" s="20"/>
      <c r="D68" s="47"/>
      <c r="F68" s="8"/>
    </row>
    <row r="69" spans="1:6" x14ac:dyDescent="0.25">
      <c r="A69" s="6" t="s">
        <v>55</v>
      </c>
      <c r="B69" s="19"/>
      <c r="C69" s="20"/>
      <c r="D69" s="47"/>
      <c r="F69" s="8"/>
    </row>
    <row r="70" spans="1:6" x14ac:dyDescent="0.25">
      <c r="A70" s="6" t="s">
        <v>56</v>
      </c>
      <c r="B70" s="19">
        <v>12868</v>
      </c>
      <c r="C70" s="20">
        <v>12228</v>
      </c>
      <c r="D70" s="47">
        <v>12097.279999999999</v>
      </c>
      <c r="F70" s="8"/>
    </row>
    <row r="71" spans="1:6" ht="15.75" thickBot="1" x14ac:dyDescent="0.3">
      <c r="A71" s="6" t="s">
        <v>57</v>
      </c>
      <c r="B71" s="33">
        <v>591</v>
      </c>
      <c r="C71" s="34">
        <v>361</v>
      </c>
      <c r="D71" s="52">
        <v>590.9</v>
      </c>
      <c r="F71" s="8"/>
    </row>
    <row r="72" spans="1:6" x14ac:dyDescent="0.25">
      <c r="A72" s="3" t="s">
        <v>58</v>
      </c>
      <c r="B72" s="21">
        <v>13474</v>
      </c>
      <c r="C72" s="22">
        <v>12604</v>
      </c>
      <c r="D72" s="55">
        <f>SUM(D70:D71)</f>
        <v>12688.179999999998</v>
      </c>
      <c r="F72" s="8"/>
    </row>
    <row r="73" spans="1:6" x14ac:dyDescent="0.25">
      <c r="A73" s="3"/>
      <c r="B73" s="19"/>
      <c r="C73" s="20"/>
      <c r="D73" s="47"/>
      <c r="F73" s="8"/>
    </row>
    <row r="74" spans="1:6" x14ac:dyDescent="0.25">
      <c r="A74" s="6" t="s">
        <v>59</v>
      </c>
      <c r="B74" s="19">
        <v>1726</v>
      </c>
      <c r="C74" s="20"/>
      <c r="D74" s="47"/>
      <c r="F74" s="9"/>
    </row>
    <row r="75" spans="1:6" x14ac:dyDescent="0.25">
      <c r="A75" s="6" t="s">
        <v>60</v>
      </c>
      <c r="B75" s="37">
        <v>11311</v>
      </c>
      <c r="C75" s="38">
        <v>11311</v>
      </c>
      <c r="D75" s="50">
        <v>11272.68</v>
      </c>
      <c r="F75" s="10"/>
    </row>
    <row r="76" spans="1:6" x14ac:dyDescent="0.25">
      <c r="A76" s="6" t="s">
        <v>61</v>
      </c>
      <c r="B76" s="41">
        <v>4668</v>
      </c>
      <c r="C76" s="42">
        <v>4528</v>
      </c>
      <c r="D76" s="50">
        <v>1807.21</v>
      </c>
      <c r="F76" s="8"/>
    </row>
    <row r="77" spans="1:6" x14ac:dyDescent="0.25">
      <c r="A77" s="6" t="s">
        <v>62</v>
      </c>
      <c r="B77" s="19">
        <v>17635</v>
      </c>
      <c r="C77" s="20">
        <v>19362</v>
      </c>
      <c r="D77" s="47">
        <v>57273.43</v>
      </c>
      <c r="F77" s="8"/>
    </row>
    <row r="78" spans="1:6" x14ac:dyDescent="0.25">
      <c r="A78" s="6" t="s">
        <v>63</v>
      </c>
      <c r="B78" s="19">
        <v>9358</v>
      </c>
      <c r="C78" s="20">
        <v>6358</v>
      </c>
      <c r="D78" s="47">
        <v>15108</v>
      </c>
      <c r="F78" s="8"/>
    </row>
    <row r="79" spans="1:6" ht="15.75" thickBot="1" x14ac:dyDescent="0.3">
      <c r="A79" s="6" t="s">
        <v>64</v>
      </c>
      <c r="B79" s="33">
        <v>0</v>
      </c>
      <c r="C79" s="34">
        <v>0</v>
      </c>
      <c r="D79" s="52">
        <v>0</v>
      </c>
      <c r="F79" s="8"/>
    </row>
    <row r="80" spans="1:6" x14ac:dyDescent="0.25">
      <c r="A80" s="3" t="s">
        <v>65</v>
      </c>
      <c r="B80" s="21">
        <v>44698</v>
      </c>
      <c r="C80" s="22">
        <v>10078</v>
      </c>
      <c r="D80" s="55">
        <f>SUM(D75:D79)</f>
        <v>85461.32</v>
      </c>
      <c r="F80" s="8"/>
    </row>
    <row r="81" spans="1:6" x14ac:dyDescent="0.25">
      <c r="A81" s="3"/>
      <c r="B81" s="19"/>
      <c r="C81" s="20"/>
      <c r="D81" s="47"/>
      <c r="F81" s="8"/>
    </row>
    <row r="82" spans="1:6" x14ac:dyDescent="0.25">
      <c r="A82" s="6" t="s">
        <v>66</v>
      </c>
      <c r="B82" s="19">
        <v>13297</v>
      </c>
      <c r="C82" s="20">
        <v>11708</v>
      </c>
      <c r="D82" s="47">
        <v>11382.02</v>
      </c>
      <c r="F82" s="8"/>
    </row>
    <row r="83" spans="1:6" x14ac:dyDescent="0.25">
      <c r="A83" s="6"/>
      <c r="B83" s="19"/>
      <c r="C83" s="19">
        <v>0</v>
      </c>
      <c r="D83" s="47"/>
      <c r="F83" s="8"/>
    </row>
    <row r="84" spans="1:6" x14ac:dyDescent="0.25">
      <c r="A84" s="6" t="s">
        <v>67</v>
      </c>
      <c r="B84" s="37"/>
      <c r="C84" s="38"/>
      <c r="D84" s="50"/>
      <c r="F84" s="9"/>
    </row>
    <row r="85" spans="1:6" x14ac:dyDescent="0.25">
      <c r="A85" s="6" t="s">
        <v>68</v>
      </c>
      <c r="B85" s="41">
        <v>42042</v>
      </c>
      <c r="C85" s="42">
        <v>33214</v>
      </c>
      <c r="D85" s="47">
        <v>55866.23</v>
      </c>
      <c r="F85" s="8"/>
    </row>
    <row r="86" spans="1:6" x14ac:dyDescent="0.25">
      <c r="A86" s="6" t="s">
        <v>69</v>
      </c>
      <c r="B86" s="19">
        <v>25965</v>
      </c>
      <c r="C86" s="20">
        <v>25965</v>
      </c>
      <c r="D86" s="47">
        <v>26993</v>
      </c>
      <c r="F86" s="8"/>
    </row>
    <row r="87" spans="1:6" x14ac:dyDescent="0.25">
      <c r="A87" s="6" t="s">
        <v>70</v>
      </c>
      <c r="B87" s="19">
        <v>1160</v>
      </c>
      <c r="C87" s="20">
        <v>1160</v>
      </c>
      <c r="D87" s="47">
        <v>6960</v>
      </c>
      <c r="F87" s="8"/>
    </row>
    <row r="88" spans="1:6" x14ac:dyDescent="0.25">
      <c r="A88" s="6" t="s">
        <v>71</v>
      </c>
      <c r="B88" s="19">
        <v>99103</v>
      </c>
      <c r="C88" s="20">
        <v>83359</v>
      </c>
      <c r="D88" s="47">
        <v>98911</v>
      </c>
      <c r="F88" s="8"/>
    </row>
    <row r="89" spans="1:6" x14ac:dyDescent="0.25">
      <c r="A89" s="6" t="s">
        <v>72</v>
      </c>
      <c r="B89" s="19">
        <v>783</v>
      </c>
      <c r="C89" s="20">
        <v>783</v>
      </c>
      <c r="D89" s="47">
        <v>10000</v>
      </c>
      <c r="F89" s="8"/>
    </row>
    <row r="90" spans="1:6" x14ac:dyDescent="0.25">
      <c r="A90" s="6" t="s">
        <v>73</v>
      </c>
      <c r="B90" s="19">
        <v>330</v>
      </c>
      <c r="C90" s="20">
        <v>330</v>
      </c>
      <c r="D90" s="47">
        <v>420</v>
      </c>
      <c r="F90" s="8"/>
    </row>
    <row r="91" spans="1:6" x14ac:dyDescent="0.25">
      <c r="A91" s="6" t="s">
        <v>74</v>
      </c>
      <c r="B91" s="19">
        <v>8989</v>
      </c>
      <c r="C91" s="20">
        <v>8989</v>
      </c>
      <c r="D91" s="47">
        <v>8480.4000000000015</v>
      </c>
      <c r="F91" s="8"/>
    </row>
    <row r="92" spans="1:6" ht="15.75" thickBot="1" x14ac:dyDescent="0.3">
      <c r="A92" s="6" t="s">
        <v>75</v>
      </c>
      <c r="B92" s="33">
        <v>45067</v>
      </c>
      <c r="C92" s="34">
        <v>37493</v>
      </c>
      <c r="D92" s="52">
        <v>60000</v>
      </c>
      <c r="F92" s="10"/>
    </row>
    <row r="93" spans="1:6" x14ac:dyDescent="0.25">
      <c r="A93" s="3" t="s">
        <v>76</v>
      </c>
      <c r="B93" s="21">
        <v>223439</v>
      </c>
      <c r="C93" s="22">
        <v>191293</v>
      </c>
      <c r="D93" s="55">
        <f>SUM(D85:D92)</f>
        <v>267630.63</v>
      </c>
      <c r="F93" s="8"/>
    </row>
    <row r="94" spans="1:6" x14ac:dyDescent="0.25">
      <c r="A94" s="3"/>
      <c r="B94" s="19"/>
      <c r="C94" s="20"/>
      <c r="D94" s="47"/>
      <c r="F94" s="8"/>
    </row>
    <row r="95" spans="1:6" x14ac:dyDescent="0.25">
      <c r="A95" s="6" t="s">
        <v>77</v>
      </c>
      <c r="B95" s="37"/>
      <c r="C95" s="38"/>
      <c r="D95" s="47"/>
      <c r="F95" s="9"/>
    </row>
    <row r="96" spans="1:6" x14ac:dyDescent="0.25">
      <c r="A96" s="6" t="s">
        <v>78</v>
      </c>
      <c r="B96" s="43"/>
      <c r="C96" s="44"/>
      <c r="D96" s="47">
        <v>0</v>
      </c>
      <c r="F96" s="8"/>
    </row>
    <row r="97" spans="1:10" x14ac:dyDescent="0.25">
      <c r="A97" s="6" t="s">
        <v>79</v>
      </c>
      <c r="B97" s="19">
        <v>124639</v>
      </c>
      <c r="C97" s="20">
        <v>104660</v>
      </c>
      <c r="D97" s="47">
        <v>146000</v>
      </c>
      <c r="F97" s="8"/>
    </row>
    <row r="98" spans="1:10" x14ac:dyDescent="0.25">
      <c r="A98" s="6" t="s">
        <v>80</v>
      </c>
      <c r="B98" s="19">
        <v>1140382</v>
      </c>
      <c r="C98" s="20">
        <v>973341</v>
      </c>
      <c r="D98" s="47">
        <v>1225959.6399999999</v>
      </c>
      <c r="E98" s="67"/>
      <c r="F98" s="67"/>
      <c r="G98" s="67"/>
      <c r="J98" s="23"/>
    </row>
    <row r="99" spans="1:10" x14ac:dyDescent="0.25">
      <c r="A99" s="6" t="s">
        <v>81</v>
      </c>
      <c r="B99" s="19">
        <v>99398</v>
      </c>
      <c r="C99" s="20">
        <v>85452</v>
      </c>
      <c r="D99" s="47">
        <v>106546.75</v>
      </c>
      <c r="E99" s="67"/>
      <c r="F99" s="67"/>
      <c r="G99" s="67"/>
    </row>
    <row r="100" spans="1:10" x14ac:dyDescent="0.25">
      <c r="A100" s="6" t="s">
        <v>82</v>
      </c>
      <c r="B100" s="19">
        <v>49357</v>
      </c>
      <c r="C100" s="20">
        <v>41698</v>
      </c>
      <c r="D100" s="47">
        <v>49121.290000000008</v>
      </c>
      <c r="F100" s="8"/>
    </row>
    <row r="101" spans="1:10" x14ac:dyDescent="0.25">
      <c r="A101" s="6" t="s">
        <v>83</v>
      </c>
      <c r="B101" s="37">
        <v>52407</v>
      </c>
      <c r="C101" s="38">
        <v>55000</v>
      </c>
      <c r="D101" s="47">
        <v>65000</v>
      </c>
      <c r="F101" s="9"/>
    </row>
    <row r="102" spans="1:10" ht="15.75" thickBot="1" x14ac:dyDescent="0.3">
      <c r="A102" s="6" t="s">
        <v>84</v>
      </c>
      <c r="B102" s="24">
        <v>68412</v>
      </c>
      <c r="C102" s="25">
        <v>57961</v>
      </c>
      <c r="D102" s="52">
        <v>63000</v>
      </c>
      <c r="F102" s="10"/>
    </row>
    <row r="103" spans="1:10" x14ac:dyDescent="0.25">
      <c r="A103" s="3" t="s">
        <v>85</v>
      </c>
      <c r="B103" s="21">
        <v>1534595</v>
      </c>
      <c r="C103" s="22">
        <v>1263111</v>
      </c>
      <c r="D103" s="55">
        <f>SUM(D96:D102)</f>
        <v>1655627.68</v>
      </c>
      <c r="F103" s="8"/>
    </row>
    <row r="104" spans="1:10" x14ac:dyDescent="0.25">
      <c r="A104" s="3"/>
      <c r="B104" s="19"/>
      <c r="C104" s="20"/>
      <c r="D104" s="47"/>
      <c r="F104" s="8"/>
    </row>
    <row r="105" spans="1:10" x14ac:dyDescent="0.25">
      <c r="A105" s="6" t="s">
        <v>86</v>
      </c>
      <c r="B105" s="37">
        <v>7163</v>
      </c>
      <c r="C105" s="38">
        <v>6510</v>
      </c>
      <c r="D105" s="47">
        <v>8700</v>
      </c>
      <c r="F105" s="9"/>
    </row>
    <row r="106" spans="1:10" x14ac:dyDescent="0.25">
      <c r="A106" s="6" t="s">
        <v>87</v>
      </c>
      <c r="B106" s="41">
        <v>3747</v>
      </c>
      <c r="C106" s="42">
        <v>2529</v>
      </c>
      <c r="D106" s="47">
        <v>3539.5999999999995</v>
      </c>
      <c r="F106" s="10"/>
    </row>
    <row r="107" spans="1:10" x14ac:dyDescent="0.25">
      <c r="A107" s="6" t="s">
        <v>88</v>
      </c>
      <c r="B107" s="37">
        <v>12181</v>
      </c>
      <c r="C107" s="38">
        <v>10151</v>
      </c>
      <c r="D107" s="47">
        <v>12180</v>
      </c>
      <c r="F107" s="8"/>
    </row>
    <row r="108" spans="1:10" x14ac:dyDescent="0.25">
      <c r="A108" s="6" t="s">
        <v>89</v>
      </c>
      <c r="B108" s="37">
        <v>103359</v>
      </c>
      <c r="C108" s="38">
        <v>84948</v>
      </c>
      <c r="D108" s="47">
        <v>160000</v>
      </c>
      <c r="F108" s="8"/>
    </row>
    <row r="109" spans="1:10" x14ac:dyDescent="0.25">
      <c r="A109" s="6" t="s">
        <v>90</v>
      </c>
      <c r="B109" s="37">
        <v>9500</v>
      </c>
      <c r="C109" s="38">
        <v>9500</v>
      </c>
      <c r="D109" s="47">
        <v>9500</v>
      </c>
      <c r="F109" s="9"/>
    </row>
    <row r="110" spans="1:10" x14ac:dyDescent="0.25">
      <c r="A110" s="6" t="s">
        <v>91</v>
      </c>
      <c r="B110" s="37">
        <v>42320</v>
      </c>
      <c r="C110" s="38">
        <v>42320</v>
      </c>
      <c r="D110" s="47">
        <v>42320</v>
      </c>
      <c r="F110" s="8"/>
    </row>
    <row r="111" spans="1:10" x14ac:dyDescent="0.25">
      <c r="A111" s="6" t="s">
        <v>92</v>
      </c>
      <c r="B111" s="41">
        <v>26572</v>
      </c>
      <c r="C111" s="42">
        <v>23758</v>
      </c>
      <c r="D111" s="47">
        <v>23872</v>
      </c>
      <c r="F111" s="9"/>
    </row>
    <row r="112" spans="1:10" x14ac:dyDescent="0.25">
      <c r="A112" s="6" t="s">
        <v>93</v>
      </c>
      <c r="B112" s="39"/>
      <c r="C112" s="40"/>
      <c r="D112" s="47"/>
    </row>
    <row r="113" spans="1:4" x14ac:dyDescent="0.25">
      <c r="A113" s="6" t="s">
        <v>94</v>
      </c>
      <c r="B113" s="41">
        <v>46807</v>
      </c>
      <c r="C113" s="42">
        <v>40226</v>
      </c>
      <c r="D113" s="47">
        <v>74678.820000000007</v>
      </c>
    </row>
    <row r="114" spans="1:4" ht="15.75" thickBot="1" x14ac:dyDescent="0.3">
      <c r="A114" s="6" t="s">
        <v>95</v>
      </c>
      <c r="B114" s="52">
        <v>1977</v>
      </c>
      <c r="C114" s="52">
        <v>1721</v>
      </c>
      <c r="D114" s="52">
        <v>2077.48</v>
      </c>
    </row>
    <row r="115" spans="1:4" x14ac:dyDescent="0.25">
      <c r="A115" s="3" t="s">
        <v>96</v>
      </c>
      <c r="B115" s="55">
        <f>SUM(B113:B114)</f>
        <v>48784</v>
      </c>
      <c r="C115" s="55">
        <v>41947</v>
      </c>
      <c r="D115" s="55">
        <f>SUM(D113:D114)</f>
        <v>76756.3</v>
      </c>
    </row>
    <row r="116" spans="1:4" x14ac:dyDescent="0.25">
      <c r="A116" s="3"/>
      <c r="B116" s="47"/>
      <c r="C116" s="47"/>
      <c r="D116" s="47"/>
    </row>
    <row r="117" spans="1:4" x14ac:dyDescent="0.25">
      <c r="A117" s="6" t="s">
        <v>97</v>
      </c>
      <c r="B117" s="47"/>
      <c r="C117" s="47"/>
      <c r="D117" s="47"/>
    </row>
    <row r="118" spans="1:4" x14ac:dyDescent="0.25">
      <c r="A118" s="6" t="s">
        <v>98</v>
      </c>
      <c r="B118" s="57">
        <v>3597</v>
      </c>
      <c r="C118" s="57">
        <v>2965</v>
      </c>
      <c r="D118" s="47">
        <v>4131.47</v>
      </c>
    </row>
    <row r="119" spans="1:4" x14ac:dyDescent="0.25">
      <c r="A119" s="6" t="s">
        <v>99</v>
      </c>
      <c r="B119" s="57">
        <v>2513</v>
      </c>
      <c r="C119" s="57">
        <v>2487</v>
      </c>
      <c r="D119" s="47">
        <v>10567.85</v>
      </c>
    </row>
    <row r="120" spans="1:4" x14ac:dyDescent="0.25">
      <c r="A120" s="6" t="s">
        <v>13</v>
      </c>
      <c r="B120" s="57">
        <v>3182</v>
      </c>
      <c r="C120" s="57">
        <v>2039</v>
      </c>
      <c r="D120" s="47">
        <v>2869.3099999999995</v>
      </c>
    </row>
    <row r="121" spans="1:4" ht="15.75" thickBot="1" x14ac:dyDescent="0.3">
      <c r="A121" s="6" t="s">
        <v>100</v>
      </c>
      <c r="B121" s="58">
        <v>5005</v>
      </c>
      <c r="C121" s="58">
        <v>5005</v>
      </c>
      <c r="D121" s="52">
        <v>3379.84</v>
      </c>
    </row>
    <row r="122" spans="1:4" x14ac:dyDescent="0.25">
      <c r="A122" s="3" t="s">
        <v>101</v>
      </c>
      <c r="B122" s="55">
        <f>SUM(B118:B121)</f>
        <v>14297</v>
      </c>
      <c r="C122" s="55">
        <v>12496</v>
      </c>
      <c r="D122" s="55">
        <f>SUM(D118:D121)</f>
        <v>20948.469999999998</v>
      </c>
    </row>
    <row r="123" spans="1:4" x14ac:dyDescent="0.25">
      <c r="A123" s="3"/>
      <c r="B123" s="47"/>
      <c r="C123" s="47"/>
      <c r="D123" s="47"/>
    </row>
    <row r="124" spans="1:4" x14ac:dyDescent="0.25">
      <c r="A124" s="6" t="s">
        <v>102</v>
      </c>
      <c r="B124" s="47"/>
      <c r="C124" s="47"/>
      <c r="D124" s="47"/>
    </row>
    <row r="125" spans="1:4" x14ac:dyDescent="0.25">
      <c r="A125" s="6" t="s">
        <v>103</v>
      </c>
      <c r="B125" s="57">
        <v>4677</v>
      </c>
      <c r="C125" s="57">
        <v>4394</v>
      </c>
      <c r="D125" s="47">
        <v>4115.45</v>
      </c>
    </row>
    <row r="126" spans="1:4" ht="15.75" thickBot="1" x14ac:dyDescent="0.3">
      <c r="A126" s="6" t="s">
        <v>104</v>
      </c>
      <c r="B126" s="58">
        <v>11306</v>
      </c>
      <c r="C126" s="58">
        <v>10595</v>
      </c>
      <c r="D126" s="52">
        <v>8509.15</v>
      </c>
    </row>
    <row r="127" spans="1:4" x14ac:dyDescent="0.25">
      <c r="A127" s="3" t="s">
        <v>105</v>
      </c>
      <c r="B127" s="55">
        <f>SUM(B125:B126)</f>
        <v>15983</v>
      </c>
      <c r="C127" s="55">
        <v>14989</v>
      </c>
      <c r="D127" s="55">
        <f>SUM(D125:D126)</f>
        <v>12624.599999999999</v>
      </c>
    </row>
    <row r="128" spans="1:4" x14ac:dyDescent="0.25">
      <c r="A128" s="3"/>
      <c r="B128" s="47"/>
      <c r="C128" s="47"/>
      <c r="D128" s="47"/>
    </row>
    <row r="129" spans="1:5" x14ac:dyDescent="0.25">
      <c r="A129" s="6" t="s">
        <v>106</v>
      </c>
      <c r="B129" s="47"/>
      <c r="C129" s="47"/>
      <c r="D129" s="47"/>
    </row>
    <row r="130" spans="1:5" x14ac:dyDescent="0.25">
      <c r="A130" s="6" t="s">
        <v>107</v>
      </c>
      <c r="B130" s="47">
        <v>680</v>
      </c>
      <c r="C130" s="47">
        <v>680</v>
      </c>
      <c r="D130" s="47">
        <v>4502.68</v>
      </c>
    </row>
    <row r="131" spans="1:5" x14ac:dyDescent="0.25">
      <c r="A131" s="6" t="s">
        <v>49</v>
      </c>
      <c r="B131" s="57">
        <v>20434</v>
      </c>
      <c r="C131" s="57">
        <v>17510</v>
      </c>
      <c r="D131" s="47">
        <v>17556.32</v>
      </c>
    </row>
    <row r="132" spans="1:5" ht="15.75" thickBot="1" x14ac:dyDescent="0.3">
      <c r="A132" s="6" t="s">
        <v>108</v>
      </c>
      <c r="B132" s="58">
        <v>100273</v>
      </c>
      <c r="C132" s="58">
        <v>85504</v>
      </c>
      <c r="D132" s="52">
        <v>101436.65000000001</v>
      </c>
    </row>
    <row r="133" spans="1:5" x14ac:dyDescent="0.25">
      <c r="A133" s="3" t="s">
        <v>109</v>
      </c>
      <c r="B133" s="55">
        <f>SUM(B130:B132)</f>
        <v>121387</v>
      </c>
      <c r="C133" s="55">
        <v>103694</v>
      </c>
      <c r="D133" s="55">
        <f>SUM(D130:D132)</f>
        <v>123495.65000000001</v>
      </c>
    </row>
    <row r="134" spans="1:5" x14ac:dyDescent="0.25">
      <c r="A134" s="3"/>
      <c r="B134" s="47"/>
      <c r="C134" s="47"/>
      <c r="D134" s="47"/>
    </row>
    <row r="135" spans="1:5" x14ac:dyDescent="0.25">
      <c r="A135" s="6" t="s">
        <v>110</v>
      </c>
      <c r="B135" s="57">
        <v>15092</v>
      </c>
      <c r="C135" s="57">
        <v>15092</v>
      </c>
      <c r="D135" s="47">
        <v>14261.84</v>
      </c>
    </row>
    <row r="136" spans="1:5" x14ac:dyDescent="0.25">
      <c r="A136" s="6"/>
      <c r="B136" s="47"/>
      <c r="C136" s="47"/>
      <c r="D136" s="47"/>
    </row>
    <row r="137" spans="1:5" x14ac:dyDescent="0.25">
      <c r="A137" s="3" t="s">
        <v>111</v>
      </c>
      <c r="B137" s="61">
        <f>B47+B48+B49+B50+B51+B52+B53+B54+B55+B62+B67+B72+B80+B82+B93+B103+B105+B106+B107+B108+B109+B110+B111+B115+B122+B127+B133+B135</f>
        <v>2825573</v>
      </c>
      <c r="C137" s="61">
        <v>2334600</v>
      </c>
      <c r="D137" s="61">
        <f>D47+D48+D49+D50+D51+D52+D53+D54+D55+D62+D67+D72+D80+D82+D93+D103+D105+D106+D107+D108+D109+D110+D111+D115+D122+D127+D133+D135</f>
        <v>3175177.9899999998</v>
      </c>
    </row>
    <row r="138" spans="1:5" x14ac:dyDescent="0.25">
      <c r="A138" s="3"/>
      <c r="B138" s="55"/>
      <c r="C138" s="55"/>
      <c r="D138" s="55"/>
    </row>
    <row r="139" spans="1:5" ht="15.75" thickBot="1" x14ac:dyDescent="0.3">
      <c r="A139" s="3" t="s">
        <v>112</v>
      </c>
      <c r="B139" s="59">
        <f>B44-B137</f>
        <v>546943</v>
      </c>
      <c r="C139" s="59">
        <v>309490</v>
      </c>
      <c r="D139" s="59">
        <f>D44-D137</f>
        <v>1.0000000242143869E-2</v>
      </c>
      <c r="E139" s="69"/>
    </row>
    <row r="140" spans="1:5" ht="15.75" thickTop="1" x14ac:dyDescent="0.25">
      <c r="B140" s="48"/>
      <c r="C140" s="48"/>
      <c r="D140" s="48"/>
    </row>
    <row r="141" spans="1:5" x14ac:dyDescent="0.25">
      <c r="B141" s="48"/>
      <c r="C141" s="48"/>
      <c r="D141" s="48"/>
    </row>
    <row r="142" spans="1:5" x14ac:dyDescent="0.25">
      <c r="B142" s="48"/>
      <c r="C142" s="48"/>
      <c r="D142" s="48"/>
    </row>
    <row r="143" spans="1:5" x14ac:dyDescent="0.25">
      <c r="B143" s="48"/>
      <c r="C143" s="48"/>
      <c r="D143" s="48"/>
    </row>
    <row r="144" spans="1:5" x14ac:dyDescent="0.25">
      <c r="B144" s="30"/>
      <c r="C144" s="30"/>
      <c r="D144" s="30"/>
    </row>
    <row r="145" spans="2:4" x14ac:dyDescent="0.25">
      <c r="B145" s="30"/>
      <c r="C145" s="30"/>
      <c r="D145" s="30"/>
    </row>
    <row r="146" spans="2:4" x14ac:dyDescent="0.25">
      <c r="B146" s="30"/>
      <c r="C146" s="30"/>
      <c r="D146" s="30"/>
    </row>
    <row r="147" spans="2:4" x14ac:dyDescent="0.25">
      <c r="B147" s="30"/>
      <c r="C147" s="30"/>
      <c r="D147" s="30"/>
    </row>
    <row r="148" spans="2:4" x14ac:dyDescent="0.25">
      <c r="B148" s="30"/>
      <c r="C148" s="30"/>
      <c r="D148" s="30"/>
    </row>
  </sheetData>
  <mergeCells count="1">
    <mergeCell ref="A2:Q2"/>
  </mergeCells>
  <pageMargins left="0.7" right="0.7" top="0.75" bottom="0.75" header="0.3" footer="0.3"/>
  <pageSetup paperSize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4FB7755A4E0245B748D0B81158415F" ma:contentTypeVersion="10" ma:contentTypeDescription="Create a new document." ma:contentTypeScope="" ma:versionID="8a6e7a9baea0815d21f89f48cea1fff2">
  <xsd:schema xmlns:xsd="http://www.w3.org/2001/XMLSchema" xmlns:xs="http://www.w3.org/2001/XMLSchema" xmlns:p="http://schemas.microsoft.com/office/2006/metadata/properties" xmlns:ns2="761f4d00-4c29-4fe6-ace8-91d25b99deca" xmlns:ns3="ba65f896-1850-42c4-be83-21a7de27d602" targetNamespace="http://schemas.microsoft.com/office/2006/metadata/properties" ma:root="true" ma:fieldsID="1260e638cba585784c85eddc282b3a0a" ns2:_="" ns3:_="">
    <xsd:import namespace="761f4d00-4c29-4fe6-ace8-91d25b99deca"/>
    <xsd:import namespace="ba65f896-1850-42c4-be83-21a7de27d6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f4d00-4c29-4fe6-ace8-91d25b99d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93c8f8-31fe-4a71-87b3-fc774cb8f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5f896-1850-42c4-be83-21a7de27d6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807600-3d7c-40db-9830-e7aa9e23c962}" ma:internalName="TaxCatchAll" ma:showField="CatchAllData" ma:web="ba65f896-1850-42c4-be83-21a7de27d6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5f896-1850-42c4-be83-21a7de27d602" xsi:nil="true"/>
    <lcf76f155ced4ddcb4097134ff3c332f xmlns="761f4d00-4c29-4fe6-ace8-91d25b99de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845C86-ACF9-4123-804F-050769D2D8D1}"/>
</file>

<file path=customXml/itemProps2.xml><?xml version="1.0" encoding="utf-8"?>
<ds:datastoreItem xmlns:ds="http://schemas.openxmlformats.org/officeDocument/2006/customXml" ds:itemID="{468D33A5-C298-49A7-AB65-674EA0C8D80F}"/>
</file>

<file path=customXml/itemProps3.xml><?xml version="1.0" encoding="utf-8"?>
<ds:datastoreItem xmlns:ds="http://schemas.openxmlformats.org/officeDocument/2006/customXml" ds:itemID="{DDD4B985-804E-4584-A99E-0C5E6C6BD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Brown</dc:creator>
  <cp:lastModifiedBy>Mike Brown</cp:lastModifiedBy>
  <cp:lastPrinted>2025-11-24T17:13:00Z</cp:lastPrinted>
  <dcterms:created xsi:type="dcterms:W3CDTF">2025-11-20T20:11:46Z</dcterms:created>
  <dcterms:modified xsi:type="dcterms:W3CDTF">2025-11-24T18:17:14Z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0x010100784FB7755A4E0245B748D0B81158415F</vt:lpwstr>
  </property>
</Properties>
</file>