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ilvana\Desktop\Poliambulatorio documenti\Amministrazione trasparente ANAC\"/>
    </mc:Choice>
  </mc:AlternateContent>
  <bookViews>
    <workbookView xWindow="0" yWindow="0" windowWidth="25605" windowHeight="19020" tabRatio="500" activeTab="3"/>
  </bookViews>
  <sheets>
    <sheet name="Privato e conv 2023" sheetId="1" r:id="rId1"/>
    <sheet name="Privato e conv 2025" sheetId="4" r:id="rId2"/>
    <sheet name="Conv. 2023" sheetId="3" r:id="rId3"/>
    <sheet name="Conv. 2025" sheetId="5" r:id="rId4"/>
    <sheet name="Foglio1" sheetId="2" r:id="rId5"/>
  </sheets>
  <calcPr calcId="162913"/>
</workbook>
</file>

<file path=xl/calcChain.xml><?xml version="1.0" encoding="utf-8"?>
<calcChain xmlns="http://schemas.openxmlformats.org/spreadsheetml/2006/main">
  <c r="D8" i="4" l="1"/>
  <c r="D7" i="4"/>
  <c r="D6" i="4"/>
  <c r="D5" i="4"/>
  <c r="D4" i="4"/>
  <c r="D3" i="4"/>
  <c r="D14" i="1" l="1"/>
  <c r="D13" i="1"/>
  <c r="D19" i="1" l="1"/>
  <c r="D24" i="1"/>
  <c r="D23" i="1"/>
  <c r="D20" i="1"/>
  <c r="D18" i="1"/>
  <c r="D16" i="1"/>
  <c r="D15" i="1"/>
  <c r="D10" i="1"/>
  <c r="D11" i="1"/>
  <c r="D9" i="1"/>
  <c r="D5" i="1"/>
  <c r="D8" i="1"/>
  <c r="D4" i="1"/>
  <c r="D21" i="1"/>
  <c r="D3" i="1"/>
  <c r="D7" i="1"/>
  <c r="D6" i="1"/>
  <c r="D17" i="1"/>
  <c r="D12" i="1"/>
</calcChain>
</file>

<file path=xl/comments1.xml><?xml version="1.0" encoding="utf-8"?>
<comments xmlns="http://schemas.openxmlformats.org/spreadsheetml/2006/main">
  <authors>
    <author>Silvana Rizzo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Rapporto in % tra numero di prenotazioni entro tempo d'attesa standard e totale delle prenotazioni</t>
        </r>
      </text>
    </comment>
  </commentList>
</comments>
</file>

<file path=xl/comments2.xml><?xml version="1.0" encoding="utf-8"?>
<comments xmlns="http://schemas.openxmlformats.org/spreadsheetml/2006/main">
  <authors>
    <author>Silvana Rizzo</author>
  </authors>
  <commentList>
    <comment ref="C2" authorId="0" shapeId="0">
      <text>
        <r>
          <rPr>
            <b/>
            <sz val="9"/>
            <color indexed="81"/>
            <rFont val="Tahoma"/>
            <charset val="1"/>
          </rPr>
          <t>Rapporto in % tra numero di prenotazioni entro tempo d'attesa standard e totale delle prenotazioni</t>
        </r>
      </text>
    </comment>
  </commentList>
</comments>
</file>

<file path=xl/comments3.xml><?xml version="1.0" encoding="utf-8"?>
<comments xmlns="http://schemas.openxmlformats.org/spreadsheetml/2006/main">
  <authors>
    <author>Silvana Rizzo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Tempo medio rilevato tramite campione rappresentativo nel trimestre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Tempo medio rilevato tramite campione rappresentativo nel trimestre</t>
        </r>
      </text>
    </comment>
    <comment ref="F13" authorId="0" shapeId="0">
      <text>
        <r>
          <rPr>
            <sz val="9"/>
            <color indexed="81"/>
            <rFont val="Tahoma"/>
            <family val="2"/>
          </rPr>
          <t>Tempo medio rilevato tramite campione rappresentativo nel trimestre</t>
        </r>
      </text>
    </comment>
  </commentList>
</comments>
</file>

<file path=xl/comments4.xml><?xml version="1.0" encoding="utf-8"?>
<comments xmlns="http://schemas.openxmlformats.org/spreadsheetml/2006/main">
  <authors>
    <author>Silvana Rizzo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Tempo medio rilevato tramite campione rappresentativo nel trimestre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>Tempo medio rilevato tramite campione rappresentativo nel trimestre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>Tempo medio rilevato tramite campione rappresentativo nel trimestre</t>
        </r>
      </text>
    </comment>
  </commentList>
</comments>
</file>

<file path=xl/sharedStrings.xml><?xml version="1.0" encoding="utf-8"?>
<sst xmlns="http://schemas.openxmlformats.org/spreadsheetml/2006/main" count="253" uniqueCount="74">
  <si>
    <t/>
  </si>
  <si>
    <t>Prestazioni</t>
  </si>
  <si>
    <t>Numero Prenotazioni</t>
  </si>
  <si>
    <t>Indice di performance</t>
  </si>
  <si>
    <t>100%</t>
  </si>
  <si>
    <t>99%</t>
  </si>
  <si>
    <t>95%</t>
  </si>
  <si>
    <t>96%</t>
  </si>
  <si>
    <t>98%</t>
  </si>
  <si>
    <t>94%</t>
  </si>
  <si>
    <t>97%</t>
  </si>
  <si>
    <t>90%</t>
  </si>
  <si>
    <t>93%</t>
  </si>
  <si>
    <t>03 Visita Cardiologica</t>
  </si>
  <si>
    <t>03.1 Elettrocardiogramma</t>
  </si>
  <si>
    <t>03.2 Ecocolordoppler Cardiaca</t>
  </si>
  <si>
    <t>01 Visita Allergologica</t>
  </si>
  <si>
    <t>02 Visita Angiologica</t>
  </si>
  <si>
    <t>04 Visita Dermatologica</t>
  </si>
  <si>
    <t>05 Visita Dietologica</t>
  </si>
  <si>
    <t>06 Ecografie varie</t>
  </si>
  <si>
    <t>07 Visita Fisiatrica</t>
  </si>
  <si>
    <t>08 Visita Gastroenterologica</t>
  </si>
  <si>
    <t>09 Visita Medicina sportiva</t>
  </si>
  <si>
    <t>10 Visita Ortopedica</t>
  </si>
  <si>
    <t>11 Visita Osterica e Ginecologica</t>
  </si>
  <si>
    <t>13 Visita Pneumologica</t>
  </si>
  <si>
    <t>13.1 Spirometria</t>
  </si>
  <si>
    <t>14 Visita Proctologica</t>
  </si>
  <si>
    <t>11.1 Ecografia Osterica e Ginecologica</t>
  </si>
  <si>
    <t>II trimestre 2023</t>
  </si>
  <si>
    <t>I trimestre 2023</t>
  </si>
  <si>
    <t>III trimestre 2023</t>
  </si>
  <si>
    <t>IV trimestre 2023</t>
  </si>
  <si>
    <t>07.1 Medicina fisica e riabilitativa strumentale</t>
  </si>
  <si>
    <t>07.2 Medicina fisica e riabilitativa manuale</t>
  </si>
  <si>
    <t>15 Visita Urologica ed Andrologica</t>
  </si>
  <si>
    <t>12 Visita Otorinlaringoiatrica</t>
  </si>
  <si>
    <t>02.1 Ecocolordoppler vari</t>
  </si>
  <si>
    <t>01 Ecocolordoppler vari</t>
  </si>
  <si>
    <t>02 Ecografie varie</t>
  </si>
  <si>
    <t>03 Visita Fisiatrica</t>
  </si>
  <si>
    <t>03.1 Medicina fisica e riabilitativa strumentale</t>
  </si>
  <si>
    <t>03.2 Medicina fisica e riabilitativa manuale</t>
  </si>
  <si>
    <t>04 Visita Ortopedica</t>
  </si>
  <si>
    <t>05 Ecografia Osterica e Ginecologica</t>
  </si>
  <si>
    <t>Tempo standard</t>
  </si>
  <si>
    <t>Tempo medio consuntivo</t>
  </si>
  <si>
    <t>Max. 60 gg.</t>
  </si>
  <si>
    <t>Max. 7 gg.</t>
  </si>
  <si>
    <t>Max. 30 gg.</t>
  </si>
  <si>
    <t>9,75 gg.</t>
  </si>
  <si>
    <t>16,5 gg.</t>
  </si>
  <si>
    <t>5,5 gg.</t>
  </si>
  <si>
    <t>11,25 gg.</t>
  </si>
  <si>
    <t>13,5 gg.</t>
  </si>
  <si>
    <t>18,25 gg.</t>
  </si>
  <si>
    <t>4,75 gg.</t>
  </si>
  <si>
    <t>9,15 gg.</t>
  </si>
  <si>
    <t>15,75 gg.</t>
  </si>
  <si>
    <t>5,25 gg.</t>
  </si>
  <si>
    <t>10,75 gg.</t>
  </si>
  <si>
    <t>11,75 gg.</t>
  </si>
  <si>
    <t>17,75 gg.</t>
  </si>
  <si>
    <t>3,50 gg.</t>
  </si>
  <si>
    <t>Monitoraggio dei tempi d'attesa delle prestazioni convenzionate</t>
  </si>
  <si>
    <t>I trimestre 2025</t>
  </si>
  <si>
    <t>II trimestre 2025</t>
  </si>
  <si>
    <t>III trimestre 2025</t>
  </si>
  <si>
    <t>IV trimestre 2025</t>
  </si>
  <si>
    <t>0.1 Ecocolordoppler vari</t>
  </si>
  <si>
    <t>0.2 Ecografie varie</t>
  </si>
  <si>
    <t>0.3 Visita Fisiatrica</t>
  </si>
  <si>
    <t>0.4 Visita Ortopedica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</si>
</sst>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4" fillId="0" borderId="0" xfId="0" applyFont="1"/>
    <xf numFmtId="1" fontId="0" fillId="0" borderId="0" xfId="0" applyNumberForma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400"/>
              <a:t>Tempi d'attesa I trimestre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'Conv. 2023'!$B$13</c:f>
              <c:strCache>
                <c:ptCount val="1"/>
                <c:pt idx="0">
                  <c:v>Tempo standard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FFFF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2EC-4AB7-9A89-453FA53EFC8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12EC-4AB7-9A89-453FA53EFC8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12EC-4AB7-9A89-453FA53EFC8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12EC-4AB7-9A89-453FA53EFC8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12EC-4AB7-9A89-453FA53EFC8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12EC-4AB7-9A89-453FA53EFC8D}"/>
              </c:ext>
            </c:extLst>
          </c:dPt>
          <c:cat>
            <c:strRef>
              <c:f>'Conv. 2023'!$A$14:$A$20</c:f>
              <c:strCache>
                <c:ptCount val="7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  <c:pt idx="6">
                  <c:v>05 Ecografia Osterica e Ginecologica</c:v>
                </c:pt>
              </c:strCache>
            </c:strRef>
          </c:cat>
          <c:val>
            <c:numRef>
              <c:f>'Conv. 2023'!$B$14:$B$20</c:f>
              <c:numCache>
                <c:formatCode>General</c:formatCode>
                <c:ptCount val="7"/>
                <c:pt idx="0">
                  <c:v>60</c:v>
                </c:pt>
                <c:pt idx="1">
                  <c:v>60</c:v>
                </c:pt>
                <c:pt idx="2">
                  <c:v>7</c:v>
                </c:pt>
                <c:pt idx="3">
                  <c:v>30</c:v>
                </c:pt>
                <c:pt idx="4">
                  <c:v>30</c:v>
                </c:pt>
                <c:pt idx="5">
                  <c:v>7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C-4AB7-9A89-453FA53EFC8D}"/>
            </c:ext>
          </c:extLst>
        </c:ser>
        <c:ser>
          <c:idx val="1"/>
          <c:order val="1"/>
          <c:tx>
            <c:strRef>
              <c:f>'Conv. 2023'!$C$13</c:f>
              <c:strCache>
                <c:ptCount val="1"/>
                <c:pt idx="0">
                  <c:v>Tempo medio 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'Conv. 2023'!$A$14:$A$20</c:f>
              <c:strCache>
                <c:ptCount val="7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  <c:pt idx="6">
                  <c:v>05 Ecografia Osterica e Ginecologica</c:v>
                </c:pt>
              </c:strCache>
            </c:strRef>
          </c:cat>
          <c:val>
            <c:numRef>
              <c:f>'Conv. 2023'!$C$14:$C$20</c:f>
              <c:numCache>
                <c:formatCode>General</c:formatCode>
                <c:ptCount val="7"/>
                <c:pt idx="0">
                  <c:v>9.75</c:v>
                </c:pt>
                <c:pt idx="1">
                  <c:v>16.5</c:v>
                </c:pt>
                <c:pt idx="2">
                  <c:v>5.5</c:v>
                </c:pt>
                <c:pt idx="3">
                  <c:v>11.25</c:v>
                </c:pt>
                <c:pt idx="4">
                  <c:v>13.5</c:v>
                </c:pt>
                <c:pt idx="5">
                  <c:v>18.25</c:v>
                </c:pt>
                <c:pt idx="6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C-4AB7-9A89-453FA53EF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328232"/>
        <c:axId val="338328560"/>
        <c:axId val="0"/>
      </c:bar3DChart>
      <c:catAx>
        <c:axId val="338328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560"/>
        <c:crosses val="max"/>
        <c:auto val="1"/>
        <c:lblAlgn val="ctr"/>
        <c:lblOffset val="100"/>
        <c:noMultiLvlLbl val="0"/>
      </c:catAx>
      <c:valAx>
        <c:axId val="3383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400"/>
              <a:t>Tempi d'attesa II trimestre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'Conv. 2023'!$E$13</c:f>
              <c:strCache>
                <c:ptCount val="1"/>
                <c:pt idx="0">
                  <c:v>Tempo standard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FFFF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939-4DE5-A3DE-9F810CEF577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939-4DE5-A3DE-9F810CEF577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939-4DE5-A3DE-9F810CEF577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939-4DE5-A3DE-9F810CEF577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939-4DE5-A3DE-9F810CEF577C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939-4DE5-A3DE-9F810CEF577C}"/>
              </c:ext>
            </c:extLst>
          </c:dPt>
          <c:cat>
            <c:strRef>
              <c:f>'Conv. 2023'!$D$14:$D$20</c:f>
              <c:strCache>
                <c:ptCount val="7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  <c:pt idx="6">
                  <c:v>05 Ecografia Osterica e Ginecologica</c:v>
                </c:pt>
              </c:strCache>
            </c:strRef>
          </c:cat>
          <c:val>
            <c:numRef>
              <c:f>'Conv. 2023'!$E$14:$E$20</c:f>
              <c:numCache>
                <c:formatCode>General</c:formatCode>
                <c:ptCount val="7"/>
                <c:pt idx="0">
                  <c:v>60</c:v>
                </c:pt>
                <c:pt idx="1">
                  <c:v>60</c:v>
                </c:pt>
                <c:pt idx="2">
                  <c:v>7</c:v>
                </c:pt>
                <c:pt idx="3">
                  <c:v>30</c:v>
                </c:pt>
                <c:pt idx="4">
                  <c:v>30</c:v>
                </c:pt>
                <c:pt idx="5">
                  <c:v>7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39-4DE5-A3DE-9F810CEF577C}"/>
            </c:ext>
          </c:extLst>
        </c:ser>
        <c:ser>
          <c:idx val="1"/>
          <c:order val="1"/>
          <c:tx>
            <c:strRef>
              <c:f>'Conv. 2023'!$F$13</c:f>
              <c:strCache>
                <c:ptCount val="1"/>
                <c:pt idx="0">
                  <c:v>Tempo medio 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'Conv. 2023'!$D$14:$D$20</c:f>
              <c:strCache>
                <c:ptCount val="7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  <c:pt idx="6">
                  <c:v>05 Ecografia Osterica e Ginecologica</c:v>
                </c:pt>
              </c:strCache>
            </c:strRef>
          </c:cat>
          <c:val>
            <c:numRef>
              <c:f>'Conv. 2023'!$F$14:$F$20</c:f>
              <c:numCache>
                <c:formatCode>General</c:formatCode>
                <c:ptCount val="7"/>
                <c:pt idx="0">
                  <c:v>9.15</c:v>
                </c:pt>
                <c:pt idx="1">
                  <c:v>15.75</c:v>
                </c:pt>
                <c:pt idx="2">
                  <c:v>5.25</c:v>
                </c:pt>
                <c:pt idx="3">
                  <c:v>10.75</c:v>
                </c:pt>
                <c:pt idx="4">
                  <c:v>11.75</c:v>
                </c:pt>
                <c:pt idx="5">
                  <c:v>17.75</c:v>
                </c:pt>
                <c:pt idx="6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39-4DE5-A3DE-9F810CEF5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328232"/>
        <c:axId val="338328560"/>
        <c:axId val="0"/>
      </c:bar3DChart>
      <c:catAx>
        <c:axId val="338328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560"/>
        <c:crosses val="max"/>
        <c:auto val="1"/>
        <c:lblAlgn val="ctr"/>
        <c:lblOffset val="100"/>
        <c:noMultiLvlLbl val="0"/>
      </c:catAx>
      <c:valAx>
        <c:axId val="3383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400"/>
              <a:t>Tempi d'attesa I trimestre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'Conv. 2025'!$B$12</c:f>
              <c:strCache>
                <c:ptCount val="1"/>
                <c:pt idx="0">
                  <c:v>Tempo standard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FFFF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4BF-4BC9-B0F7-57FE96B5ABE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4BF-4BC9-B0F7-57FE96B5ABE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4BF-4BC9-B0F7-57FE96B5ABE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4BF-4BC9-B0F7-57FE96B5ABED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4BF-4BC9-B0F7-57FE96B5ABED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4BF-4BC9-B0F7-57FE96B5ABED}"/>
              </c:ext>
            </c:extLst>
          </c:dPt>
          <c:cat>
            <c:strRef>
              <c:f>'Conv. 2025'!$A$13:$A$18</c:f>
              <c:strCache>
                <c:ptCount val="6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</c:strCache>
            </c:strRef>
          </c:cat>
          <c:val>
            <c:numRef>
              <c:f>'Conv. 2025'!$B$13:$B$18</c:f>
              <c:numCache>
                <c:formatCode>General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7</c:v>
                </c:pt>
                <c:pt idx="3">
                  <c:v>30</c:v>
                </c:pt>
                <c:pt idx="4">
                  <c:v>30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4BF-4BC9-B0F7-57FE96B5ABED}"/>
            </c:ext>
          </c:extLst>
        </c:ser>
        <c:ser>
          <c:idx val="1"/>
          <c:order val="1"/>
          <c:tx>
            <c:strRef>
              <c:f>'Conv. 2025'!$C$12</c:f>
              <c:strCache>
                <c:ptCount val="1"/>
                <c:pt idx="0">
                  <c:v>Tempo medio 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'Conv. 2025'!$A$13:$A$18</c:f>
              <c:strCache>
                <c:ptCount val="6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</c:strCache>
            </c:strRef>
          </c:cat>
          <c:val>
            <c:numRef>
              <c:f>'Conv. 2025'!$C$13:$C$18</c:f>
              <c:numCache>
                <c:formatCode>General</c:formatCode>
                <c:ptCount val="6"/>
                <c:pt idx="0">
                  <c:v>9.75</c:v>
                </c:pt>
                <c:pt idx="1">
                  <c:v>16.5</c:v>
                </c:pt>
                <c:pt idx="2">
                  <c:v>5.5</c:v>
                </c:pt>
                <c:pt idx="3">
                  <c:v>11.25</c:v>
                </c:pt>
                <c:pt idx="4">
                  <c:v>13.5</c:v>
                </c:pt>
                <c:pt idx="5">
                  <c:v>18.25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BF-4BC9-B0F7-57FE96B5A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328232"/>
        <c:axId val="338328560"/>
        <c:axId val="0"/>
      </c:bar3DChart>
      <c:catAx>
        <c:axId val="338328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560"/>
        <c:crosses val="max"/>
        <c:auto val="1"/>
        <c:lblAlgn val="ctr"/>
        <c:lblOffset val="100"/>
        <c:noMultiLvlLbl val="0"/>
      </c:catAx>
      <c:valAx>
        <c:axId val="3383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400"/>
              <a:t>Tempi d'attesa II trimestre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'Conv. 2025'!$E$12</c:f>
              <c:strCache>
                <c:ptCount val="1"/>
                <c:pt idx="0">
                  <c:v>Tempo standard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FFFF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D84-4FAB-BA49-BF8D331B510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D84-4FAB-BA49-BF8D331B510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D84-4FAB-BA49-BF8D331B510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D84-4FAB-BA49-BF8D331B510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D84-4FAB-BA49-BF8D331B510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D84-4FAB-BA49-BF8D331B510E}"/>
              </c:ext>
            </c:extLst>
          </c:dPt>
          <c:cat>
            <c:strRef>
              <c:f>'Conv. 2025'!$D$13:$D$18</c:f>
              <c:strCache>
                <c:ptCount val="6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</c:strCache>
            </c:strRef>
          </c:cat>
          <c:val>
            <c:numRef>
              <c:f>'Conv. 2025'!$E$13:$E$18</c:f>
              <c:numCache>
                <c:formatCode>General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7</c:v>
                </c:pt>
                <c:pt idx="3">
                  <c:v>30</c:v>
                </c:pt>
                <c:pt idx="4">
                  <c:v>30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4-4FAB-BA49-BF8D331B510E}"/>
            </c:ext>
          </c:extLst>
        </c:ser>
        <c:ser>
          <c:idx val="1"/>
          <c:order val="1"/>
          <c:tx>
            <c:strRef>
              <c:f>'Conv. 2025'!$F$12</c:f>
              <c:strCache>
                <c:ptCount val="1"/>
                <c:pt idx="0">
                  <c:v>Tempo medio consuntivo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'Conv. 2025'!$D$13:$D$18</c:f>
              <c:strCache>
                <c:ptCount val="6"/>
                <c:pt idx="0">
                  <c:v>01 Ecocolordoppler vari</c:v>
                </c:pt>
                <c:pt idx="1">
                  <c:v>02 Ecografie varie</c:v>
                </c:pt>
                <c:pt idx="2">
                  <c:v>03 Visita Fisiatrica</c:v>
                </c:pt>
                <c:pt idx="3">
                  <c:v>03.1 Medicina fisica e riabilitativa strumentale</c:v>
                </c:pt>
                <c:pt idx="4">
                  <c:v>03.2 Medicina fisica e riabilitativa manuale</c:v>
                </c:pt>
                <c:pt idx="5">
                  <c:v>04 Visita Ortopedica</c:v>
                </c:pt>
              </c:strCache>
            </c:strRef>
          </c:cat>
          <c:val>
            <c:numRef>
              <c:f>'Conv. 2025'!$F$13:$F$18</c:f>
              <c:numCache>
                <c:formatCode>General</c:formatCode>
                <c:ptCount val="6"/>
                <c:pt idx="0">
                  <c:v>9.15</c:v>
                </c:pt>
                <c:pt idx="1">
                  <c:v>15.75</c:v>
                </c:pt>
                <c:pt idx="2">
                  <c:v>5.25</c:v>
                </c:pt>
                <c:pt idx="3">
                  <c:v>10.75</c:v>
                </c:pt>
                <c:pt idx="4">
                  <c:v>11.75</c:v>
                </c:pt>
                <c:pt idx="5">
                  <c:v>17.75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4-4FAB-BA49-BF8D331B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8328232"/>
        <c:axId val="338328560"/>
        <c:axId val="0"/>
      </c:bar3DChart>
      <c:catAx>
        <c:axId val="338328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560"/>
        <c:crosses val="max"/>
        <c:auto val="1"/>
        <c:lblAlgn val="ctr"/>
        <c:lblOffset val="100"/>
        <c:noMultiLvlLbl val="0"/>
      </c:catAx>
      <c:valAx>
        <c:axId val="3383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32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161925</xdr:rowOff>
    </xdr:from>
    <xdr:to>
      <xdr:col>2</xdr:col>
      <xdr:colOff>971550</xdr:colOff>
      <xdr:row>26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11</xdr:row>
      <xdr:rowOff>171450</xdr:rowOff>
    </xdr:from>
    <xdr:to>
      <xdr:col>9</xdr:col>
      <xdr:colOff>571500</xdr:colOff>
      <xdr:row>27</xdr:row>
      <xdr:rowOff>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28575</xdr:rowOff>
    </xdr:from>
    <xdr:to>
      <xdr:col>2</xdr:col>
      <xdr:colOff>942975</xdr:colOff>
      <xdr:row>33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1038225</xdr:colOff>
      <xdr:row>18</xdr:row>
      <xdr:rowOff>47625</xdr:rowOff>
    </xdr:from>
    <xdr:to>
      <xdr:col>9</xdr:col>
      <xdr:colOff>180975</xdr:colOff>
      <xdr:row>33</xdr:row>
      <xdr:rowOff>66675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workbookViewId="0">
      <selection activeCell="B33" sqref="B33"/>
    </sheetView>
  </sheetViews>
  <sheetFormatPr defaultRowHeight="15" x14ac:dyDescent="0.25"/>
  <cols>
    <col min="1" max="1" width="30.85546875" customWidth="1"/>
    <col min="2" max="2" width="15.85546875" customWidth="1"/>
    <col min="3" max="3" width="10.85546875" customWidth="1"/>
    <col min="4" max="4" width="12.42578125" customWidth="1"/>
    <col min="5" max="5" width="10.5703125" customWidth="1"/>
  </cols>
  <sheetData>
    <row r="1" spans="1:10" x14ac:dyDescent="0.25">
      <c r="A1" t="s">
        <v>0</v>
      </c>
      <c r="B1" s="3" t="s">
        <v>31</v>
      </c>
      <c r="C1" t="s">
        <v>0</v>
      </c>
      <c r="D1" s="1" t="s">
        <v>30</v>
      </c>
      <c r="E1" t="s">
        <v>0</v>
      </c>
      <c r="F1" s="1" t="s">
        <v>32</v>
      </c>
      <c r="I1" s="1" t="s">
        <v>33</v>
      </c>
    </row>
    <row r="2" spans="1:10" x14ac:dyDescent="0.25">
      <c r="A2" t="s">
        <v>1</v>
      </c>
      <c r="B2" t="s">
        <v>2</v>
      </c>
      <c r="C2" t="s">
        <v>3</v>
      </c>
      <c r="D2" t="s">
        <v>2</v>
      </c>
      <c r="E2" t="s">
        <v>3</v>
      </c>
      <c r="F2" t="s">
        <v>2</v>
      </c>
      <c r="G2" t="s">
        <v>3</v>
      </c>
      <c r="I2" t="s">
        <v>2</v>
      </c>
      <c r="J2" t="s">
        <v>3</v>
      </c>
    </row>
    <row r="3" spans="1:10" x14ac:dyDescent="0.25">
      <c r="A3" t="s">
        <v>16</v>
      </c>
      <c r="B3">
        <v>11</v>
      </c>
      <c r="C3" t="s">
        <v>5</v>
      </c>
      <c r="D3" s="2">
        <f>(37/4)</f>
        <v>9.25</v>
      </c>
      <c r="E3" t="s">
        <v>4</v>
      </c>
    </row>
    <row r="4" spans="1:10" x14ac:dyDescent="0.25">
      <c r="A4" t="s">
        <v>17</v>
      </c>
      <c r="B4">
        <v>11</v>
      </c>
      <c r="C4" t="s">
        <v>4</v>
      </c>
      <c r="D4" s="2">
        <f>(37/4)</f>
        <v>9.25</v>
      </c>
      <c r="E4" t="s">
        <v>8</v>
      </c>
    </row>
    <row r="5" spans="1:10" x14ac:dyDescent="0.25">
      <c r="A5" t="s">
        <v>38</v>
      </c>
      <c r="B5">
        <v>391</v>
      </c>
      <c r="C5" t="s">
        <v>12</v>
      </c>
      <c r="D5" s="2">
        <f>(1500/4)</f>
        <v>375</v>
      </c>
      <c r="E5" t="s">
        <v>7</v>
      </c>
    </row>
    <row r="6" spans="1:10" x14ac:dyDescent="0.25">
      <c r="A6" t="s">
        <v>13</v>
      </c>
      <c r="B6">
        <v>48</v>
      </c>
      <c r="C6" t="s">
        <v>4</v>
      </c>
      <c r="D6">
        <f>(136/4)</f>
        <v>34</v>
      </c>
      <c r="E6" t="s">
        <v>4</v>
      </c>
    </row>
    <row r="7" spans="1:10" x14ac:dyDescent="0.25">
      <c r="A7" t="s">
        <v>14</v>
      </c>
      <c r="B7">
        <v>33</v>
      </c>
      <c r="C7" t="s">
        <v>5</v>
      </c>
      <c r="D7">
        <f>(112/4)</f>
        <v>28</v>
      </c>
      <c r="E7" t="s">
        <v>5</v>
      </c>
    </row>
    <row r="8" spans="1:10" x14ac:dyDescent="0.25">
      <c r="A8" t="s">
        <v>15</v>
      </c>
      <c r="B8">
        <v>4</v>
      </c>
      <c r="C8" t="s">
        <v>8</v>
      </c>
      <c r="D8">
        <f>(20/4)</f>
        <v>5</v>
      </c>
      <c r="E8" t="s">
        <v>8</v>
      </c>
    </row>
    <row r="9" spans="1:10" x14ac:dyDescent="0.25">
      <c r="A9" t="s">
        <v>18</v>
      </c>
      <c r="B9">
        <v>38</v>
      </c>
      <c r="C9" t="s">
        <v>4</v>
      </c>
      <c r="D9" s="2">
        <f>(119/4)</f>
        <v>29.75</v>
      </c>
      <c r="E9" t="s">
        <v>6</v>
      </c>
    </row>
    <row r="10" spans="1:10" x14ac:dyDescent="0.25">
      <c r="A10" t="s">
        <v>19</v>
      </c>
      <c r="B10">
        <v>8</v>
      </c>
      <c r="C10" t="s">
        <v>12</v>
      </c>
      <c r="D10" s="2">
        <f>(36/4)</f>
        <v>9</v>
      </c>
      <c r="E10" t="s">
        <v>9</v>
      </c>
    </row>
    <row r="11" spans="1:10" x14ac:dyDescent="0.25">
      <c r="A11" t="s">
        <v>20</v>
      </c>
      <c r="B11">
        <v>2023</v>
      </c>
      <c r="C11" t="s">
        <v>9</v>
      </c>
      <c r="D11" s="2">
        <f>(7858/4)</f>
        <v>1964.5</v>
      </c>
      <c r="E11" t="s">
        <v>8</v>
      </c>
    </row>
    <row r="12" spans="1:10" x14ac:dyDescent="0.25">
      <c r="A12" t="s">
        <v>21</v>
      </c>
      <c r="B12">
        <v>246</v>
      </c>
      <c r="C12" t="s">
        <v>5</v>
      </c>
      <c r="D12">
        <f>(936/4)</f>
        <v>234</v>
      </c>
      <c r="E12" t="s">
        <v>4</v>
      </c>
    </row>
    <row r="13" spans="1:10" x14ac:dyDescent="0.25">
      <c r="A13" t="s">
        <v>34</v>
      </c>
      <c r="B13">
        <v>1724</v>
      </c>
      <c r="C13" t="s">
        <v>8</v>
      </c>
      <c r="D13" s="2">
        <f>(6774/4)</f>
        <v>1693.5</v>
      </c>
      <c r="E13" t="s">
        <v>10</v>
      </c>
    </row>
    <row r="14" spans="1:10" x14ac:dyDescent="0.25">
      <c r="A14" t="s">
        <v>35</v>
      </c>
      <c r="B14">
        <v>1767</v>
      </c>
      <c r="C14" t="s">
        <v>6</v>
      </c>
      <c r="D14" s="2">
        <f>(6849/4)</f>
        <v>1712.25</v>
      </c>
      <c r="E14" t="s">
        <v>8</v>
      </c>
    </row>
    <row r="15" spans="1:10" x14ac:dyDescent="0.25">
      <c r="A15" t="s">
        <v>22</v>
      </c>
      <c r="B15">
        <v>31</v>
      </c>
      <c r="C15" t="s">
        <v>10</v>
      </c>
      <c r="D15" s="2">
        <f>(112/4)</f>
        <v>28</v>
      </c>
      <c r="E15" t="s">
        <v>4</v>
      </c>
    </row>
    <row r="16" spans="1:10" x14ac:dyDescent="0.25">
      <c r="A16" t="s">
        <v>23</v>
      </c>
      <c r="B16">
        <v>11</v>
      </c>
      <c r="C16" t="s">
        <v>6</v>
      </c>
      <c r="D16" s="2">
        <f>(89/4)</f>
        <v>22.25</v>
      </c>
      <c r="E16" t="s">
        <v>7</v>
      </c>
    </row>
    <row r="17" spans="1:5" x14ac:dyDescent="0.25">
      <c r="A17" t="s">
        <v>24</v>
      </c>
      <c r="B17">
        <v>334</v>
      </c>
      <c r="C17" t="s">
        <v>4</v>
      </c>
      <c r="D17">
        <f>(1264/4)</f>
        <v>316</v>
      </c>
      <c r="E17" t="s">
        <v>4</v>
      </c>
    </row>
    <row r="18" spans="1:5" x14ac:dyDescent="0.25">
      <c r="A18" t="s">
        <v>25</v>
      </c>
      <c r="B18">
        <v>57</v>
      </c>
      <c r="C18" t="s">
        <v>8</v>
      </c>
      <c r="D18" s="2">
        <f>(198/4)</f>
        <v>49.5</v>
      </c>
      <c r="E18" t="s">
        <v>4</v>
      </c>
    </row>
    <row r="19" spans="1:5" x14ac:dyDescent="0.25">
      <c r="A19" t="s">
        <v>29</v>
      </c>
      <c r="B19">
        <v>8</v>
      </c>
      <c r="C19" t="s">
        <v>5</v>
      </c>
      <c r="D19" s="2">
        <f>(21/4)</f>
        <v>5.25</v>
      </c>
      <c r="E19" t="s">
        <v>4</v>
      </c>
    </row>
    <row r="20" spans="1:5" x14ac:dyDescent="0.25">
      <c r="A20" t="s">
        <v>37</v>
      </c>
      <c r="B20">
        <v>91</v>
      </c>
      <c r="C20" t="s">
        <v>7</v>
      </c>
      <c r="D20" s="2">
        <f>(346/4)</f>
        <v>86.5</v>
      </c>
      <c r="E20" t="s">
        <v>8</v>
      </c>
    </row>
    <row r="21" spans="1:5" x14ac:dyDescent="0.25">
      <c r="A21" t="s">
        <v>26</v>
      </c>
      <c r="B21">
        <v>18</v>
      </c>
      <c r="C21" t="s">
        <v>8</v>
      </c>
      <c r="D21" s="2">
        <f>(60/4)</f>
        <v>15</v>
      </c>
      <c r="E21" t="s">
        <v>11</v>
      </c>
    </row>
    <row r="22" spans="1:5" x14ac:dyDescent="0.25">
      <c r="A22" t="s">
        <v>27</v>
      </c>
      <c r="B22">
        <v>3</v>
      </c>
      <c r="C22" t="s">
        <v>5</v>
      </c>
      <c r="D22" s="2">
        <v>2</v>
      </c>
      <c r="E22" t="s">
        <v>4</v>
      </c>
    </row>
    <row r="23" spans="1:5" x14ac:dyDescent="0.25">
      <c r="A23" t="s">
        <v>28</v>
      </c>
      <c r="B23">
        <v>5</v>
      </c>
      <c r="C23" t="s">
        <v>4</v>
      </c>
      <c r="D23" s="2">
        <f>(12/4)</f>
        <v>3</v>
      </c>
      <c r="E23" t="s">
        <v>4</v>
      </c>
    </row>
    <row r="24" spans="1:5" x14ac:dyDescent="0.25">
      <c r="A24" t="s">
        <v>36</v>
      </c>
      <c r="B24">
        <v>22</v>
      </c>
      <c r="C24" t="s">
        <v>10</v>
      </c>
      <c r="D24" s="2">
        <f>(76/4)</f>
        <v>19</v>
      </c>
      <c r="E24" t="s">
        <v>6</v>
      </c>
    </row>
  </sheetData>
  <pageMargins left="0.7" right="0.7" top="0.75" bottom="0.75" header="0.3" footer="0.3"/>
  <pageSetup paperSize="9" orientation="portrait" r:id="rId1"/>
  <ignoredErrors>
    <ignoredError sqref="C22:C24 E22:E24 E19:E21 C19:C21 C14:C18 E14:E18 E3:E13 C3:C1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workbookViewId="0">
      <selection activeCell="B3" sqref="B3"/>
    </sheetView>
  </sheetViews>
  <sheetFormatPr defaultRowHeight="15" x14ac:dyDescent="0.25"/>
  <cols>
    <col min="1" max="1" width="30.85546875" customWidth="1"/>
    <col min="2" max="2" width="19.140625" customWidth="1"/>
    <col min="3" max="3" width="10.85546875" customWidth="1"/>
    <col min="4" max="4" width="12.42578125" customWidth="1"/>
    <col min="5" max="5" width="10.5703125" customWidth="1"/>
  </cols>
  <sheetData>
    <row r="1" spans="1:10" x14ac:dyDescent="0.25">
      <c r="A1" t="s">
        <v>0</v>
      </c>
      <c r="B1" s="3" t="s">
        <v>66</v>
      </c>
      <c r="C1" t="s">
        <v>0</v>
      </c>
      <c r="D1" s="1" t="s">
        <v>67</v>
      </c>
      <c r="E1" t="s">
        <v>0</v>
      </c>
      <c r="F1" s="1" t="s">
        <v>68</v>
      </c>
      <c r="I1" s="1" t="s">
        <v>69</v>
      </c>
    </row>
    <row r="2" spans="1:10" x14ac:dyDescent="0.25">
      <c r="A2" t="s">
        <v>1</v>
      </c>
      <c r="B2" t="s">
        <v>2</v>
      </c>
      <c r="C2" t="s">
        <v>3</v>
      </c>
      <c r="D2" t="s">
        <v>2</v>
      </c>
      <c r="E2" t="s">
        <v>3</v>
      </c>
      <c r="F2" t="s">
        <v>2</v>
      </c>
      <c r="G2" t="s">
        <v>3</v>
      </c>
      <c r="I2" t="s">
        <v>2</v>
      </c>
      <c r="J2" t="s">
        <v>3</v>
      </c>
    </row>
    <row r="3" spans="1:10" x14ac:dyDescent="0.25">
      <c r="A3" t="s">
        <v>70</v>
      </c>
      <c r="B3">
        <v>391</v>
      </c>
      <c r="C3" t="s">
        <v>12</v>
      </c>
      <c r="D3" s="2">
        <f>(1500/4)</f>
        <v>375</v>
      </c>
      <c r="E3" t="s">
        <v>7</v>
      </c>
    </row>
    <row r="4" spans="1:10" x14ac:dyDescent="0.25">
      <c r="A4" t="s">
        <v>71</v>
      </c>
      <c r="B4">
        <v>2023</v>
      </c>
      <c r="C4" t="s">
        <v>9</v>
      </c>
      <c r="D4" s="2">
        <f>(7858/4)</f>
        <v>1964.5</v>
      </c>
      <c r="E4" t="s">
        <v>8</v>
      </c>
    </row>
    <row r="5" spans="1:10" x14ac:dyDescent="0.25">
      <c r="A5" t="s">
        <v>72</v>
      </c>
      <c r="B5">
        <v>246</v>
      </c>
      <c r="C5" t="s">
        <v>5</v>
      </c>
      <c r="D5">
        <f>(936/4)</f>
        <v>234</v>
      </c>
      <c r="E5" t="s">
        <v>4</v>
      </c>
    </row>
    <row r="6" spans="1:10" x14ac:dyDescent="0.25">
      <c r="A6" t="s">
        <v>42</v>
      </c>
      <c r="B6">
        <v>1724</v>
      </c>
      <c r="C6" t="s">
        <v>8</v>
      </c>
      <c r="D6" s="2">
        <f>(6774/4)</f>
        <v>1693.5</v>
      </c>
      <c r="E6" t="s">
        <v>10</v>
      </c>
    </row>
    <row r="7" spans="1:10" x14ac:dyDescent="0.25">
      <c r="A7" t="s">
        <v>43</v>
      </c>
      <c r="B7">
        <v>1767</v>
      </c>
      <c r="C7" t="s">
        <v>6</v>
      </c>
      <c r="D7" s="2">
        <f>(6849/4)</f>
        <v>1712.25</v>
      </c>
      <c r="E7" t="s">
        <v>8</v>
      </c>
    </row>
    <row r="8" spans="1:10" x14ac:dyDescent="0.25">
      <c r="A8" t="s">
        <v>73</v>
      </c>
      <c r="B8">
        <v>334</v>
      </c>
      <c r="C8" t="s">
        <v>4</v>
      </c>
      <c r="D8">
        <f>(1264/4)</f>
        <v>316</v>
      </c>
      <c r="E8" t="s">
        <v>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workbookViewId="0">
      <selection activeCell="C35" sqref="C35"/>
    </sheetView>
  </sheetViews>
  <sheetFormatPr defaultRowHeight="15" x14ac:dyDescent="0.25"/>
  <cols>
    <col min="1" max="1" width="41.140625" customWidth="1"/>
    <col min="2" max="2" width="21.7109375" customWidth="1"/>
    <col min="3" max="3" width="21.140625" customWidth="1"/>
    <col min="4" max="4" width="12.42578125" customWidth="1"/>
    <col min="5" max="5" width="16.140625" customWidth="1"/>
  </cols>
  <sheetData>
    <row r="1" spans="1:10" x14ac:dyDescent="0.25">
      <c r="A1" t="s">
        <v>0</v>
      </c>
      <c r="B1" s="3" t="s">
        <v>31</v>
      </c>
      <c r="C1" t="s">
        <v>0</v>
      </c>
      <c r="D1" s="1" t="s">
        <v>30</v>
      </c>
      <c r="E1" t="s">
        <v>0</v>
      </c>
      <c r="F1" s="1" t="s">
        <v>32</v>
      </c>
      <c r="I1" s="1" t="s">
        <v>33</v>
      </c>
    </row>
    <row r="2" spans="1:10" x14ac:dyDescent="0.25">
      <c r="A2" t="s">
        <v>1</v>
      </c>
      <c r="B2" s="4" t="s">
        <v>46</v>
      </c>
      <c r="C2" t="s">
        <v>47</v>
      </c>
      <c r="D2" t="s">
        <v>46</v>
      </c>
      <c r="E2" t="s">
        <v>47</v>
      </c>
      <c r="F2" t="s">
        <v>2</v>
      </c>
      <c r="G2" t="s">
        <v>3</v>
      </c>
      <c r="I2" t="s">
        <v>2</v>
      </c>
      <c r="J2" t="s">
        <v>3</v>
      </c>
    </row>
    <row r="3" spans="1:10" x14ac:dyDescent="0.25">
      <c r="A3" t="s">
        <v>39</v>
      </c>
      <c r="B3" s="4" t="s">
        <v>48</v>
      </c>
      <c r="C3" s="4" t="s">
        <v>51</v>
      </c>
      <c r="D3" s="4" t="s">
        <v>48</v>
      </c>
      <c r="E3" s="4" t="s">
        <v>58</v>
      </c>
    </row>
    <row r="4" spans="1:10" x14ac:dyDescent="0.25">
      <c r="A4" t="s">
        <v>40</v>
      </c>
      <c r="B4" s="4" t="s">
        <v>48</v>
      </c>
      <c r="C4" s="4" t="s">
        <v>52</v>
      </c>
      <c r="D4" s="4" t="s">
        <v>48</v>
      </c>
      <c r="E4" s="4" t="s">
        <v>59</v>
      </c>
    </row>
    <row r="5" spans="1:10" x14ac:dyDescent="0.25">
      <c r="A5" t="s">
        <v>41</v>
      </c>
      <c r="B5" s="4" t="s">
        <v>49</v>
      </c>
      <c r="C5" s="4" t="s">
        <v>53</v>
      </c>
      <c r="D5" s="4" t="s">
        <v>49</v>
      </c>
      <c r="E5" s="4" t="s">
        <v>60</v>
      </c>
    </row>
    <row r="6" spans="1:10" x14ac:dyDescent="0.25">
      <c r="A6" t="s">
        <v>42</v>
      </c>
      <c r="B6" s="4" t="s">
        <v>50</v>
      </c>
      <c r="C6" s="4" t="s">
        <v>54</v>
      </c>
      <c r="D6" s="4" t="s">
        <v>50</v>
      </c>
      <c r="E6" s="4" t="s">
        <v>61</v>
      </c>
    </row>
    <row r="7" spans="1:10" x14ac:dyDescent="0.25">
      <c r="A7" t="s">
        <v>43</v>
      </c>
      <c r="B7" s="4" t="s">
        <v>50</v>
      </c>
      <c r="C7" s="4" t="s">
        <v>55</v>
      </c>
      <c r="D7" s="4" t="s">
        <v>50</v>
      </c>
      <c r="E7" s="4" t="s">
        <v>62</v>
      </c>
    </row>
    <row r="8" spans="1:10" x14ac:dyDescent="0.25">
      <c r="A8" t="s">
        <v>44</v>
      </c>
      <c r="B8" s="4" t="s">
        <v>49</v>
      </c>
      <c r="C8" s="4" t="s">
        <v>56</v>
      </c>
      <c r="D8" s="4" t="s">
        <v>49</v>
      </c>
      <c r="E8" s="4" t="s">
        <v>63</v>
      </c>
    </row>
    <row r="9" spans="1:10" x14ac:dyDescent="0.25">
      <c r="A9" t="s">
        <v>45</v>
      </c>
      <c r="B9" s="4" t="s">
        <v>48</v>
      </c>
      <c r="C9" s="4" t="s">
        <v>57</v>
      </c>
      <c r="D9" s="4" t="s">
        <v>48</v>
      </c>
      <c r="E9" s="4" t="s">
        <v>64</v>
      </c>
    </row>
    <row r="11" spans="1:10" x14ac:dyDescent="0.25">
      <c r="C11" s="4" t="s">
        <v>65</v>
      </c>
    </row>
    <row r="13" spans="1:10" x14ac:dyDescent="0.25">
      <c r="A13" s="5" t="s">
        <v>1</v>
      </c>
      <c r="B13" s="6" t="s">
        <v>46</v>
      </c>
      <c r="C13" s="5" t="s">
        <v>47</v>
      </c>
      <c r="D13" s="5" t="s">
        <v>1</v>
      </c>
      <c r="E13" s="6" t="s">
        <v>46</v>
      </c>
      <c r="F13" s="5" t="s">
        <v>47</v>
      </c>
      <c r="G13" s="5"/>
      <c r="H13" s="5"/>
    </row>
    <row r="14" spans="1:10" x14ac:dyDescent="0.25">
      <c r="A14" s="5" t="s">
        <v>39</v>
      </c>
      <c r="B14" s="6">
        <v>60</v>
      </c>
      <c r="C14" s="6">
        <v>9.75</v>
      </c>
      <c r="D14" s="5" t="s">
        <v>39</v>
      </c>
      <c r="E14" s="6">
        <v>60</v>
      </c>
      <c r="F14" s="6">
        <v>9.15</v>
      </c>
      <c r="G14" s="5"/>
      <c r="H14" s="5"/>
    </row>
    <row r="15" spans="1:10" x14ac:dyDescent="0.25">
      <c r="A15" s="5" t="s">
        <v>40</v>
      </c>
      <c r="B15" s="6">
        <v>60</v>
      </c>
      <c r="C15" s="6">
        <v>16.5</v>
      </c>
      <c r="D15" s="5" t="s">
        <v>40</v>
      </c>
      <c r="E15" s="6">
        <v>60</v>
      </c>
      <c r="F15" s="6">
        <v>15.75</v>
      </c>
      <c r="G15" s="5"/>
      <c r="H15" s="5"/>
    </row>
    <row r="16" spans="1:10" x14ac:dyDescent="0.25">
      <c r="A16" s="5" t="s">
        <v>41</v>
      </c>
      <c r="B16" s="6">
        <v>7</v>
      </c>
      <c r="C16" s="6">
        <v>5.5</v>
      </c>
      <c r="D16" s="5" t="s">
        <v>41</v>
      </c>
      <c r="E16" s="6">
        <v>7</v>
      </c>
      <c r="F16" s="6">
        <v>5.25</v>
      </c>
      <c r="G16" s="5"/>
      <c r="H16" s="5"/>
    </row>
    <row r="17" spans="1:8" x14ac:dyDescent="0.25">
      <c r="A17" s="5" t="s">
        <v>42</v>
      </c>
      <c r="B17" s="6">
        <v>30</v>
      </c>
      <c r="C17" s="6">
        <v>11.25</v>
      </c>
      <c r="D17" s="5" t="s">
        <v>42</v>
      </c>
      <c r="E17" s="6">
        <v>30</v>
      </c>
      <c r="F17" s="6">
        <v>10.75</v>
      </c>
      <c r="G17" s="5"/>
      <c r="H17" s="5"/>
    </row>
    <row r="18" spans="1:8" x14ac:dyDescent="0.25">
      <c r="A18" s="5" t="s">
        <v>43</v>
      </c>
      <c r="B18" s="6">
        <v>30</v>
      </c>
      <c r="C18" s="6">
        <v>13.5</v>
      </c>
      <c r="D18" s="5" t="s">
        <v>43</v>
      </c>
      <c r="E18" s="6">
        <v>30</v>
      </c>
      <c r="F18" s="6">
        <v>11.75</v>
      </c>
      <c r="G18" s="5"/>
      <c r="H18" s="5"/>
    </row>
    <row r="19" spans="1:8" x14ac:dyDescent="0.25">
      <c r="A19" s="5" t="s">
        <v>44</v>
      </c>
      <c r="B19" s="6">
        <v>7</v>
      </c>
      <c r="C19" s="6">
        <v>18.25</v>
      </c>
      <c r="D19" s="5" t="s">
        <v>44</v>
      </c>
      <c r="E19" s="6">
        <v>7</v>
      </c>
      <c r="F19" s="6">
        <v>17.75</v>
      </c>
      <c r="G19" s="5"/>
      <c r="H19" s="5"/>
    </row>
    <row r="20" spans="1:8" x14ac:dyDescent="0.25">
      <c r="A20" s="5" t="s">
        <v>45</v>
      </c>
      <c r="B20" s="6">
        <v>60</v>
      </c>
      <c r="C20" s="6">
        <v>4.75</v>
      </c>
      <c r="D20" s="5" t="s">
        <v>45</v>
      </c>
      <c r="E20" s="6">
        <v>60</v>
      </c>
      <c r="F20" s="6">
        <v>3.5</v>
      </c>
      <c r="G20" s="5"/>
      <c r="H20" s="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18" sqref="K18"/>
    </sheetView>
  </sheetViews>
  <sheetFormatPr defaultRowHeight="15" x14ac:dyDescent="0.25"/>
  <cols>
    <col min="1" max="1" width="41.140625" customWidth="1"/>
    <col min="2" max="2" width="21.7109375" customWidth="1"/>
    <col min="3" max="3" width="21.140625" customWidth="1"/>
    <col min="4" max="4" width="12.42578125" customWidth="1"/>
    <col min="5" max="5" width="16.140625" customWidth="1"/>
  </cols>
  <sheetData>
    <row r="1" spans="1:10" x14ac:dyDescent="0.25">
      <c r="A1" t="s">
        <v>0</v>
      </c>
      <c r="B1" s="3" t="s">
        <v>66</v>
      </c>
      <c r="C1" t="s">
        <v>0</v>
      </c>
      <c r="D1" s="1" t="s">
        <v>67</v>
      </c>
      <c r="E1" t="s">
        <v>0</v>
      </c>
      <c r="F1" s="1" t="s">
        <v>68</v>
      </c>
      <c r="I1" s="1" t="s">
        <v>69</v>
      </c>
    </row>
    <row r="2" spans="1:10" x14ac:dyDescent="0.25">
      <c r="A2" t="s">
        <v>1</v>
      </c>
      <c r="B2" s="4" t="s">
        <v>46</v>
      </c>
      <c r="C2" t="s">
        <v>47</v>
      </c>
      <c r="D2" t="s">
        <v>46</v>
      </c>
      <c r="E2" t="s">
        <v>47</v>
      </c>
      <c r="F2" t="s">
        <v>2</v>
      </c>
      <c r="G2" t="s">
        <v>3</v>
      </c>
      <c r="I2" t="s">
        <v>2</v>
      </c>
      <c r="J2" t="s">
        <v>3</v>
      </c>
    </row>
    <row r="3" spans="1:10" x14ac:dyDescent="0.25">
      <c r="A3" t="s">
        <v>39</v>
      </c>
      <c r="B3" s="4" t="s">
        <v>48</v>
      </c>
      <c r="C3" s="4" t="s">
        <v>51</v>
      </c>
      <c r="D3" s="4" t="s">
        <v>48</v>
      </c>
      <c r="E3" s="4" t="s">
        <v>58</v>
      </c>
    </row>
    <row r="4" spans="1:10" x14ac:dyDescent="0.25">
      <c r="A4" t="s">
        <v>40</v>
      </c>
      <c r="B4" s="4" t="s">
        <v>48</v>
      </c>
      <c r="C4" s="4" t="s">
        <v>52</v>
      </c>
      <c r="D4" s="4" t="s">
        <v>48</v>
      </c>
      <c r="E4" s="4" t="s">
        <v>59</v>
      </c>
    </row>
    <row r="5" spans="1:10" x14ac:dyDescent="0.25">
      <c r="A5" t="s">
        <v>41</v>
      </c>
      <c r="B5" s="4" t="s">
        <v>49</v>
      </c>
      <c r="C5" s="4" t="s">
        <v>53</v>
      </c>
      <c r="D5" s="4" t="s">
        <v>49</v>
      </c>
      <c r="E5" s="4" t="s">
        <v>60</v>
      </c>
    </row>
    <row r="6" spans="1:10" x14ac:dyDescent="0.25">
      <c r="A6" t="s">
        <v>42</v>
      </c>
      <c r="B6" s="4" t="s">
        <v>50</v>
      </c>
      <c r="C6" s="4" t="s">
        <v>54</v>
      </c>
      <c r="D6" s="4" t="s">
        <v>50</v>
      </c>
      <c r="E6" s="4" t="s">
        <v>61</v>
      </c>
    </row>
    <row r="7" spans="1:10" x14ac:dyDescent="0.25">
      <c r="A7" t="s">
        <v>43</v>
      </c>
      <c r="B7" s="4" t="s">
        <v>50</v>
      </c>
      <c r="C7" s="4" t="s">
        <v>55</v>
      </c>
      <c r="D7" s="4" t="s">
        <v>50</v>
      </c>
      <c r="E7" s="4" t="s">
        <v>62</v>
      </c>
    </row>
    <row r="8" spans="1:10" x14ac:dyDescent="0.25">
      <c r="A8" t="s">
        <v>44</v>
      </c>
      <c r="B8" s="4" t="s">
        <v>49</v>
      </c>
      <c r="C8" s="4" t="s">
        <v>56</v>
      </c>
      <c r="D8" s="4" t="s">
        <v>49</v>
      </c>
      <c r="E8" s="4" t="s">
        <v>63</v>
      </c>
    </row>
    <row r="10" spans="1:10" x14ac:dyDescent="0.25">
      <c r="C10" s="4" t="s">
        <v>65</v>
      </c>
    </row>
    <row r="12" spans="1:10" x14ac:dyDescent="0.25">
      <c r="A12" s="7" t="s">
        <v>1</v>
      </c>
      <c r="B12" s="8" t="s">
        <v>46</v>
      </c>
      <c r="C12" s="7" t="s">
        <v>47</v>
      </c>
      <c r="D12" s="7" t="s">
        <v>1</v>
      </c>
      <c r="E12" s="8" t="s">
        <v>46</v>
      </c>
      <c r="F12" s="7" t="s">
        <v>47</v>
      </c>
      <c r="G12" s="5"/>
      <c r="H12" s="5"/>
    </row>
    <row r="13" spans="1:10" x14ac:dyDescent="0.25">
      <c r="A13" s="7" t="s">
        <v>39</v>
      </c>
      <c r="B13" s="8">
        <v>60</v>
      </c>
      <c r="C13" s="8">
        <v>9.75</v>
      </c>
      <c r="D13" s="7" t="s">
        <v>39</v>
      </c>
      <c r="E13" s="8">
        <v>60</v>
      </c>
      <c r="F13" s="8">
        <v>9.15</v>
      </c>
      <c r="G13" s="5"/>
      <c r="H13" s="5"/>
    </row>
    <row r="14" spans="1:10" x14ac:dyDescent="0.25">
      <c r="A14" s="7" t="s">
        <v>40</v>
      </c>
      <c r="B14" s="8">
        <v>60</v>
      </c>
      <c r="C14" s="8">
        <v>16.5</v>
      </c>
      <c r="D14" s="7" t="s">
        <v>40</v>
      </c>
      <c r="E14" s="8">
        <v>60</v>
      </c>
      <c r="F14" s="8">
        <v>15.75</v>
      </c>
      <c r="G14" s="5"/>
      <c r="H14" s="5"/>
    </row>
    <row r="15" spans="1:10" x14ac:dyDescent="0.25">
      <c r="A15" s="7" t="s">
        <v>41</v>
      </c>
      <c r="B15" s="8">
        <v>7</v>
      </c>
      <c r="C15" s="8">
        <v>5.5</v>
      </c>
      <c r="D15" s="7" t="s">
        <v>41</v>
      </c>
      <c r="E15" s="8">
        <v>7</v>
      </c>
      <c r="F15" s="8">
        <v>5.25</v>
      </c>
      <c r="G15" s="5"/>
      <c r="H15" s="5"/>
    </row>
    <row r="16" spans="1:10" x14ac:dyDescent="0.25">
      <c r="A16" s="7" t="s">
        <v>42</v>
      </c>
      <c r="B16" s="8">
        <v>30</v>
      </c>
      <c r="C16" s="8">
        <v>11.25</v>
      </c>
      <c r="D16" s="7" t="s">
        <v>42</v>
      </c>
      <c r="E16" s="8">
        <v>30</v>
      </c>
      <c r="F16" s="8">
        <v>10.75</v>
      </c>
      <c r="G16" s="5"/>
      <c r="H16" s="5"/>
    </row>
    <row r="17" spans="1:8" x14ac:dyDescent="0.25">
      <c r="A17" s="7" t="s">
        <v>43</v>
      </c>
      <c r="B17" s="8">
        <v>30</v>
      </c>
      <c r="C17" s="8">
        <v>13.5</v>
      </c>
      <c r="D17" s="7" t="s">
        <v>43</v>
      </c>
      <c r="E17" s="8">
        <v>30</v>
      </c>
      <c r="F17" s="8">
        <v>11.75</v>
      </c>
      <c r="G17" s="5"/>
      <c r="H17" s="5"/>
    </row>
    <row r="18" spans="1:8" x14ac:dyDescent="0.25">
      <c r="A18" s="7" t="s">
        <v>44</v>
      </c>
      <c r="B18" s="8">
        <v>7</v>
      </c>
      <c r="C18" s="8">
        <v>18.25</v>
      </c>
      <c r="D18" s="7" t="s">
        <v>44</v>
      </c>
      <c r="E18" s="8">
        <v>7</v>
      </c>
      <c r="F18" s="8">
        <v>17.75</v>
      </c>
      <c r="G18" s="5"/>
      <c r="H18" s="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Privato e conv 2023</vt:lpstr>
      <vt:lpstr>Privato e conv 2025</vt:lpstr>
      <vt:lpstr>Conv. 2023</vt:lpstr>
      <vt:lpstr>Conv. 2025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</dc:creator>
  <cp:lastModifiedBy>Silvana Rizzo</cp:lastModifiedBy>
  <cp:lastPrinted>2023-06-30T11:46:25Z</cp:lastPrinted>
  <dcterms:created xsi:type="dcterms:W3CDTF">2023-06-30T08:43:21Z</dcterms:created>
  <dcterms:modified xsi:type="dcterms:W3CDTF">2025-07-22T10:31:36Z</dcterms:modified>
</cp:coreProperties>
</file>